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 S I\Documents\"/>
    </mc:Choice>
  </mc:AlternateContent>
  <xr:revisionPtr revIDLastSave="0" documentId="13_ncr:1_{CECCC21D-6C7A-4AB3-B702-0FF13E94A66E}" xr6:coauthVersionLast="47" xr6:coauthVersionMax="47" xr10:uidLastSave="{00000000-0000-0000-0000-000000000000}"/>
  <bookViews>
    <workbookView xWindow="-120" yWindow="-120" windowWidth="29040" windowHeight="15840" tabRatio="948" firstSheet="3" activeTab="6" xr2:uid="{00000000-000D-0000-FFFF-FFFF00000000}"/>
  </bookViews>
  <sheets>
    <sheet name="CCO edit" sheetId="7" r:id="rId1"/>
    <sheet name="RAB SEPT kom" sheetId="6" r:id="rId2"/>
    <sheet name="RAB 500JT" sheetId="5" r:id="rId3"/>
    <sheet name="RAB BILIK L" sheetId="4" r:id="rId4"/>
    <sheet name="RAB SEPT" sheetId="3" r:id="rId5"/>
    <sheet name="RAB 500JT asli" sheetId="2" r:id="rId6"/>
    <sheet name="27 A" sheetId="1" r:id="rId7"/>
    <sheet name="28" sheetId="8" r:id="rId8"/>
    <sheet name="29" sheetId="9" r:id="rId9"/>
    <sheet name="30" sheetId="10" r:id="rId10"/>
    <sheet name="31" sheetId="11" r:id="rId11"/>
    <sheet name="1" sheetId="12" r:id="rId12"/>
    <sheet name="2" sheetId="13" r:id="rId13"/>
    <sheet name="3" sheetId="14" r:id="rId14"/>
    <sheet name="4" sheetId="15" r:id="rId15"/>
    <sheet name="5" sheetId="16" r:id="rId16"/>
    <sheet name="6" sheetId="17" r:id="rId17"/>
    <sheet name="7" sheetId="18" r:id="rId18"/>
    <sheet name="8" sheetId="19" r:id="rId19"/>
    <sheet name="9" sheetId="20" r:id="rId20"/>
    <sheet name="10" sheetId="21" r:id="rId21"/>
    <sheet name="11" sheetId="23" r:id="rId22"/>
    <sheet name="12" sheetId="24" r:id="rId23"/>
    <sheet name="13" sheetId="25" r:id="rId24"/>
    <sheet name="14" sheetId="26" r:id="rId25"/>
    <sheet name="15" sheetId="27" r:id="rId26"/>
    <sheet name="16" sheetId="28" r:id="rId27"/>
    <sheet name="17" sheetId="29" r:id="rId28"/>
    <sheet name="18" sheetId="31" r:id="rId29"/>
    <sheet name="19" sheetId="32" r:id="rId30"/>
    <sheet name="20" sheetId="33" r:id="rId31"/>
    <sheet name="21" sheetId="34" r:id="rId32"/>
    <sheet name="22" sheetId="35" r:id="rId33"/>
    <sheet name="23" sheetId="36" r:id="rId34"/>
    <sheet name="24" sheetId="37" r:id="rId35"/>
    <sheet name="25" sheetId="38" r:id="rId36"/>
    <sheet name="26" sheetId="39" r:id="rId37"/>
    <sheet name="27" sheetId="40" r:id="rId38"/>
    <sheet name="28A" sheetId="41" r:id="rId39"/>
    <sheet name="29A" sheetId="42" r:id="rId40"/>
    <sheet name="30A" sheetId="43" r:id="rId41"/>
    <sheet name="1A" sheetId="44" r:id="rId42"/>
  </sheets>
  <externalReferences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_____MMM19">'[1]4-Basic Price'!$G$69</definedName>
    <definedName name="____EEE08">'[1]5-ALAT(1)'!$AW$15</definedName>
    <definedName name="____LLL01">'[1]4-Basic Price'!$G$8</definedName>
    <definedName name="____LLL03">'[1]4-Basic Price'!$G$10</definedName>
    <definedName name="____MMM03" localSheetId="0">'[1]4-Basic Price'!#REF!</definedName>
    <definedName name="____MMM03" localSheetId="5">'[1]4-Basic Price'!#REF!</definedName>
    <definedName name="____MMM03" localSheetId="3">'[1]4-Basic Price'!#REF!</definedName>
    <definedName name="____MMM03" localSheetId="4">'[1]4-Basic Price'!#REF!</definedName>
    <definedName name="____MMM03" localSheetId="1">'[1]4-Basic Price'!#REF!</definedName>
    <definedName name="____MMM03">'[1]4-Basic Price'!#REF!</definedName>
    <definedName name="____MMM18">'[1]4-Basic Price'!$G$68</definedName>
    <definedName name="____MMM19">'[1]4-Basic Price'!$G$69</definedName>
    <definedName name="____MMM39">'[1]4-Basic Price'!$G$90</definedName>
    <definedName name="____Sub1" localSheetId="0">#REF!</definedName>
    <definedName name="____Sub1" localSheetId="2">#REF!</definedName>
    <definedName name="____Sub1" localSheetId="5">#REF!</definedName>
    <definedName name="____Sub1" localSheetId="3">#REF!</definedName>
    <definedName name="____Sub1" localSheetId="4">#REF!</definedName>
    <definedName name="____Sub1" localSheetId="1">#REF!</definedName>
    <definedName name="____Sub1">#REF!</definedName>
    <definedName name="____Sub2" localSheetId="0">#REF!</definedName>
    <definedName name="____Sub2" localSheetId="2">#REF!</definedName>
    <definedName name="____Sub2" localSheetId="5">#REF!</definedName>
    <definedName name="____Sub2" localSheetId="3">#REF!</definedName>
    <definedName name="____Sub2" localSheetId="4">#REF!</definedName>
    <definedName name="____Sub2" localSheetId="1">#REF!</definedName>
    <definedName name="____Sub2">#REF!</definedName>
    <definedName name="____Sub3" localSheetId="0">#REF!</definedName>
    <definedName name="____Sub3" localSheetId="2">#REF!</definedName>
    <definedName name="____Sub3" localSheetId="5">#REF!</definedName>
    <definedName name="____Sub3" localSheetId="3">#REF!</definedName>
    <definedName name="____Sub3" localSheetId="4">#REF!</definedName>
    <definedName name="____Sub3" localSheetId="1">#REF!</definedName>
    <definedName name="____Sub3">#REF!</definedName>
    <definedName name="___EEE06">'[1]5-ALAT(1)'!$AW$13</definedName>
    <definedName name="___EEE08">'[1]5-ALAT(1)'!$AW$15</definedName>
    <definedName name="___EEE17">'[1]5-ALAT(1)'!$AW$24</definedName>
    <definedName name="___EEE23">'[1]5-ALAT(1)'!$AW$30</definedName>
    <definedName name="___LLL01">'[1]4-Basic Price'!$G$8</definedName>
    <definedName name="___LLL02">'[1]4-Basic Price'!$G$9</definedName>
    <definedName name="___LLL03">'[1]4-Basic Price'!$G$10</definedName>
    <definedName name="___MMM03" localSheetId="0">'[1]4-Basic Price'!#REF!</definedName>
    <definedName name="___MMM03" localSheetId="5">'[1]4-Basic Price'!#REF!</definedName>
    <definedName name="___MMM03" localSheetId="3">'[1]4-Basic Price'!#REF!</definedName>
    <definedName name="___MMM03" localSheetId="4">'[1]4-Basic Price'!#REF!</definedName>
    <definedName name="___MMM03" localSheetId="1">'[1]4-Basic Price'!#REF!</definedName>
    <definedName name="___MMM03">'[1]4-Basic Price'!#REF!</definedName>
    <definedName name="___MMM18">'[1]4-Basic Price'!$G$68</definedName>
    <definedName name="___MMM27">'[1]4-Basic Price'!$G$78</definedName>
    <definedName name="___MMM39">'[1]4-Basic Price'!$G$90</definedName>
    <definedName name="___Sub1" localSheetId="0">#REF!</definedName>
    <definedName name="___Sub1" localSheetId="2">#REF!</definedName>
    <definedName name="___Sub1" localSheetId="5">#REF!</definedName>
    <definedName name="___Sub1" localSheetId="3">#REF!</definedName>
    <definedName name="___Sub1" localSheetId="4">#REF!</definedName>
    <definedName name="___Sub1" localSheetId="1">#REF!</definedName>
    <definedName name="___Sub1">#REF!</definedName>
    <definedName name="___Sub2" localSheetId="0">#REF!</definedName>
    <definedName name="___Sub2" localSheetId="2">#REF!</definedName>
    <definedName name="___Sub2" localSheetId="5">#REF!</definedName>
    <definedName name="___Sub2" localSheetId="3">#REF!</definedName>
    <definedName name="___Sub2" localSheetId="4">#REF!</definedName>
    <definedName name="___Sub2" localSheetId="1">#REF!</definedName>
    <definedName name="___Sub2">#REF!</definedName>
    <definedName name="___Sub3" localSheetId="0">#REF!</definedName>
    <definedName name="___Sub3" localSheetId="2">#REF!</definedName>
    <definedName name="___Sub3" localSheetId="5">#REF!</definedName>
    <definedName name="___Sub3" localSheetId="3">#REF!</definedName>
    <definedName name="___Sub3" localSheetId="4">#REF!</definedName>
    <definedName name="___Sub3" localSheetId="1">#REF!</definedName>
    <definedName name="___Sub3">#REF!</definedName>
    <definedName name="__EEE02">'[1]5-ALAT(1)'!$AW$9</definedName>
    <definedName name="__EEE07">'[1]5-ALAT(1)'!$AW$14</definedName>
    <definedName name="__EEE13">'[1]5-ALAT(1)'!$AW$20</definedName>
    <definedName name="__EEE19">'[1]5-ALAT(1)'!$AW$26</definedName>
    <definedName name="__EEE31">'[1]5-ALAT(1)'!$AW$38</definedName>
    <definedName name="__MMM03" localSheetId="0">'[1]4-Basic Price'!#REF!</definedName>
    <definedName name="__MMM03" localSheetId="5">'[1]4-Basic Price'!#REF!</definedName>
    <definedName name="__MMM03" localSheetId="3">'[1]4-Basic Price'!#REF!</definedName>
    <definedName name="__MMM03" localSheetId="4">'[1]4-Basic Price'!#REF!</definedName>
    <definedName name="__MMM03" localSheetId="1">'[1]4-Basic Price'!#REF!</definedName>
    <definedName name="__MMM03">'[1]4-Basic Price'!#REF!</definedName>
    <definedName name="__MMM10">'[1]4-Basic Price'!$G$57</definedName>
    <definedName name="__MMM11">'[2]4-Basic Price'!$G$65</definedName>
    <definedName name="__MMM44">'[3]4-Basic Price'!$F$98</definedName>
    <definedName name="__MMM48">'[1]4-Basic Price'!$G$101</definedName>
    <definedName name="__Sub1" localSheetId="0">#REF!</definedName>
    <definedName name="__Sub1" localSheetId="2">#REF!</definedName>
    <definedName name="__Sub1" localSheetId="5">#REF!</definedName>
    <definedName name="__Sub1" localSheetId="3">#REF!</definedName>
    <definedName name="__Sub1" localSheetId="4">#REF!</definedName>
    <definedName name="__Sub1" localSheetId="1">#REF!</definedName>
    <definedName name="__Sub1">#REF!</definedName>
    <definedName name="__Sub2" localSheetId="0">#REF!</definedName>
    <definedName name="__Sub2" localSheetId="2">#REF!</definedName>
    <definedName name="__Sub2" localSheetId="5">#REF!</definedName>
    <definedName name="__Sub2" localSheetId="3">#REF!</definedName>
    <definedName name="__Sub2" localSheetId="4">#REF!</definedName>
    <definedName name="__Sub2" localSheetId="1">#REF!</definedName>
    <definedName name="__Sub2">#REF!</definedName>
    <definedName name="__Sub3" localSheetId="0">#REF!</definedName>
    <definedName name="__Sub3" localSheetId="2">#REF!</definedName>
    <definedName name="__Sub3" localSheetId="5">#REF!</definedName>
    <definedName name="__Sub3" localSheetId="3">#REF!</definedName>
    <definedName name="__Sub3" localSheetId="4">#REF!</definedName>
    <definedName name="__Sub3" localSheetId="1">#REF!</definedName>
    <definedName name="__Sub3">#REF!</definedName>
    <definedName name="_Dist_Bin" localSheetId="0" hidden="1">#REF!</definedName>
    <definedName name="_Dist_Bin" localSheetId="2" hidden="1">#REF!</definedName>
    <definedName name="_Dist_Bin" localSheetId="3" hidden="1">#REF!</definedName>
    <definedName name="_Dist_Bin" localSheetId="1" hidden="1">#REF!</definedName>
    <definedName name="_Dist_Bin" hidden="1">#REF!</definedName>
    <definedName name="_Dist_Values" localSheetId="0" hidden="1">#REF!</definedName>
    <definedName name="_Dist_Values" localSheetId="2" hidden="1">#REF!</definedName>
    <definedName name="_Dist_Values" localSheetId="3" hidden="1">#REF!</definedName>
    <definedName name="_Dist_Values" localSheetId="1" hidden="1">#REF!</definedName>
    <definedName name="_Dist_Values" hidden="1">#REF!</definedName>
    <definedName name="_DIV1">[1]BOQ!$I$24</definedName>
    <definedName name="_DIV10" localSheetId="0">[1]BOQ!#REF!</definedName>
    <definedName name="_DIV10" localSheetId="5">[1]BOQ!#REF!</definedName>
    <definedName name="_DIV10" localSheetId="3">[1]BOQ!#REF!</definedName>
    <definedName name="_DIV10" localSheetId="4">[1]BOQ!#REF!</definedName>
    <definedName name="_DIV10" localSheetId="1">[1]BOQ!#REF!</definedName>
    <definedName name="_DIV10">[1]BOQ!#REF!</definedName>
    <definedName name="_EEE05">'[1]5-ALAT(1)'!$AW$12</definedName>
    <definedName name="_EEE09">'[1]5-ALAT(1)'!$AW$16</definedName>
    <definedName name="_EEE10">'[1]5-ALAT(1)'!$AW$17</definedName>
    <definedName name="_EEE11">'[1]5-ALAT(1)'!$AW$18</definedName>
    <definedName name="_EEE15">'[1]5-ALAT(1)'!$AW$22</definedName>
    <definedName name="_EEE16">'[1]5-ALAT(1)'!$AW$23</definedName>
    <definedName name="_EEE31">'[1]5-ALAT(1)'!$AW$38</definedName>
    <definedName name="_Fill" localSheetId="0" hidden="1">#REF!</definedName>
    <definedName name="_Fill" localSheetId="2" hidden="1">#REF!</definedName>
    <definedName name="_Fill" localSheetId="5" hidden="1">#REF!</definedName>
    <definedName name="_Fill" localSheetId="3" hidden="1">#REF!</definedName>
    <definedName name="_Fill" localSheetId="4" hidden="1">#REF!</definedName>
    <definedName name="_Fill" localSheetId="1" hidden="1">#REF!</definedName>
    <definedName name="_Fill" hidden="1">#REF!</definedName>
    <definedName name="_kr2025" localSheetId="0">#REF!</definedName>
    <definedName name="_kr2025" localSheetId="2">#REF!</definedName>
    <definedName name="_kr2025" localSheetId="5">#REF!</definedName>
    <definedName name="_kr2025" localSheetId="3">#REF!</definedName>
    <definedName name="_kr2025" localSheetId="4">#REF!</definedName>
    <definedName name="_kr2025" localSheetId="1">#REF!</definedName>
    <definedName name="_kr2025">#REF!</definedName>
    <definedName name="_LCC240" localSheetId="0">#REF!</definedName>
    <definedName name="_LCC240" localSheetId="2">#REF!</definedName>
    <definedName name="_LCC240" localSheetId="5">#REF!</definedName>
    <definedName name="_LCC240" localSheetId="3">#REF!</definedName>
    <definedName name="_LCC240" localSheetId="4">#REF!</definedName>
    <definedName name="_LCC240" localSheetId="1">#REF!</definedName>
    <definedName name="_LCC240">#REF!</definedName>
    <definedName name="_MMM04" localSheetId="0">'[1]4-Basic Price'!#REF!</definedName>
    <definedName name="_MMM04" localSheetId="5">'[1]4-Basic Price'!#REF!</definedName>
    <definedName name="_MMM04" localSheetId="3">'[1]4-Basic Price'!#REF!</definedName>
    <definedName name="_MMM04" localSheetId="4">'[1]4-Basic Price'!#REF!</definedName>
    <definedName name="_MMM04" localSheetId="1">'[1]4-Basic Price'!#REF!</definedName>
    <definedName name="_MMM04">'[1]4-Basic Price'!#REF!</definedName>
    <definedName name="_MMM12">'[1]4-Basic Price'!$G$60</definedName>
    <definedName name="_MMM16">'[1]4-Basic Price'!$G$65</definedName>
    <definedName name="_MMM37">'[1]4-Basic Price'!$G$89</definedName>
    <definedName name="_MMM48">'[1]4-Basic Price'!$G$101</definedName>
    <definedName name="_MMM54">'[1]4-Basic Price'!$G$108</definedName>
    <definedName name="_pAW075" localSheetId="0">#REF!</definedName>
    <definedName name="_pAW075" localSheetId="2">#REF!</definedName>
    <definedName name="_pAW075" localSheetId="5">#REF!</definedName>
    <definedName name="_pAW075" localSheetId="3">#REF!</definedName>
    <definedName name="_pAW075" localSheetId="4">#REF!</definedName>
    <definedName name="_pAW075" localSheetId="1">#REF!</definedName>
    <definedName name="_pAW075">#REF!</definedName>
    <definedName name="_pAW1" localSheetId="0">#REF!</definedName>
    <definedName name="_pAW1" localSheetId="2">#REF!</definedName>
    <definedName name="_pAW1" localSheetId="5">#REF!</definedName>
    <definedName name="_pAW1" localSheetId="3">#REF!</definedName>
    <definedName name="_pAW1" localSheetId="4">#REF!</definedName>
    <definedName name="_pAW1" localSheetId="1">#REF!</definedName>
    <definedName name="_pAW1">#REF!</definedName>
    <definedName name="_pAW2" localSheetId="0">#REF!</definedName>
    <definedName name="_pAW2" localSheetId="2">#REF!</definedName>
    <definedName name="_pAW2" localSheetId="5">#REF!</definedName>
    <definedName name="_pAW2" localSheetId="3">#REF!</definedName>
    <definedName name="_pAW2" localSheetId="4">#REF!</definedName>
    <definedName name="_pAW2" localSheetId="1">#REF!</definedName>
    <definedName name="_pAW2">#REF!</definedName>
    <definedName name="_pAW4" localSheetId="0">#REF!</definedName>
    <definedName name="_pAW4" localSheetId="2">#REF!</definedName>
    <definedName name="_pAW4" localSheetId="3">#REF!</definedName>
    <definedName name="_pAW4" localSheetId="1">#REF!</definedName>
    <definedName name="_pAW4">#REF!</definedName>
    <definedName name="_pp1" localSheetId="0">#REF!</definedName>
    <definedName name="_pp1" localSheetId="2">#REF!</definedName>
    <definedName name="_pp1" localSheetId="3">#REF!</definedName>
    <definedName name="_pp1" localSheetId="1">#REF!</definedName>
    <definedName name="_pp1">#REF!</definedName>
    <definedName name="_pp15" localSheetId="0">#REF!</definedName>
    <definedName name="_pp15" localSheetId="2">#REF!</definedName>
    <definedName name="_pp15" localSheetId="3">#REF!</definedName>
    <definedName name="_pp15" localSheetId="1">#REF!</definedName>
    <definedName name="_pp15">#REF!</definedName>
    <definedName name="_pp323" localSheetId="0">#REF!</definedName>
    <definedName name="_pp323" localSheetId="2">#REF!</definedName>
    <definedName name="_pp323" localSheetId="3">#REF!</definedName>
    <definedName name="_pp323" localSheetId="1">#REF!</definedName>
    <definedName name="_pp323">#REF!</definedName>
    <definedName name="_str05" localSheetId="0">#REF!</definedName>
    <definedName name="_str05" localSheetId="2">#REF!</definedName>
    <definedName name="_str05" localSheetId="3">#REF!</definedName>
    <definedName name="_str05" localSheetId="1">#REF!</definedName>
    <definedName name="_str05">#REF!</definedName>
    <definedName name="_str1" localSheetId="0">#REF!</definedName>
    <definedName name="_str1" localSheetId="2">#REF!</definedName>
    <definedName name="_str1" localSheetId="3">#REF!</definedName>
    <definedName name="_str1" localSheetId="1">#REF!</definedName>
    <definedName name="_str1">#REF!</definedName>
    <definedName name="_Sub1" localSheetId="0">#REF!</definedName>
    <definedName name="_Sub1" localSheetId="2">#REF!</definedName>
    <definedName name="_Sub1" localSheetId="3">#REF!</definedName>
    <definedName name="_Sub1" localSheetId="1">#REF!</definedName>
    <definedName name="_Sub1">#REF!</definedName>
    <definedName name="_Sub2" localSheetId="0">#REF!</definedName>
    <definedName name="_Sub2" localSheetId="2">#REF!</definedName>
    <definedName name="_Sub2" localSheetId="3">#REF!</definedName>
    <definedName name="_Sub2" localSheetId="1">#REF!</definedName>
    <definedName name="_Sub2">#REF!</definedName>
    <definedName name="_Sub3" localSheetId="0">#REF!</definedName>
    <definedName name="_Sub3" localSheetId="2">#REF!</definedName>
    <definedName name="_Sub3" localSheetId="3">#REF!</definedName>
    <definedName name="_Sub3" localSheetId="1">#REF!</definedName>
    <definedName name="_Sub3">#REF!</definedName>
    <definedName name="_tlg2030" localSheetId="0">#REF!</definedName>
    <definedName name="_tlg2030" localSheetId="2">#REF!</definedName>
    <definedName name="_tlg2030" localSheetId="3">#REF!</definedName>
    <definedName name="_tlg2030" localSheetId="1">#REF!</definedName>
    <definedName name="_tlg2030">#REF!</definedName>
    <definedName name="_tlg2038" localSheetId="0">#REF!</definedName>
    <definedName name="_tlg2038" localSheetId="2">#REF!</definedName>
    <definedName name="_tlg2038" localSheetId="3">#REF!</definedName>
    <definedName name="_tlg2038" localSheetId="1">#REF!</definedName>
    <definedName name="_tlg2038">#REF!</definedName>
    <definedName name="_tlg2044" localSheetId="0">#REF!</definedName>
    <definedName name="_tlg2044" localSheetId="2">#REF!</definedName>
    <definedName name="_tlg2044" localSheetId="3">#REF!</definedName>
    <definedName name="_tlg2044" localSheetId="1">#REF!</definedName>
    <definedName name="_tlg2044">#REF!</definedName>
    <definedName name="_tlg2055" localSheetId="0">#REF!</definedName>
    <definedName name="_tlg2055" localSheetId="2">#REF!</definedName>
    <definedName name="_tlg2055" localSheetId="3">#REF!</definedName>
    <definedName name="_tlg2055" localSheetId="1">#REF!</definedName>
    <definedName name="_tlg2055">#REF!</definedName>
    <definedName name="_tlg3040" localSheetId="0">#REF!</definedName>
    <definedName name="_tlg3040" localSheetId="2">#REF!</definedName>
    <definedName name="_tlg3040" localSheetId="3">#REF!</definedName>
    <definedName name="_tlg3040" localSheetId="1">#REF!</definedName>
    <definedName name="_tlg3040">#REF!</definedName>
    <definedName name="_tlg3060" localSheetId="0">#REF!</definedName>
    <definedName name="_tlg3060" localSheetId="2">#REF!</definedName>
    <definedName name="_tlg3060" localSheetId="3">#REF!</definedName>
    <definedName name="_tlg3060" localSheetId="1">#REF!</definedName>
    <definedName name="_tlg3060">#REF!</definedName>
    <definedName name="A" localSheetId="0">#REF!</definedName>
    <definedName name="A" localSheetId="2">#REF!</definedName>
    <definedName name="A" localSheetId="3">#REF!</definedName>
    <definedName name="A" localSheetId="1">#REF!</definedName>
    <definedName name="A">#REF!</definedName>
    <definedName name="A.005">[4]Analisa!$G$107</definedName>
    <definedName name="A.009">[4]Analisa!$G$133</definedName>
    <definedName name="A.014">[4]Analisa!$G$189</definedName>
    <definedName name="A.020A">[4]Analisa!$G$222</definedName>
    <definedName name="A.024">[4]Analisa!$G$262</definedName>
    <definedName name="A.026">[4]Analisa!$G$295</definedName>
    <definedName name="A.026A">[4]Analisa!$G$310</definedName>
    <definedName name="A.032">[4]Analisa!$G$527</definedName>
    <definedName name="A.041A">[4]Analisa!$G$640</definedName>
    <definedName name="A.041B">[4]Analisa!$G$654</definedName>
    <definedName name="A.041C">[4]Analisa!$G$671</definedName>
    <definedName name="A.041D">[4]Analisa!$G$687</definedName>
    <definedName name="A.041E">[4]Analisa!$G$703</definedName>
    <definedName name="A.045">[4]Analisa!$G$759</definedName>
    <definedName name="A.048">[4]Analisa!$G$792</definedName>
    <definedName name="A.067">[4]Analisa!$G$1270</definedName>
    <definedName name="A.068">[4]Analisa!$G$1283</definedName>
    <definedName name="A.070B">[4]Analisa!$G$1386</definedName>
    <definedName name="A.071">[4]Analisa!$G$1422</definedName>
    <definedName name="A.1">'[5]SNI-BOW'!$M$26</definedName>
    <definedName name="A.2.2.1.10" localSheetId="0">#REF!</definedName>
    <definedName name="A.2.2.1.10" localSheetId="2">#REF!</definedName>
    <definedName name="A.2.2.1.10" localSheetId="5">#REF!</definedName>
    <definedName name="A.2.2.1.10" localSheetId="3">#REF!</definedName>
    <definedName name="A.2.2.1.10" localSheetId="4">#REF!</definedName>
    <definedName name="A.2.2.1.10" localSheetId="1">#REF!</definedName>
    <definedName name="A.2.2.1.10">#REF!</definedName>
    <definedName name="A.2.2.1.13" localSheetId="0">#REF!</definedName>
    <definedName name="A.2.2.1.13" localSheetId="2">#REF!</definedName>
    <definedName name="A.2.2.1.13" localSheetId="5">#REF!</definedName>
    <definedName name="A.2.2.1.13" localSheetId="3">#REF!</definedName>
    <definedName name="A.2.2.1.13" localSheetId="4">#REF!</definedName>
    <definedName name="A.2.2.1.13" localSheetId="1">#REF!</definedName>
    <definedName name="A.2.2.1.13">#REF!</definedName>
    <definedName name="A.2.2.1.14" localSheetId="0">#REF!</definedName>
    <definedName name="A.2.2.1.14" localSheetId="2">#REF!</definedName>
    <definedName name="A.2.2.1.14" localSheetId="5">#REF!</definedName>
    <definedName name="A.2.2.1.14" localSheetId="3">#REF!</definedName>
    <definedName name="A.2.2.1.14" localSheetId="4">#REF!</definedName>
    <definedName name="A.2.2.1.14" localSheetId="1">#REF!</definedName>
    <definedName name="A.2.2.1.14">#REF!</definedName>
    <definedName name="A.2.2.1.16" localSheetId="0">#REF!</definedName>
    <definedName name="A.2.2.1.16" localSheetId="2">#REF!</definedName>
    <definedName name="A.2.2.1.16" localSheetId="3">#REF!</definedName>
    <definedName name="A.2.2.1.16" localSheetId="1">#REF!</definedName>
    <definedName name="A.2.2.1.16">#REF!</definedName>
    <definedName name="A.2.2.1.16a." localSheetId="0">#REF!</definedName>
    <definedName name="A.2.2.1.16a." localSheetId="2">#REF!</definedName>
    <definedName name="A.2.2.1.16a." localSheetId="3">#REF!</definedName>
    <definedName name="A.2.2.1.16a." localSheetId="1">#REF!</definedName>
    <definedName name="A.2.2.1.16a.">#REF!</definedName>
    <definedName name="A.2.2.1.16b." localSheetId="0">#REF!</definedName>
    <definedName name="A.2.2.1.16b." localSheetId="2">#REF!</definedName>
    <definedName name="A.2.2.1.16b." localSheetId="3">#REF!</definedName>
    <definedName name="A.2.2.1.16b." localSheetId="1">#REF!</definedName>
    <definedName name="A.2.2.1.16b.">#REF!</definedName>
    <definedName name="A.2.2.1.16c." localSheetId="0">#REF!</definedName>
    <definedName name="A.2.2.1.16c." localSheetId="2">#REF!</definedName>
    <definedName name="A.2.2.1.16c." localSheetId="3">#REF!</definedName>
    <definedName name="A.2.2.1.16c." localSheetId="1">#REF!</definedName>
    <definedName name="A.2.2.1.16c.">#REF!</definedName>
    <definedName name="A.2.2.1.16d." localSheetId="0">#REF!</definedName>
    <definedName name="A.2.2.1.16d." localSheetId="2">#REF!</definedName>
    <definedName name="A.2.2.1.16d." localSheetId="3">#REF!</definedName>
    <definedName name="A.2.2.1.16d." localSheetId="1">#REF!</definedName>
    <definedName name="A.2.2.1.16d.">#REF!</definedName>
    <definedName name="A.2.2.1.16e." localSheetId="0">#REF!</definedName>
    <definedName name="A.2.2.1.16e." localSheetId="2">#REF!</definedName>
    <definedName name="A.2.2.1.16e." localSheetId="3">#REF!</definedName>
    <definedName name="A.2.2.1.16e." localSheetId="1">#REF!</definedName>
    <definedName name="A.2.2.1.16e.">#REF!</definedName>
    <definedName name="A.2.2.1.16f." localSheetId="0">#REF!</definedName>
    <definedName name="A.2.2.1.16f." localSheetId="2">#REF!</definedName>
    <definedName name="A.2.2.1.16f." localSheetId="3">#REF!</definedName>
    <definedName name="A.2.2.1.16f." localSheetId="1">#REF!</definedName>
    <definedName name="A.2.2.1.16f.">#REF!</definedName>
    <definedName name="A.2.2.1.16g." localSheetId="0">#REF!</definedName>
    <definedName name="A.2.2.1.16g." localSheetId="2">#REF!</definedName>
    <definedName name="A.2.2.1.16g." localSheetId="3">#REF!</definedName>
    <definedName name="A.2.2.1.16g." localSheetId="1">#REF!</definedName>
    <definedName name="A.2.2.1.16g.">#REF!</definedName>
    <definedName name="A.2.2.1.16h." localSheetId="0">#REF!</definedName>
    <definedName name="A.2.2.1.16h." localSheetId="2">#REF!</definedName>
    <definedName name="A.2.2.1.16h." localSheetId="3">#REF!</definedName>
    <definedName name="A.2.2.1.16h." localSheetId="1">#REF!</definedName>
    <definedName name="A.2.2.1.16h.">#REF!</definedName>
    <definedName name="A.2.2.1.16i." localSheetId="0">#REF!</definedName>
    <definedName name="A.2.2.1.16i." localSheetId="2">#REF!</definedName>
    <definedName name="A.2.2.1.16i." localSheetId="3">#REF!</definedName>
    <definedName name="A.2.2.1.16i." localSheetId="1">#REF!</definedName>
    <definedName name="A.2.2.1.16i.">#REF!</definedName>
    <definedName name="A.2.2.1.16j." localSheetId="0">#REF!</definedName>
    <definedName name="A.2.2.1.16j." localSheetId="2">#REF!</definedName>
    <definedName name="A.2.2.1.16j." localSheetId="3">#REF!</definedName>
    <definedName name="A.2.2.1.16j." localSheetId="1">#REF!</definedName>
    <definedName name="A.2.2.1.16j.">#REF!</definedName>
    <definedName name="A.2.2.1.2" localSheetId="0">#REF!</definedName>
    <definedName name="A.2.2.1.2" localSheetId="2">#REF!</definedName>
    <definedName name="A.2.2.1.2" localSheetId="3">#REF!</definedName>
    <definedName name="A.2.2.1.2" localSheetId="1">#REF!</definedName>
    <definedName name="A.2.2.1.2">#REF!</definedName>
    <definedName name="A.2.2.1.2." localSheetId="0">#REF!</definedName>
    <definedName name="A.2.2.1.2." localSheetId="2">#REF!</definedName>
    <definedName name="A.2.2.1.2." localSheetId="3">#REF!</definedName>
    <definedName name="A.2.2.1.2." localSheetId="1">#REF!</definedName>
    <definedName name="A.2.2.1.2.">#REF!</definedName>
    <definedName name="A.2.2.1.2a." localSheetId="0">#REF!</definedName>
    <definedName name="A.2.2.1.2a." localSheetId="2">#REF!</definedName>
    <definedName name="A.2.2.1.2a." localSheetId="3">#REF!</definedName>
    <definedName name="A.2.2.1.2a." localSheetId="1">#REF!</definedName>
    <definedName name="A.2.2.1.2a.">#REF!</definedName>
    <definedName name="A.2.3.1.1." localSheetId="0">#REF!</definedName>
    <definedName name="A.2.3.1.1." localSheetId="2">#REF!</definedName>
    <definedName name="A.2.3.1.1." localSheetId="3">#REF!</definedName>
    <definedName name="A.2.3.1.1." localSheetId="1">#REF!</definedName>
    <definedName name="A.2.3.1.1.">#REF!</definedName>
    <definedName name="A.2.3.1.10." localSheetId="0">#REF!</definedName>
    <definedName name="A.2.3.1.10." localSheetId="2">#REF!</definedName>
    <definedName name="A.2.3.1.10." localSheetId="3">#REF!</definedName>
    <definedName name="A.2.3.1.10." localSheetId="1">#REF!</definedName>
    <definedName name="A.2.3.1.10.">#REF!</definedName>
    <definedName name="A.2.3.1.11." localSheetId="0">#REF!</definedName>
    <definedName name="A.2.3.1.11." localSheetId="2">#REF!</definedName>
    <definedName name="A.2.3.1.11." localSheetId="3">#REF!</definedName>
    <definedName name="A.2.3.1.11." localSheetId="1">#REF!</definedName>
    <definedName name="A.2.3.1.11.">#REF!</definedName>
    <definedName name="A.2.3.1.13." localSheetId="0">#REF!</definedName>
    <definedName name="A.2.3.1.13." localSheetId="2">#REF!</definedName>
    <definedName name="A.2.3.1.13." localSheetId="3">#REF!</definedName>
    <definedName name="A.2.3.1.13." localSheetId="1">#REF!</definedName>
    <definedName name="A.2.3.1.13.">#REF!</definedName>
    <definedName name="A.2.3.1.14." localSheetId="0">#REF!</definedName>
    <definedName name="A.2.3.1.14." localSheetId="2">#REF!</definedName>
    <definedName name="A.2.3.1.14." localSheetId="3">#REF!</definedName>
    <definedName name="A.2.3.1.14." localSheetId="1">#REF!</definedName>
    <definedName name="A.2.3.1.14.">#REF!</definedName>
    <definedName name="A.2.3.1.2." localSheetId="0">#REF!</definedName>
    <definedName name="A.2.3.1.2." localSheetId="2">#REF!</definedName>
    <definedName name="A.2.3.1.2." localSheetId="3">#REF!</definedName>
    <definedName name="A.2.3.1.2." localSheetId="1">#REF!</definedName>
    <definedName name="A.2.3.1.2.">#REF!</definedName>
    <definedName name="A.2.3.1.3." localSheetId="0">#REF!</definedName>
    <definedName name="A.2.3.1.3." localSheetId="2">#REF!</definedName>
    <definedName name="A.2.3.1.3." localSheetId="3">#REF!</definedName>
    <definedName name="A.2.3.1.3." localSheetId="1">#REF!</definedName>
    <definedName name="A.2.3.1.3.">#REF!</definedName>
    <definedName name="A.2.3.1.4." localSheetId="0">#REF!</definedName>
    <definedName name="A.2.3.1.4." localSheetId="2">#REF!</definedName>
    <definedName name="A.2.3.1.4." localSheetId="3">#REF!</definedName>
    <definedName name="A.2.3.1.4." localSheetId="1">#REF!</definedName>
    <definedName name="A.2.3.1.4.">#REF!</definedName>
    <definedName name="A.2.3.1.6." localSheetId="0">#REF!</definedName>
    <definedName name="A.2.3.1.6." localSheetId="2">#REF!</definedName>
    <definedName name="A.2.3.1.6." localSheetId="3">#REF!</definedName>
    <definedName name="A.2.3.1.6." localSheetId="1">#REF!</definedName>
    <definedName name="A.2.3.1.6.">#REF!</definedName>
    <definedName name="A.2.3.1.8." localSheetId="0">#REF!</definedName>
    <definedName name="A.2.3.1.8." localSheetId="2">#REF!</definedName>
    <definedName name="A.2.3.1.8." localSheetId="3">#REF!</definedName>
    <definedName name="A.2.3.1.8." localSheetId="1">#REF!</definedName>
    <definedName name="A.2.3.1.8.">#REF!</definedName>
    <definedName name="A.2.3.1.8a." localSheetId="0">#REF!</definedName>
    <definedName name="A.2.3.1.8a." localSheetId="2">#REF!</definedName>
    <definedName name="A.2.3.1.8a." localSheetId="3">#REF!</definedName>
    <definedName name="A.2.3.1.8a." localSheetId="1">#REF!</definedName>
    <definedName name="A.2.3.1.8a.">#REF!</definedName>
    <definedName name="A.2.3.1.8b." localSheetId="0">#REF!</definedName>
    <definedName name="A.2.3.1.8b." localSheetId="2">#REF!</definedName>
    <definedName name="A.2.3.1.8b." localSheetId="3">#REF!</definedName>
    <definedName name="A.2.3.1.8b." localSheetId="1">#REF!</definedName>
    <definedName name="A.2.3.1.8b.">#REF!</definedName>
    <definedName name="A.2.3.1.9." localSheetId="0">#REF!</definedName>
    <definedName name="A.2.3.1.9." localSheetId="2">#REF!</definedName>
    <definedName name="A.2.3.1.9." localSheetId="3">#REF!</definedName>
    <definedName name="A.2.3.1.9." localSheetId="1">#REF!</definedName>
    <definedName name="A.2.3.1.9.">#REF!</definedName>
    <definedName name="A.3.2.1.10." localSheetId="0">#REF!</definedName>
    <definedName name="A.3.2.1.10." localSheetId="2">#REF!</definedName>
    <definedName name="A.3.2.1.10." localSheetId="3">#REF!</definedName>
    <definedName name="A.3.2.1.10." localSheetId="1">#REF!</definedName>
    <definedName name="A.3.2.1.10.">#REF!</definedName>
    <definedName name="A.3.2.1.11." localSheetId="0">#REF!</definedName>
    <definedName name="A.3.2.1.11." localSheetId="2">#REF!</definedName>
    <definedName name="A.3.2.1.11." localSheetId="3">#REF!</definedName>
    <definedName name="A.3.2.1.11." localSheetId="1">#REF!</definedName>
    <definedName name="A.3.2.1.11.">#REF!</definedName>
    <definedName name="A.3.2.1.2." localSheetId="0">#REF!</definedName>
    <definedName name="A.3.2.1.2." localSheetId="2">#REF!</definedName>
    <definedName name="A.3.2.1.2." localSheetId="3">#REF!</definedName>
    <definedName name="A.3.2.1.2." localSheetId="1">#REF!</definedName>
    <definedName name="A.3.2.1.2.">#REF!</definedName>
    <definedName name="A.3.2.1.2a." localSheetId="0">#REF!</definedName>
    <definedName name="A.3.2.1.2a." localSheetId="2">#REF!</definedName>
    <definedName name="A.3.2.1.2a." localSheetId="3">#REF!</definedName>
    <definedName name="A.3.2.1.2a." localSheetId="1">#REF!</definedName>
    <definedName name="A.3.2.1.2a.">#REF!</definedName>
    <definedName name="A.3.2.1.3." localSheetId="0">#REF!</definedName>
    <definedName name="A.3.2.1.3." localSheetId="2">#REF!</definedName>
    <definedName name="A.3.2.1.3." localSheetId="3">#REF!</definedName>
    <definedName name="A.3.2.1.3." localSheetId="1">#REF!</definedName>
    <definedName name="A.3.2.1.3.">#REF!</definedName>
    <definedName name="A.3.2.1.3a." localSheetId="0">#REF!</definedName>
    <definedName name="A.3.2.1.3a." localSheetId="2">#REF!</definedName>
    <definedName name="A.3.2.1.3a." localSheetId="3">#REF!</definedName>
    <definedName name="A.3.2.1.3a." localSheetId="1">#REF!</definedName>
    <definedName name="A.3.2.1.3a.">#REF!</definedName>
    <definedName name="A.3.2.1.4." localSheetId="0">#REF!</definedName>
    <definedName name="A.3.2.1.4." localSheetId="2">#REF!</definedName>
    <definedName name="A.3.2.1.4." localSheetId="3">#REF!</definedName>
    <definedName name="A.3.2.1.4." localSheetId="1">#REF!</definedName>
    <definedName name="A.3.2.1.4.">#REF!</definedName>
    <definedName name="A.3.2.1.4a." localSheetId="0">#REF!</definedName>
    <definedName name="A.3.2.1.4a." localSheetId="2">#REF!</definedName>
    <definedName name="A.3.2.1.4a." localSheetId="3">#REF!</definedName>
    <definedName name="A.3.2.1.4a." localSheetId="1">#REF!</definedName>
    <definedName name="A.3.2.1.4a.">#REF!</definedName>
    <definedName name="A.3.2.1.5." localSheetId="0">#REF!</definedName>
    <definedName name="A.3.2.1.5." localSheetId="2">#REF!</definedName>
    <definedName name="A.3.2.1.5." localSheetId="3">#REF!</definedName>
    <definedName name="A.3.2.1.5." localSheetId="1">#REF!</definedName>
    <definedName name="A.3.2.1.5.">#REF!</definedName>
    <definedName name="A.3.2.1.5a." localSheetId="0">#REF!</definedName>
    <definedName name="A.3.2.1.5a." localSheetId="2">#REF!</definedName>
    <definedName name="A.3.2.1.5a." localSheetId="3">#REF!</definedName>
    <definedName name="A.3.2.1.5a." localSheetId="1">#REF!</definedName>
    <definedName name="A.3.2.1.5a.">#REF!</definedName>
    <definedName name="A.3.2.1.9." localSheetId="0">#REF!</definedName>
    <definedName name="A.3.2.1.9." localSheetId="2">#REF!</definedName>
    <definedName name="A.3.2.1.9." localSheetId="3">#REF!</definedName>
    <definedName name="A.3.2.1.9." localSheetId="1">#REF!</definedName>
    <definedName name="A.3.2.1.9.">#REF!</definedName>
    <definedName name="A.4.1.1.1." localSheetId="0">#REF!</definedName>
    <definedName name="A.4.1.1.1." localSheetId="2">#REF!</definedName>
    <definedName name="A.4.1.1.1." localSheetId="3">#REF!</definedName>
    <definedName name="A.4.1.1.1." localSheetId="1">#REF!</definedName>
    <definedName name="A.4.1.1.1.">#REF!</definedName>
    <definedName name="A.4.1.1.17." localSheetId="0">#REF!</definedName>
    <definedName name="A.4.1.1.17." localSheetId="2">#REF!</definedName>
    <definedName name="A.4.1.1.17." localSheetId="3">#REF!</definedName>
    <definedName name="A.4.1.1.17." localSheetId="1">#REF!</definedName>
    <definedName name="A.4.1.1.17.">#REF!</definedName>
    <definedName name="A.4.1.1.17a." localSheetId="0">#REF!</definedName>
    <definedName name="A.4.1.1.17a." localSheetId="2">#REF!</definedName>
    <definedName name="A.4.1.1.17a." localSheetId="3">#REF!</definedName>
    <definedName name="A.4.1.1.17a." localSheetId="1">#REF!</definedName>
    <definedName name="A.4.1.1.17a.">#REF!</definedName>
    <definedName name="A.4.1.1.17b." localSheetId="0">#REF!</definedName>
    <definedName name="A.4.1.1.17b." localSheetId="2">#REF!</definedName>
    <definedName name="A.4.1.1.17b." localSheetId="3">#REF!</definedName>
    <definedName name="A.4.1.1.17b." localSheetId="1">#REF!</definedName>
    <definedName name="A.4.1.1.17b.">#REF!</definedName>
    <definedName name="A.4.1.1.17c." localSheetId="0">#REF!</definedName>
    <definedName name="A.4.1.1.17c." localSheetId="2">#REF!</definedName>
    <definedName name="A.4.1.1.17c." localSheetId="3">#REF!</definedName>
    <definedName name="A.4.1.1.17c." localSheetId="1">#REF!</definedName>
    <definedName name="A.4.1.1.17c.">#REF!</definedName>
    <definedName name="A.4.1.1.19." localSheetId="0">#REF!</definedName>
    <definedName name="A.4.1.1.19." localSheetId="2">#REF!</definedName>
    <definedName name="A.4.1.1.19." localSheetId="3">#REF!</definedName>
    <definedName name="A.4.1.1.19." localSheetId="1">#REF!</definedName>
    <definedName name="A.4.1.1.19.">#REF!</definedName>
    <definedName name="A.4.1.1.2." localSheetId="0">#REF!</definedName>
    <definedName name="A.4.1.1.2." localSheetId="2">#REF!</definedName>
    <definedName name="A.4.1.1.2." localSheetId="3">#REF!</definedName>
    <definedName name="A.4.1.1.2." localSheetId="1">#REF!</definedName>
    <definedName name="A.4.1.1.2.">#REF!</definedName>
    <definedName name="A.4.1.1.20." localSheetId="0">#REF!</definedName>
    <definedName name="A.4.1.1.20." localSheetId="2">#REF!</definedName>
    <definedName name="A.4.1.1.20." localSheetId="3">#REF!</definedName>
    <definedName name="A.4.1.1.20." localSheetId="1">#REF!</definedName>
    <definedName name="A.4.1.1.20.">#REF!</definedName>
    <definedName name="A.4.1.1.20a." localSheetId="0">#REF!</definedName>
    <definedName name="A.4.1.1.20a." localSheetId="2">#REF!</definedName>
    <definedName name="A.4.1.1.20a." localSheetId="3">#REF!</definedName>
    <definedName name="A.4.1.1.20a." localSheetId="1">#REF!</definedName>
    <definedName name="A.4.1.1.20a.">#REF!</definedName>
    <definedName name="A.4.1.1.21." localSheetId="0">#REF!</definedName>
    <definedName name="A.4.1.1.21." localSheetId="2">#REF!</definedName>
    <definedName name="A.4.1.1.21." localSheetId="3">#REF!</definedName>
    <definedName name="A.4.1.1.21." localSheetId="1">#REF!</definedName>
    <definedName name="A.4.1.1.21.">#REF!</definedName>
    <definedName name="A.4.1.1.21a." localSheetId="0">#REF!</definedName>
    <definedName name="A.4.1.1.21a." localSheetId="2">#REF!</definedName>
    <definedName name="A.4.1.1.21a." localSheetId="3">#REF!</definedName>
    <definedName name="A.4.1.1.21a." localSheetId="1">#REF!</definedName>
    <definedName name="A.4.1.1.21a.">#REF!</definedName>
    <definedName name="A.4.1.1.22." localSheetId="0">#REF!</definedName>
    <definedName name="A.4.1.1.22." localSheetId="2">#REF!</definedName>
    <definedName name="A.4.1.1.22." localSheetId="3">#REF!</definedName>
    <definedName name="A.4.1.1.22." localSheetId="1">#REF!</definedName>
    <definedName name="A.4.1.1.22.">#REF!</definedName>
    <definedName name="A.4.1.1.22a." localSheetId="0">#REF!</definedName>
    <definedName name="A.4.1.1.22a." localSheetId="2">#REF!</definedName>
    <definedName name="A.4.1.1.22a." localSheetId="3">#REF!</definedName>
    <definedName name="A.4.1.1.22a." localSheetId="1">#REF!</definedName>
    <definedName name="A.4.1.1.22a.">#REF!</definedName>
    <definedName name="A.4.1.1.22b." localSheetId="0">#REF!</definedName>
    <definedName name="A.4.1.1.22b." localSheetId="2">#REF!</definedName>
    <definedName name="A.4.1.1.22b." localSheetId="3">#REF!</definedName>
    <definedName name="A.4.1.1.22b." localSheetId="1">#REF!</definedName>
    <definedName name="A.4.1.1.22b.">#REF!</definedName>
    <definedName name="A.4.1.1.22c." localSheetId="0">#REF!</definedName>
    <definedName name="A.4.1.1.22c." localSheetId="2">#REF!</definedName>
    <definedName name="A.4.1.1.22c." localSheetId="3">#REF!</definedName>
    <definedName name="A.4.1.1.22c." localSheetId="1">#REF!</definedName>
    <definedName name="A.4.1.1.22c.">#REF!</definedName>
    <definedName name="A.4.1.1.23." localSheetId="0">#REF!</definedName>
    <definedName name="A.4.1.1.23." localSheetId="2">#REF!</definedName>
    <definedName name="A.4.1.1.23." localSheetId="3">#REF!</definedName>
    <definedName name="A.4.1.1.23." localSheetId="1">#REF!</definedName>
    <definedName name="A.4.1.1.23.">#REF!</definedName>
    <definedName name="A.4.1.1.23a." localSheetId="0">#REF!</definedName>
    <definedName name="A.4.1.1.23a." localSheetId="2">#REF!</definedName>
    <definedName name="A.4.1.1.23a." localSheetId="3">#REF!</definedName>
    <definedName name="A.4.1.1.23a." localSheetId="1">#REF!</definedName>
    <definedName name="A.4.1.1.23a.">#REF!</definedName>
    <definedName name="A.4.1.1.23b." localSheetId="0">#REF!</definedName>
    <definedName name="A.4.1.1.23b." localSheetId="2">#REF!</definedName>
    <definedName name="A.4.1.1.23b." localSheetId="3">#REF!</definedName>
    <definedName name="A.4.1.1.23b." localSheetId="1">#REF!</definedName>
    <definedName name="A.4.1.1.23b.">#REF!</definedName>
    <definedName name="A.4.1.1.23c." localSheetId="0">#REF!</definedName>
    <definedName name="A.4.1.1.23c." localSheetId="2">#REF!</definedName>
    <definedName name="A.4.1.1.23c." localSheetId="3">#REF!</definedName>
    <definedName name="A.4.1.1.23c." localSheetId="1">#REF!</definedName>
    <definedName name="A.4.1.1.23c.">#REF!</definedName>
    <definedName name="A.4.1.1.24." localSheetId="0">#REF!</definedName>
    <definedName name="A.4.1.1.24." localSheetId="2">#REF!</definedName>
    <definedName name="A.4.1.1.24." localSheetId="3">#REF!</definedName>
    <definedName name="A.4.1.1.24." localSheetId="1">#REF!</definedName>
    <definedName name="A.4.1.1.24.">#REF!</definedName>
    <definedName name="A.4.1.1.24a." localSheetId="0">#REF!</definedName>
    <definedName name="A.4.1.1.24a." localSheetId="2">#REF!</definedName>
    <definedName name="A.4.1.1.24a." localSheetId="3">#REF!</definedName>
    <definedName name="A.4.1.1.24a." localSheetId="1">#REF!</definedName>
    <definedName name="A.4.1.1.24a.">#REF!</definedName>
    <definedName name="A.4.1.1.24b." localSheetId="0">#REF!</definedName>
    <definedName name="A.4.1.1.24b." localSheetId="2">#REF!</definedName>
    <definedName name="A.4.1.1.24b." localSheetId="3">#REF!</definedName>
    <definedName name="A.4.1.1.24b." localSheetId="1">#REF!</definedName>
    <definedName name="A.4.1.1.24b.">#REF!</definedName>
    <definedName name="A.4.1.1.25." localSheetId="0">#REF!</definedName>
    <definedName name="A.4.1.1.25." localSheetId="2">#REF!</definedName>
    <definedName name="A.4.1.1.25." localSheetId="3">#REF!</definedName>
    <definedName name="A.4.1.1.25." localSheetId="1">#REF!</definedName>
    <definedName name="A.4.1.1.25.">#REF!</definedName>
    <definedName name="A.4.1.1.25a." localSheetId="0">#REF!</definedName>
    <definedName name="A.4.1.1.25a." localSheetId="2">#REF!</definedName>
    <definedName name="A.4.1.1.25a." localSheetId="3">#REF!</definedName>
    <definedName name="A.4.1.1.25a." localSheetId="1">#REF!</definedName>
    <definedName name="A.4.1.1.25a.">#REF!</definedName>
    <definedName name="A.4.1.1.25b." localSheetId="0">#REF!</definedName>
    <definedName name="A.4.1.1.25b." localSheetId="2">#REF!</definedName>
    <definedName name="A.4.1.1.25b." localSheetId="3">#REF!</definedName>
    <definedName name="A.4.1.1.25b." localSheetId="1">#REF!</definedName>
    <definedName name="A.4.1.1.25b.">#REF!</definedName>
    <definedName name="A.4.1.1.25c." localSheetId="0">#REF!</definedName>
    <definedName name="A.4.1.1.25c." localSheetId="2">#REF!</definedName>
    <definedName name="A.4.1.1.25c." localSheetId="3">#REF!</definedName>
    <definedName name="A.4.1.1.25c." localSheetId="1">#REF!</definedName>
    <definedName name="A.4.1.1.25c.">#REF!</definedName>
    <definedName name="A.4.1.1.26." localSheetId="0">#REF!</definedName>
    <definedName name="A.4.1.1.26." localSheetId="2">#REF!</definedName>
    <definedName name="A.4.1.1.26." localSheetId="3">#REF!</definedName>
    <definedName name="A.4.1.1.26." localSheetId="1">#REF!</definedName>
    <definedName name="A.4.1.1.26.">#REF!</definedName>
    <definedName name="A.4.1.1.26a." localSheetId="0">#REF!</definedName>
    <definedName name="A.4.1.1.26a." localSheetId="2">#REF!</definedName>
    <definedName name="A.4.1.1.26a." localSheetId="3">#REF!</definedName>
    <definedName name="A.4.1.1.26a." localSheetId="1">#REF!</definedName>
    <definedName name="A.4.1.1.26a.">#REF!</definedName>
    <definedName name="A.4.1.1.27a." localSheetId="0">#REF!</definedName>
    <definedName name="A.4.1.1.27a." localSheetId="2">#REF!</definedName>
    <definedName name="A.4.1.1.27a." localSheetId="3">#REF!</definedName>
    <definedName name="A.4.1.1.27a." localSheetId="1">#REF!</definedName>
    <definedName name="A.4.1.1.27a.">#REF!</definedName>
    <definedName name="A.4.1.1.4." localSheetId="0">#REF!</definedName>
    <definedName name="A.4.1.1.4." localSheetId="2">#REF!</definedName>
    <definedName name="A.4.1.1.4." localSheetId="3">#REF!</definedName>
    <definedName name="A.4.1.1.4." localSheetId="1">#REF!</definedName>
    <definedName name="A.4.1.1.4.">#REF!</definedName>
    <definedName name="A.4.1.1.5." localSheetId="0">#REF!</definedName>
    <definedName name="A.4.1.1.5." localSheetId="2">#REF!</definedName>
    <definedName name="A.4.1.1.5." localSheetId="3">#REF!</definedName>
    <definedName name="A.4.1.1.5." localSheetId="1">#REF!</definedName>
    <definedName name="A.4.1.1.5.">#REF!</definedName>
    <definedName name="A.4.1.1.7." localSheetId="0">#REF!</definedName>
    <definedName name="A.4.1.1.7." localSheetId="2">#REF!</definedName>
    <definedName name="A.4.1.1.7." localSheetId="3">#REF!</definedName>
    <definedName name="A.4.1.1.7." localSheetId="1">#REF!</definedName>
    <definedName name="A.4.1.1.7.">#REF!</definedName>
    <definedName name="A.4.1.1.8." localSheetId="0">#REF!</definedName>
    <definedName name="A.4.1.1.8." localSheetId="2">#REF!</definedName>
    <definedName name="A.4.1.1.8." localSheetId="3">#REF!</definedName>
    <definedName name="A.4.1.1.8." localSheetId="1">#REF!</definedName>
    <definedName name="A.4.1.1.8.">#REF!</definedName>
    <definedName name="A.4.1.2.10." localSheetId="0">#REF!</definedName>
    <definedName name="A.4.1.2.10." localSheetId="2">#REF!</definedName>
    <definedName name="A.4.1.2.10." localSheetId="3">#REF!</definedName>
    <definedName name="A.4.1.2.10." localSheetId="1">#REF!</definedName>
    <definedName name="A.4.1.2.10.">#REF!</definedName>
    <definedName name="A.4.1.2.11." localSheetId="0">#REF!</definedName>
    <definedName name="A.4.1.2.11." localSheetId="2">#REF!</definedName>
    <definedName name="A.4.1.2.11." localSheetId="3">#REF!</definedName>
    <definedName name="A.4.1.2.11." localSheetId="1">#REF!</definedName>
    <definedName name="A.4.1.2.11.">#REF!</definedName>
    <definedName name="A.4.1.2.12." localSheetId="0">#REF!</definedName>
    <definedName name="A.4.1.2.12." localSheetId="2">#REF!</definedName>
    <definedName name="A.4.1.2.12." localSheetId="3">#REF!</definedName>
    <definedName name="A.4.1.2.12." localSheetId="1">#REF!</definedName>
    <definedName name="A.4.1.2.12.">#REF!</definedName>
    <definedName name="A.4.1.2.13." localSheetId="0">#REF!</definedName>
    <definedName name="A.4.1.2.13." localSheetId="2">#REF!</definedName>
    <definedName name="A.4.1.2.13." localSheetId="3">#REF!</definedName>
    <definedName name="A.4.1.2.13." localSheetId="1">#REF!</definedName>
    <definedName name="A.4.1.2.13.">#REF!</definedName>
    <definedName name="A.4.1.2.14." localSheetId="0">#REF!</definedName>
    <definedName name="A.4.1.2.14." localSheetId="2">#REF!</definedName>
    <definedName name="A.4.1.2.14." localSheetId="3">#REF!</definedName>
    <definedName name="A.4.1.2.14." localSheetId="1">#REF!</definedName>
    <definedName name="A.4.1.2.14.">#REF!</definedName>
    <definedName name="A.4.1.2.15." localSheetId="0">#REF!</definedName>
    <definedName name="A.4.1.2.15." localSheetId="2">#REF!</definedName>
    <definedName name="A.4.1.2.15." localSheetId="3">#REF!</definedName>
    <definedName name="A.4.1.2.15." localSheetId="1">#REF!</definedName>
    <definedName name="A.4.1.2.15.">#REF!</definedName>
    <definedName name="A.4.1.2.16." localSheetId="0">#REF!</definedName>
    <definedName name="A.4.1.2.16." localSheetId="2">#REF!</definedName>
    <definedName name="A.4.1.2.16." localSheetId="3">#REF!</definedName>
    <definedName name="A.4.1.2.16." localSheetId="1">#REF!</definedName>
    <definedName name="A.4.1.2.16.">#REF!</definedName>
    <definedName name="A.4.1.2.17." localSheetId="0">#REF!</definedName>
    <definedName name="A.4.1.2.17." localSheetId="2">#REF!</definedName>
    <definedName name="A.4.1.2.17." localSheetId="3">#REF!</definedName>
    <definedName name="A.4.1.2.17." localSheetId="1">#REF!</definedName>
    <definedName name="A.4.1.2.17.">#REF!</definedName>
    <definedName name="A.4.1.2.18." localSheetId="0">#REF!</definedName>
    <definedName name="A.4.1.2.18." localSheetId="2">#REF!</definedName>
    <definedName name="A.4.1.2.18." localSheetId="3">#REF!</definedName>
    <definedName name="A.4.1.2.18." localSheetId="1">#REF!</definedName>
    <definedName name="A.4.1.2.18.">#REF!</definedName>
    <definedName name="A.4.1.2.19." localSheetId="0">#REF!</definedName>
    <definedName name="A.4.1.2.19." localSheetId="2">#REF!</definedName>
    <definedName name="A.4.1.2.19." localSheetId="3">#REF!</definedName>
    <definedName name="A.4.1.2.19." localSheetId="1">#REF!</definedName>
    <definedName name="A.4.1.2.19.">#REF!</definedName>
    <definedName name="A.4.1.2.20." localSheetId="0">#REF!</definedName>
    <definedName name="A.4.1.2.20." localSheetId="2">#REF!</definedName>
    <definedName name="A.4.1.2.20." localSheetId="3">#REF!</definedName>
    <definedName name="A.4.1.2.20." localSheetId="1">#REF!</definedName>
    <definedName name="A.4.1.2.20.">#REF!</definedName>
    <definedName name="A.4.1.2.21." localSheetId="0">#REF!</definedName>
    <definedName name="A.4.1.2.21." localSheetId="2">#REF!</definedName>
    <definedName name="A.4.1.2.21." localSheetId="3">#REF!</definedName>
    <definedName name="A.4.1.2.21." localSheetId="1">#REF!</definedName>
    <definedName name="A.4.1.2.21.">#REF!</definedName>
    <definedName name="A.4.1.2.22." localSheetId="0">#REF!</definedName>
    <definedName name="A.4.1.2.22." localSheetId="2">#REF!</definedName>
    <definedName name="A.4.1.2.22." localSheetId="3">#REF!</definedName>
    <definedName name="A.4.1.2.22." localSheetId="1">#REF!</definedName>
    <definedName name="A.4.1.2.22.">#REF!</definedName>
    <definedName name="A.4.1.2.23." localSheetId="0">#REF!</definedName>
    <definedName name="A.4.1.2.23." localSheetId="2">#REF!</definedName>
    <definedName name="A.4.1.2.23." localSheetId="3">#REF!</definedName>
    <definedName name="A.4.1.2.23." localSheetId="1">#REF!</definedName>
    <definedName name="A.4.1.2.23.">#REF!</definedName>
    <definedName name="A.4.1.2.24." localSheetId="0">#REF!</definedName>
    <definedName name="A.4.1.2.24." localSheetId="2">#REF!</definedName>
    <definedName name="A.4.1.2.24." localSheetId="3">#REF!</definedName>
    <definedName name="A.4.1.2.24." localSheetId="1">#REF!</definedName>
    <definedName name="A.4.1.2.24.">#REF!</definedName>
    <definedName name="A.4.1.2.5." localSheetId="0">#REF!</definedName>
    <definedName name="A.4.1.2.5." localSheetId="2">#REF!</definedName>
    <definedName name="A.4.1.2.5." localSheetId="3">#REF!</definedName>
    <definedName name="A.4.1.2.5." localSheetId="1">#REF!</definedName>
    <definedName name="A.4.1.2.5.">#REF!</definedName>
    <definedName name="A.4.1.2.6." localSheetId="0">#REF!</definedName>
    <definedName name="A.4.1.2.6." localSheetId="2">#REF!</definedName>
    <definedName name="A.4.1.2.6." localSheetId="3">#REF!</definedName>
    <definedName name="A.4.1.2.6." localSheetId="1">#REF!</definedName>
    <definedName name="A.4.1.2.6.">#REF!</definedName>
    <definedName name="A.4.1.2.7." localSheetId="0">#REF!</definedName>
    <definedName name="A.4.1.2.7." localSheetId="2">#REF!</definedName>
    <definedName name="A.4.1.2.7." localSheetId="3">#REF!</definedName>
    <definedName name="A.4.1.2.7." localSheetId="1">#REF!</definedName>
    <definedName name="A.4.1.2.7.">#REF!</definedName>
    <definedName name="A.4.1.2.8." localSheetId="0">#REF!</definedName>
    <definedName name="A.4.1.2.8." localSheetId="2">#REF!</definedName>
    <definedName name="A.4.1.2.8." localSheetId="3">#REF!</definedName>
    <definedName name="A.4.1.2.8." localSheetId="1">#REF!</definedName>
    <definedName name="A.4.1.2.8.">#REF!</definedName>
    <definedName name="A.4.1.2.9." localSheetId="0">#REF!</definedName>
    <definedName name="A.4.1.2.9." localSheetId="2">#REF!</definedName>
    <definedName name="A.4.1.2.9." localSheetId="3">#REF!</definedName>
    <definedName name="A.4.1.2.9." localSheetId="1">#REF!</definedName>
    <definedName name="A.4.1.2.9.">#REF!</definedName>
    <definedName name="A.4.2.1.1." localSheetId="0">#REF!</definedName>
    <definedName name="A.4.2.1.1." localSheetId="2">#REF!</definedName>
    <definedName name="A.4.2.1.1." localSheetId="3">#REF!</definedName>
    <definedName name="A.4.2.1.1." localSheetId="1">#REF!</definedName>
    <definedName name="A.4.2.1.1.">#REF!</definedName>
    <definedName name="A.4.2.1.10." localSheetId="0">#REF!</definedName>
    <definedName name="A.4.2.1.10." localSheetId="2">#REF!</definedName>
    <definedName name="A.4.2.1.10." localSheetId="3">#REF!</definedName>
    <definedName name="A.4.2.1.10." localSheetId="1">#REF!</definedName>
    <definedName name="A.4.2.1.10.">#REF!</definedName>
    <definedName name="A.4.2.1.11." localSheetId="0">#REF!</definedName>
    <definedName name="A.4.2.1.11." localSheetId="2">#REF!</definedName>
    <definedName name="A.4.2.1.11." localSheetId="3">#REF!</definedName>
    <definedName name="A.4.2.1.11." localSheetId="1">#REF!</definedName>
    <definedName name="A.4.2.1.11.">#REF!</definedName>
    <definedName name="A.4.2.1.11a." localSheetId="0">#REF!</definedName>
    <definedName name="A.4.2.1.11a." localSheetId="2">#REF!</definedName>
    <definedName name="A.4.2.1.11a." localSheetId="3">#REF!</definedName>
    <definedName name="A.4.2.1.11a." localSheetId="1">#REF!</definedName>
    <definedName name="A.4.2.1.11a.">#REF!</definedName>
    <definedName name="A.4.2.1.11b." localSheetId="0">#REF!</definedName>
    <definedName name="A.4.2.1.11b." localSheetId="2">#REF!</definedName>
    <definedName name="A.4.2.1.11b." localSheetId="3">#REF!</definedName>
    <definedName name="A.4.2.1.11b." localSheetId="1">#REF!</definedName>
    <definedName name="A.4.2.1.11b.">#REF!</definedName>
    <definedName name="A.4.2.1.12." localSheetId="0">#REF!</definedName>
    <definedName name="A.4.2.1.12." localSheetId="2">#REF!</definedName>
    <definedName name="A.4.2.1.12." localSheetId="3">#REF!</definedName>
    <definedName name="A.4.2.1.12." localSheetId="1">#REF!</definedName>
    <definedName name="A.4.2.1.12.">#REF!</definedName>
    <definedName name="A.4.2.1.13." localSheetId="0">#REF!</definedName>
    <definedName name="A.4.2.1.13." localSheetId="2">#REF!</definedName>
    <definedName name="A.4.2.1.13." localSheetId="3">#REF!</definedName>
    <definedName name="A.4.2.1.13." localSheetId="1">#REF!</definedName>
    <definedName name="A.4.2.1.13.">#REF!</definedName>
    <definedName name="A.4.2.1.18." localSheetId="0">#REF!</definedName>
    <definedName name="A.4.2.1.18." localSheetId="2">#REF!</definedName>
    <definedName name="A.4.2.1.18." localSheetId="3">#REF!</definedName>
    <definedName name="A.4.2.1.18." localSheetId="1">#REF!</definedName>
    <definedName name="A.4.2.1.18.">#REF!</definedName>
    <definedName name="A.4.2.1.18a." localSheetId="0">#REF!</definedName>
    <definedName name="A.4.2.1.18a." localSheetId="2">#REF!</definedName>
    <definedName name="A.4.2.1.18a." localSheetId="3">#REF!</definedName>
    <definedName name="A.4.2.1.18a." localSheetId="1">#REF!</definedName>
    <definedName name="A.4.2.1.18a.">#REF!</definedName>
    <definedName name="A.4.2.1.18b." localSheetId="0">#REF!</definedName>
    <definedName name="A.4.2.1.18b." localSheetId="2">#REF!</definedName>
    <definedName name="A.4.2.1.18b." localSheetId="3">#REF!</definedName>
    <definedName name="A.4.2.1.18b." localSheetId="1">#REF!</definedName>
    <definedName name="A.4.2.1.18b.">#REF!</definedName>
    <definedName name="A.4.2.1.1a." localSheetId="0">#REF!</definedName>
    <definedName name="A.4.2.1.1a." localSheetId="2">#REF!</definedName>
    <definedName name="A.4.2.1.1a." localSheetId="3">#REF!</definedName>
    <definedName name="A.4.2.1.1a." localSheetId="1">#REF!</definedName>
    <definedName name="A.4.2.1.1a.">#REF!</definedName>
    <definedName name="A.4.2.1.1b." localSheetId="0">#REF!</definedName>
    <definedName name="A.4.2.1.1b." localSheetId="2">#REF!</definedName>
    <definedName name="A.4.2.1.1b." localSheetId="3">#REF!</definedName>
    <definedName name="A.4.2.1.1b." localSheetId="1">#REF!</definedName>
    <definedName name="A.4.2.1.1b.">#REF!</definedName>
    <definedName name="A.4.2.1.2." localSheetId="0">#REF!</definedName>
    <definedName name="A.4.2.1.2." localSheetId="2">#REF!</definedName>
    <definedName name="A.4.2.1.2." localSheetId="3">#REF!</definedName>
    <definedName name="A.4.2.1.2." localSheetId="1">#REF!</definedName>
    <definedName name="A.4.2.1.2.">#REF!</definedName>
    <definedName name="A.4.2.1.20." localSheetId="0">#REF!</definedName>
    <definedName name="A.4.2.1.20." localSheetId="2">#REF!</definedName>
    <definedName name="A.4.2.1.20." localSheetId="3">#REF!</definedName>
    <definedName name="A.4.2.1.20." localSheetId="1">#REF!</definedName>
    <definedName name="A.4.2.1.20.">#REF!</definedName>
    <definedName name="A.4.2.1.21." localSheetId="0">#REF!</definedName>
    <definedName name="A.4.2.1.21." localSheetId="2">#REF!</definedName>
    <definedName name="A.4.2.1.21." localSheetId="3">#REF!</definedName>
    <definedName name="A.4.2.1.21." localSheetId="1">#REF!</definedName>
    <definedName name="A.4.2.1.21.">#REF!</definedName>
    <definedName name="A.4.2.1.2a." localSheetId="0">#REF!</definedName>
    <definedName name="A.4.2.1.2a." localSheetId="2">#REF!</definedName>
    <definedName name="A.4.2.1.2a." localSheetId="3">#REF!</definedName>
    <definedName name="A.4.2.1.2a." localSheetId="1">#REF!</definedName>
    <definedName name="A.4.2.1.2a.">#REF!</definedName>
    <definedName name="A.4.2.1.3." localSheetId="0">#REF!</definedName>
    <definedName name="A.4.2.1.3." localSheetId="2">#REF!</definedName>
    <definedName name="A.4.2.1.3." localSheetId="3">#REF!</definedName>
    <definedName name="A.4.2.1.3." localSheetId="1">#REF!</definedName>
    <definedName name="A.4.2.1.3.">#REF!</definedName>
    <definedName name="A.4.2.1.3a." localSheetId="0">#REF!</definedName>
    <definedName name="A.4.2.1.3a." localSheetId="2">#REF!</definedName>
    <definedName name="A.4.2.1.3a." localSheetId="3">#REF!</definedName>
    <definedName name="A.4.2.1.3a." localSheetId="1">#REF!</definedName>
    <definedName name="A.4.2.1.3a.">#REF!</definedName>
    <definedName name="A.4.2.1.4." localSheetId="0">#REF!</definedName>
    <definedName name="A.4.2.1.4." localSheetId="2">#REF!</definedName>
    <definedName name="A.4.2.1.4." localSheetId="3">#REF!</definedName>
    <definedName name="A.4.2.1.4." localSheetId="1">#REF!</definedName>
    <definedName name="A.4.2.1.4.">#REF!</definedName>
    <definedName name="A.4.2.1.5." localSheetId="0">#REF!</definedName>
    <definedName name="A.4.2.1.5." localSheetId="2">#REF!</definedName>
    <definedName name="A.4.2.1.5." localSheetId="3">#REF!</definedName>
    <definedName name="A.4.2.1.5." localSheetId="1">#REF!</definedName>
    <definedName name="A.4.2.1.5.">#REF!</definedName>
    <definedName name="A.4.2.1.5a." localSheetId="0">#REF!</definedName>
    <definedName name="A.4.2.1.5a." localSheetId="2">#REF!</definedName>
    <definedName name="A.4.2.1.5a." localSheetId="3">#REF!</definedName>
    <definedName name="A.4.2.1.5a." localSheetId="1">#REF!</definedName>
    <definedName name="A.4.2.1.5a.">#REF!</definedName>
    <definedName name="A.4.2.1.7." localSheetId="0">#REF!</definedName>
    <definedName name="A.4.2.1.7." localSheetId="2">#REF!</definedName>
    <definedName name="A.4.2.1.7." localSheetId="3">#REF!</definedName>
    <definedName name="A.4.2.1.7." localSheetId="1">#REF!</definedName>
    <definedName name="A.4.2.1.7.">#REF!</definedName>
    <definedName name="A.4.2.1.8." localSheetId="0">#REF!</definedName>
    <definedName name="A.4.2.1.8." localSheetId="2">#REF!</definedName>
    <definedName name="A.4.2.1.8." localSheetId="3">#REF!</definedName>
    <definedName name="A.4.2.1.8." localSheetId="1">#REF!</definedName>
    <definedName name="A.4.2.1.8.">#REF!</definedName>
    <definedName name="A.4.4.1.10." localSheetId="0">#REF!</definedName>
    <definedName name="A.4.4.1.10." localSheetId="2">#REF!</definedName>
    <definedName name="A.4.4.1.10." localSheetId="3">#REF!</definedName>
    <definedName name="A.4.4.1.10." localSheetId="1">#REF!</definedName>
    <definedName name="A.4.4.1.10.">#REF!</definedName>
    <definedName name="A.4.4.1.11." localSheetId="0">#REF!</definedName>
    <definedName name="A.4.4.1.11." localSheetId="2">#REF!</definedName>
    <definedName name="A.4.4.1.11." localSheetId="3">#REF!</definedName>
    <definedName name="A.4.4.1.11." localSheetId="1">#REF!</definedName>
    <definedName name="A.4.4.1.11.">#REF!</definedName>
    <definedName name="A.4.4.1.17." localSheetId="0">#REF!</definedName>
    <definedName name="A.4.4.1.17." localSheetId="2">#REF!</definedName>
    <definedName name="A.4.4.1.17." localSheetId="3">#REF!</definedName>
    <definedName name="A.4.4.1.17." localSheetId="1">#REF!</definedName>
    <definedName name="A.4.4.1.17.">#REF!</definedName>
    <definedName name="A.4.4.1.19." localSheetId="0">#REF!</definedName>
    <definedName name="A.4.4.1.19." localSheetId="2">#REF!</definedName>
    <definedName name="A.4.4.1.19." localSheetId="3">#REF!</definedName>
    <definedName name="A.4.4.1.19." localSheetId="1">#REF!</definedName>
    <definedName name="A.4.4.1.19.">#REF!</definedName>
    <definedName name="A.4.4.1.2." localSheetId="0">#REF!</definedName>
    <definedName name="A.4.4.1.2." localSheetId="2">#REF!</definedName>
    <definedName name="A.4.4.1.2." localSheetId="3">#REF!</definedName>
    <definedName name="A.4.4.1.2." localSheetId="1">#REF!</definedName>
    <definedName name="A.4.4.1.2.">#REF!</definedName>
    <definedName name="A.4.4.1.21." localSheetId="0">#REF!</definedName>
    <definedName name="A.4.4.1.21." localSheetId="2">#REF!</definedName>
    <definedName name="A.4.4.1.21." localSheetId="3">#REF!</definedName>
    <definedName name="A.4.4.1.21." localSheetId="1">#REF!</definedName>
    <definedName name="A.4.4.1.21.">#REF!</definedName>
    <definedName name="A.4.4.1.4." localSheetId="0">#REF!</definedName>
    <definedName name="A.4.4.1.4." localSheetId="2">#REF!</definedName>
    <definedName name="A.4.4.1.4." localSheetId="3">#REF!</definedName>
    <definedName name="A.4.4.1.4." localSheetId="1">#REF!</definedName>
    <definedName name="A.4.4.1.4.">#REF!</definedName>
    <definedName name="A.4.4.1.5." localSheetId="0">#REF!</definedName>
    <definedName name="A.4.4.1.5." localSheetId="2">#REF!</definedName>
    <definedName name="A.4.4.1.5." localSheetId="3">#REF!</definedName>
    <definedName name="A.4.4.1.5." localSheetId="1">#REF!</definedName>
    <definedName name="A.4.4.1.5.">#REF!</definedName>
    <definedName name="A.4.4.1.8." localSheetId="0">#REF!</definedName>
    <definedName name="A.4.4.1.8." localSheetId="2">#REF!</definedName>
    <definedName name="A.4.4.1.8." localSheetId="3">#REF!</definedName>
    <definedName name="A.4.4.1.8." localSheetId="1">#REF!</definedName>
    <definedName name="A.4.4.1.8.">#REF!</definedName>
    <definedName name="A.4.4.2.20." localSheetId="0">#REF!</definedName>
    <definedName name="A.4.4.2.20." localSheetId="2">#REF!</definedName>
    <definedName name="A.4.4.2.20." localSheetId="3">#REF!</definedName>
    <definedName name="A.4.4.2.20." localSheetId="1">#REF!</definedName>
    <definedName name="A.4.4.2.20.">#REF!</definedName>
    <definedName name="A.4.4.2.20a." localSheetId="0">#REF!</definedName>
    <definedName name="A.4.4.2.20a." localSheetId="2">#REF!</definedName>
    <definedName name="A.4.4.2.20a." localSheetId="3">#REF!</definedName>
    <definedName name="A.4.4.2.20a." localSheetId="1">#REF!</definedName>
    <definedName name="A.4.4.2.20a.">#REF!</definedName>
    <definedName name="A.4.4.2.23." localSheetId="0">#REF!</definedName>
    <definedName name="A.4.4.2.23." localSheetId="2">#REF!</definedName>
    <definedName name="A.4.4.2.23." localSheetId="3">#REF!</definedName>
    <definedName name="A.4.4.2.23." localSheetId="1">#REF!</definedName>
    <definedName name="A.4.4.2.23.">#REF!</definedName>
    <definedName name="A.4.4.2.24." localSheetId="0">#REF!</definedName>
    <definedName name="A.4.4.2.24." localSheetId="2">#REF!</definedName>
    <definedName name="A.4.4.2.24." localSheetId="3">#REF!</definedName>
    <definedName name="A.4.4.2.24." localSheetId="1">#REF!</definedName>
    <definedName name="A.4.4.2.24.">#REF!</definedName>
    <definedName name="A.4.4.2.26." localSheetId="0">#REF!</definedName>
    <definedName name="A.4.4.2.26." localSheetId="2">#REF!</definedName>
    <definedName name="A.4.4.2.26." localSheetId="3">#REF!</definedName>
    <definedName name="A.4.4.2.26." localSheetId="1">#REF!</definedName>
    <definedName name="A.4.4.2.26.">#REF!</definedName>
    <definedName name="A.4.4.2.27." localSheetId="0">#REF!</definedName>
    <definedName name="A.4.4.2.27." localSheetId="2">#REF!</definedName>
    <definedName name="A.4.4.2.27." localSheetId="3">#REF!</definedName>
    <definedName name="A.4.4.2.27." localSheetId="1">#REF!</definedName>
    <definedName name="A.4.4.2.27.">#REF!</definedName>
    <definedName name="A.4.4.2.3." localSheetId="0">#REF!</definedName>
    <definedName name="A.4.4.2.3." localSheetId="2">#REF!</definedName>
    <definedName name="A.4.4.2.3." localSheetId="3">#REF!</definedName>
    <definedName name="A.4.4.2.3." localSheetId="1">#REF!</definedName>
    <definedName name="A.4.4.2.3.">#REF!</definedName>
    <definedName name="A.4.4.2.5." localSheetId="0">#REF!</definedName>
    <definedName name="A.4.4.2.5." localSheetId="2">#REF!</definedName>
    <definedName name="A.4.4.2.5." localSheetId="3">#REF!</definedName>
    <definedName name="A.4.4.2.5." localSheetId="1">#REF!</definedName>
    <definedName name="A.4.4.2.5.">#REF!</definedName>
    <definedName name="A.4.4.2.6." localSheetId="0">#REF!</definedName>
    <definedName name="A.4.4.2.6." localSheetId="2">#REF!</definedName>
    <definedName name="A.4.4.2.6." localSheetId="3">#REF!</definedName>
    <definedName name="A.4.4.2.6." localSheetId="1">#REF!</definedName>
    <definedName name="A.4.4.2.6.">#REF!</definedName>
    <definedName name="A.4.4.3.10." localSheetId="0">#REF!</definedName>
    <definedName name="A.4.4.3.10." localSheetId="2">#REF!</definedName>
    <definedName name="A.4.4.3.10." localSheetId="3">#REF!</definedName>
    <definedName name="A.4.4.3.10." localSheetId="1">#REF!</definedName>
    <definedName name="A.4.4.3.10.">#REF!</definedName>
    <definedName name="A.4.4.3.24." localSheetId="0">#REF!</definedName>
    <definedName name="A.4.4.3.24." localSheetId="2">#REF!</definedName>
    <definedName name="A.4.4.3.24." localSheetId="3">#REF!</definedName>
    <definedName name="A.4.4.3.24." localSheetId="1">#REF!</definedName>
    <definedName name="A.4.4.3.24.">#REF!</definedName>
    <definedName name="A.4.4.3.25." localSheetId="0">#REF!</definedName>
    <definedName name="A.4.4.3.25." localSheetId="2">#REF!</definedName>
    <definedName name="A.4.4.3.25." localSheetId="3">#REF!</definedName>
    <definedName name="A.4.4.3.25." localSheetId="1">#REF!</definedName>
    <definedName name="A.4.4.3.25.">#REF!</definedName>
    <definedName name="A.4.4.3.35." localSheetId="0">#REF!</definedName>
    <definedName name="A.4.4.3.35." localSheetId="2">#REF!</definedName>
    <definedName name="A.4.4.3.35." localSheetId="3">#REF!</definedName>
    <definedName name="A.4.4.3.35." localSheetId="1">#REF!</definedName>
    <definedName name="A.4.4.3.35.">#REF!</definedName>
    <definedName name="A.4.4.3.35.c" localSheetId="0">#REF!</definedName>
    <definedName name="A.4.4.3.35.c" localSheetId="2">#REF!</definedName>
    <definedName name="A.4.4.3.35.c" localSheetId="3">#REF!</definedName>
    <definedName name="A.4.4.3.35.c" localSheetId="1">#REF!</definedName>
    <definedName name="A.4.4.3.35.c">#REF!</definedName>
    <definedName name="A.4.4.3.35a." localSheetId="0">#REF!</definedName>
    <definedName name="A.4.4.3.35a." localSheetId="2">#REF!</definedName>
    <definedName name="A.4.4.3.35a." localSheetId="3">#REF!</definedName>
    <definedName name="A.4.4.3.35a." localSheetId="1">#REF!</definedName>
    <definedName name="A.4.4.3.35a.">#REF!</definedName>
    <definedName name="A.4.4.3.35b." localSheetId="0">#REF!</definedName>
    <definedName name="A.4.4.3.35b." localSheetId="2">#REF!</definedName>
    <definedName name="A.4.4.3.35b." localSheetId="3">#REF!</definedName>
    <definedName name="A.4.4.3.35b." localSheetId="1">#REF!</definedName>
    <definedName name="A.4.4.3.35b.">#REF!</definedName>
    <definedName name="A.4.4.3.36." localSheetId="0">#REF!</definedName>
    <definedName name="A.4.4.3.36." localSheetId="2">#REF!</definedName>
    <definedName name="A.4.4.3.36." localSheetId="3">#REF!</definedName>
    <definedName name="A.4.4.3.36." localSheetId="1">#REF!</definedName>
    <definedName name="A.4.4.3.36.">#REF!</definedName>
    <definedName name="A.4.4.3.39." localSheetId="0">#REF!</definedName>
    <definedName name="A.4.4.3.39." localSheetId="2">#REF!</definedName>
    <definedName name="A.4.4.3.39." localSheetId="3">#REF!</definedName>
    <definedName name="A.4.4.3.39." localSheetId="1">#REF!</definedName>
    <definedName name="A.4.4.3.39.">#REF!</definedName>
    <definedName name="A.4.4.3.41." localSheetId="0">#REF!</definedName>
    <definedName name="A.4.4.3.41." localSheetId="2">#REF!</definedName>
    <definedName name="A.4.4.3.41." localSheetId="3">#REF!</definedName>
    <definedName name="A.4.4.3.41." localSheetId="1">#REF!</definedName>
    <definedName name="A.4.4.3.41.">#REF!</definedName>
    <definedName name="A.4.4.3.43." localSheetId="0">#REF!</definedName>
    <definedName name="A.4.4.3.43." localSheetId="2">#REF!</definedName>
    <definedName name="A.4.4.3.43." localSheetId="3">#REF!</definedName>
    <definedName name="A.4.4.3.43." localSheetId="1">#REF!</definedName>
    <definedName name="A.4.4.3.43.">#REF!</definedName>
    <definedName name="A.4.4.3.44." localSheetId="0">#REF!</definedName>
    <definedName name="A.4.4.3.44." localSheetId="2">#REF!</definedName>
    <definedName name="A.4.4.3.44." localSheetId="3">#REF!</definedName>
    <definedName name="A.4.4.3.44." localSheetId="1">#REF!</definedName>
    <definedName name="A.4.4.3.44.">#REF!</definedName>
    <definedName name="A.4.4.3.45." localSheetId="0">#REF!</definedName>
    <definedName name="A.4.4.3.45." localSheetId="2">#REF!</definedName>
    <definedName name="A.4.4.3.45." localSheetId="3">#REF!</definedName>
    <definedName name="A.4.4.3.45." localSheetId="1">#REF!</definedName>
    <definedName name="A.4.4.3.45.">#REF!</definedName>
    <definedName name="A.4.4.3.46." localSheetId="0">#REF!</definedName>
    <definedName name="A.4.4.3.46." localSheetId="2">#REF!</definedName>
    <definedName name="A.4.4.3.46." localSheetId="3">#REF!</definedName>
    <definedName name="A.4.4.3.46." localSheetId="1">#REF!</definedName>
    <definedName name="A.4.4.3.46.">#REF!</definedName>
    <definedName name="A.4.4.3.51." localSheetId="0">#REF!</definedName>
    <definedName name="A.4.4.3.51." localSheetId="2">#REF!</definedName>
    <definedName name="A.4.4.3.51." localSheetId="3">#REF!</definedName>
    <definedName name="A.4.4.3.51." localSheetId="1">#REF!</definedName>
    <definedName name="A.4.4.3.51.">#REF!</definedName>
    <definedName name="A.4.4.3.53." localSheetId="0">#REF!</definedName>
    <definedName name="A.4.4.3.53." localSheetId="2">#REF!</definedName>
    <definedName name="A.4.4.3.53." localSheetId="3">#REF!</definedName>
    <definedName name="A.4.4.3.53." localSheetId="1">#REF!</definedName>
    <definedName name="A.4.4.3.53.">#REF!</definedName>
    <definedName name="A.4.4.3.54." localSheetId="0">#REF!</definedName>
    <definedName name="A.4.4.3.54." localSheetId="2">#REF!</definedName>
    <definedName name="A.4.4.3.54." localSheetId="3">#REF!</definedName>
    <definedName name="A.4.4.3.54." localSheetId="1">#REF!</definedName>
    <definedName name="A.4.4.3.54.">#REF!</definedName>
    <definedName name="A.4.4.3.54a." localSheetId="0">#REF!</definedName>
    <definedName name="A.4.4.3.54a." localSheetId="2">#REF!</definedName>
    <definedName name="A.4.4.3.54a." localSheetId="3">#REF!</definedName>
    <definedName name="A.4.4.3.54a." localSheetId="1">#REF!</definedName>
    <definedName name="A.4.4.3.54a.">#REF!</definedName>
    <definedName name="A.4.4.3.58." localSheetId="0">#REF!</definedName>
    <definedName name="A.4.4.3.58." localSheetId="2">#REF!</definedName>
    <definedName name="A.4.4.3.58." localSheetId="3">#REF!</definedName>
    <definedName name="A.4.4.3.58." localSheetId="1">#REF!</definedName>
    <definedName name="A.4.4.3.58.">#REF!</definedName>
    <definedName name="A.4.4.3.60." localSheetId="0">#REF!</definedName>
    <definedName name="A.4.4.3.60." localSheetId="2">#REF!</definedName>
    <definedName name="A.4.4.3.60." localSheetId="3">#REF!</definedName>
    <definedName name="A.4.4.3.60." localSheetId="1">#REF!</definedName>
    <definedName name="A.4.4.3.60.">#REF!</definedName>
    <definedName name="A.4.4.3.61." localSheetId="0">#REF!</definedName>
    <definedName name="A.4.4.3.61." localSheetId="2">#REF!</definedName>
    <definedName name="A.4.4.3.61." localSheetId="3">#REF!</definedName>
    <definedName name="A.4.4.3.61." localSheetId="1">#REF!</definedName>
    <definedName name="A.4.4.3.61.">#REF!</definedName>
    <definedName name="A.4.4.3.9." localSheetId="0">#REF!</definedName>
    <definedName name="A.4.4.3.9." localSheetId="2">#REF!</definedName>
    <definedName name="A.4.4.3.9." localSheetId="3">#REF!</definedName>
    <definedName name="A.4.4.3.9." localSheetId="1">#REF!</definedName>
    <definedName name="A.4.4.3.9.">#REF!</definedName>
    <definedName name="A.4.5.1.1." localSheetId="0">#REF!</definedName>
    <definedName name="A.4.5.1.1." localSheetId="2">#REF!</definedName>
    <definedName name="A.4.5.1.1." localSheetId="3">#REF!</definedName>
    <definedName name="A.4.5.1.1." localSheetId="1">#REF!</definedName>
    <definedName name="A.4.5.1.1.">#REF!</definedName>
    <definedName name="A.4.5.1.1a." localSheetId="0">#REF!</definedName>
    <definedName name="A.4.5.1.1a." localSheetId="2">#REF!</definedName>
    <definedName name="A.4.5.1.1a." localSheetId="3">#REF!</definedName>
    <definedName name="A.4.5.1.1a." localSheetId="1">#REF!</definedName>
    <definedName name="A.4.5.1.1a.">#REF!</definedName>
    <definedName name="A.4.5.1.4." localSheetId="0">#REF!</definedName>
    <definedName name="A.4.5.1.4." localSheetId="2">#REF!</definedName>
    <definedName name="A.4.5.1.4." localSheetId="3">#REF!</definedName>
    <definedName name="A.4.5.1.4." localSheetId="1">#REF!</definedName>
    <definedName name="A.4.5.1.4.">#REF!</definedName>
    <definedName name="A.4.5.1.5." localSheetId="0">#REF!</definedName>
    <definedName name="A.4.5.1.5." localSheetId="2">#REF!</definedName>
    <definedName name="A.4.5.1.5." localSheetId="3">#REF!</definedName>
    <definedName name="A.4.5.1.5." localSheetId="1">#REF!</definedName>
    <definedName name="A.4.5.1.5.">#REF!</definedName>
    <definedName name="A.4.5.1.6." localSheetId="0">#REF!</definedName>
    <definedName name="A.4.5.1.6." localSheetId="2">#REF!</definedName>
    <definedName name="A.4.5.1.6." localSheetId="3">#REF!</definedName>
    <definedName name="A.4.5.1.6." localSheetId="1">#REF!</definedName>
    <definedName name="A.4.5.1.6.">#REF!</definedName>
    <definedName name="A.4.5.1.7." localSheetId="0">#REF!</definedName>
    <definedName name="A.4.5.1.7." localSheetId="2">#REF!</definedName>
    <definedName name="A.4.5.1.7." localSheetId="3">#REF!</definedName>
    <definedName name="A.4.5.1.7." localSheetId="1">#REF!</definedName>
    <definedName name="A.4.5.1.7.">#REF!</definedName>
    <definedName name="A.4.5.1.8." localSheetId="0">#REF!</definedName>
    <definedName name="A.4.5.1.8." localSheetId="2">#REF!</definedName>
    <definedName name="A.4.5.1.8." localSheetId="3">#REF!</definedName>
    <definedName name="A.4.5.1.8." localSheetId="1">#REF!</definedName>
    <definedName name="A.4.5.1.8.">#REF!</definedName>
    <definedName name="A.4.5.1.9." localSheetId="0">#REF!</definedName>
    <definedName name="A.4.5.1.9." localSheetId="2">#REF!</definedName>
    <definedName name="A.4.5.1.9." localSheetId="3">#REF!</definedName>
    <definedName name="A.4.5.1.9." localSheetId="1">#REF!</definedName>
    <definedName name="A.4.5.1.9.">#REF!</definedName>
    <definedName name="A.4.5.2.1." localSheetId="0">#REF!</definedName>
    <definedName name="A.4.5.2.1." localSheetId="2">#REF!</definedName>
    <definedName name="A.4.5.2.1." localSheetId="3">#REF!</definedName>
    <definedName name="A.4.5.2.1." localSheetId="1">#REF!</definedName>
    <definedName name="A.4.5.2.1.">#REF!</definedName>
    <definedName name="A.4.5.2.10." localSheetId="0">#REF!</definedName>
    <definedName name="A.4.5.2.10." localSheetId="2">#REF!</definedName>
    <definedName name="A.4.5.2.10." localSheetId="3">#REF!</definedName>
    <definedName name="A.4.5.2.10." localSheetId="1">#REF!</definedName>
    <definedName name="A.4.5.2.10.">#REF!</definedName>
    <definedName name="A.4.5.2.11." localSheetId="0">#REF!</definedName>
    <definedName name="A.4.5.2.11." localSheetId="2">#REF!</definedName>
    <definedName name="A.4.5.2.11." localSheetId="3">#REF!</definedName>
    <definedName name="A.4.5.2.11." localSheetId="1">#REF!</definedName>
    <definedName name="A.4.5.2.11.">#REF!</definedName>
    <definedName name="A.4.5.2.12." localSheetId="0">#REF!</definedName>
    <definedName name="A.4.5.2.12." localSheetId="2">#REF!</definedName>
    <definedName name="A.4.5.2.12." localSheetId="3">#REF!</definedName>
    <definedName name="A.4.5.2.12." localSheetId="1">#REF!</definedName>
    <definedName name="A.4.5.2.12.">#REF!</definedName>
    <definedName name="A.4.5.2.14." localSheetId="0">#REF!</definedName>
    <definedName name="A.4.5.2.14." localSheetId="2">#REF!</definedName>
    <definedName name="A.4.5.2.14." localSheetId="3">#REF!</definedName>
    <definedName name="A.4.5.2.14." localSheetId="1">#REF!</definedName>
    <definedName name="A.4.5.2.14.">#REF!</definedName>
    <definedName name="A.4.5.2.1a." localSheetId="0">#REF!</definedName>
    <definedName name="A.4.5.2.1a." localSheetId="2">#REF!</definedName>
    <definedName name="A.4.5.2.1a." localSheetId="3">#REF!</definedName>
    <definedName name="A.4.5.2.1a." localSheetId="1">#REF!</definedName>
    <definedName name="A.4.5.2.1a.">#REF!</definedName>
    <definedName name="A.4.5.2.1b." localSheetId="0">#REF!</definedName>
    <definedName name="A.4.5.2.1b." localSheetId="2">#REF!</definedName>
    <definedName name="A.4.5.2.1b." localSheetId="3">#REF!</definedName>
    <definedName name="A.4.5.2.1b." localSheetId="1">#REF!</definedName>
    <definedName name="A.4.5.2.1b.">#REF!</definedName>
    <definedName name="A.4.5.2.2." localSheetId="0">#REF!</definedName>
    <definedName name="A.4.5.2.2." localSheetId="2">#REF!</definedName>
    <definedName name="A.4.5.2.2." localSheetId="3">#REF!</definedName>
    <definedName name="A.4.5.2.2." localSheetId="1">#REF!</definedName>
    <definedName name="A.4.5.2.2.">#REF!</definedName>
    <definedName name="A.4.5.2.3." localSheetId="0">#REF!</definedName>
    <definedName name="A.4.5.2.3." localSheetId="2">#REF!</definedName>
    <definedName name="A.4.5.2.3." localSheetId="3">#REF!</definedName>
    <definedName name="A.4.5.2.3." localSheetId="1">#REF!</definedName>
    <definedName name="A.4.5.2.3.">#REF!</definedName>
    <definedName name="A.4.5.2.30." localSheetId="0">#REF!</definedName>
    <definedName name="A.4.5.2.30." localSheetId="2">#REF!</definedName>
    <definedName name="A.4.5.2.30." localSheetId="3">#REF!</definedName>
    <definedName name="A.4.5.2.30." localSheetId="1">#REF!</definedName>
    <definedName name="A.4.5.2.30.">#REF!</definedName>
    <definedName name="A.4.5.2.32." localSheetId="0">#REF!</definedName>
    <definedName name="A.4.5.2.32." localSheetId="2">#REF!</definedName>
    <definedName name="A.4.5.2.32." localSheetId="3">#REF!</definedName>
    <definedName name="A.4.5.2.32." localSheetId="1">#REF!</definedName>
    <definedName name="A.4.5.2.32.">#REF!</definedName>
    <definedName name="A.4.5.2.33." localSheetId="0">#REF!</definedName>
    <definedName name="A.4.5.2.33." localSheetId="2">#REF!</definedName>
    <definedName name="A.4.5.2.33." localSheetId="3">#REF!</definedName>
    <definedName name="A.4.5.2.33." localSheetId="1">#REF!</definedName>
    <definedName name="A.4.5.2.33.">#REF!</definedName>
    <definedName name="A.4.5.2.34." localSheetId="0">#REF!</definedName>
    <definedName name="A.4.5.2.34." localSheetId="2">#REF!</definedName>
    <definedName name="A.4.5.2.34." localSheetId="3">#REF!</definedName>
    <definedName name="A.4.5.2.34." localSheetId="1">#REF!</definedName>
    <definedName name="A.4.5.2.34.">#REF!</definedName>
    <definedName name="A.4.5.2.36." localSheetId="0">#REF!</definedName>
    <definedName name="A.4.5.2.36." localSheetId="2">#REF!</definedName>
    <definedName name="A.4.5.2.36." localSheetId="3">#REF!</definedName>
    <definedName name="A.4.5.2.36." localSheetId="1">#REF!</definedName>
    <definedName name="A.4.5.2.36.">#REF!</definedName>
    <definedName name="A.4.5.2.37." localSheetId="0">#REF!</definedName>
    <definedName name="A.4.5.2.37." localSheetId="2">#REF!</definedName>
    <definedName name="A.4.5.2.37." localSheetId="3">#REF!</definedName>
    <definedName name="A.4.5.2.37." localSheetId="1">#REF!</definedName>
    <definedName name="A.4.5.2.37.">#REF!</definedName>
    <definedName name="A.4.5.2.38." localSheetId="0">#REF!</definedName>
    <definedName name="A.4.5.2.38." localSheetId="2">#REF!</definedName>
    <definedName name="A.4.5.2.38." localSheetId="3">#REF!</definedName>
    <definedName name="A.4.5.2.38." localSheetId="1">#REF!</definedName>
    <definedName name="A.4.5.2.38.">#REF!</definedName>
    <definedName name="A.4.5.2.39." localSheetId="0">#REF!</definedName>
    <definedName name="A.4.5.2.39." localSheetId="2">#REF!</definedName>
    <definedName name="A.4.5.2.39." localSheetId="3">#REF!</definedName>
    <definedName name="A.4.5.2.39." localSheetId="1">#REF!</definedName>
    <definedName name="A.4.5.2.39.">#REF!</definedName>
    <definedName name="A.4.5.2.4." localSheetId="0">#REF!</definedName>
    <definedName name="A.4.5.2.4." localSheetId="2">#REF!</definedName>
    <definedName name="A.4.5.2.4." localSheetId="3">#REF!</definedName>
    <definedName name="A.4.5.2.4." localSheetId="1">#REF!</definedName>
    <definedName name="A.4.5.2.4.">#REF!</definedName>
    <definedName name="A.4.5.2.40." localSheetId="0">#REF!</definedName>
    <definedName name="A.4.5.2.40." localSheetId="2">#REF!</definedName>
    <definedName name="A.4.5.2.40." localSheetId="3">#REF!</definedName>
    <definedName name="A.4.5.2.40." localSheetId="1">#REF!</definedName>
    <definedName name="A.4.5.2.40.">#REF!</definedName>
    <definedName name="A.4.5.2.41." localSheetId="0">#REF!</definedName>
    <definedName name="A.4.5.2.41." localSheetId="2">#REF!</definedName>
    <definedName name="A.4.5.2.41." localSheetId="3">#REF!</definedName>
    <definedName name="A.4.5.2.41." localSheetId="1">#REF!</definedName>
    <definedName name="A.4.5.2.41.">#REF!</definedName>
    <definedName name="A.4.5.2.42." localSheetId="0">#REF!</definedName>
    <definedName name="A.4.5.2.42." localSheetId="2">#REF!</definedName>
    <definedName name="A.4.5.2.42." localSheetId="3">#REF!</definedName>
    <definedName name="A.4.5.2.42." localSheetId="1">#REF!</definedName>
    <definedName name="A.4.5.2.42.">#REF!</definedName>
    <definedName name="A.4.5.2.4a." localSheetId="0">#REF!</definedName>
    <definedName name="A.4.5.2.4a." localSheetId="2">#REF!</definedName>
    <definedName name="A.4.5.2.4a." localSheetId="3">#REF!</definedName>
    <definedName name="A.4.5.2.4a." localSheetId="1">#REF!</definedName>
    <definedName name="A.4.5.2.4a.">#REF!</definedName>
    <definedName name="A.4.5.2.4b." localSheetId="0">#REF!</definedName>
    <definedName name="A.4.5.2.4b." localSheetId="2">#REF!</definedName>
    <definedName name="A.4.5.2.4b." localSheetId="3">#REF!</definedName>
    <definedName name="A.4.5.2.4b." localSheetId="1">#REF!</definedName>
    <definedName name="A.4.5.2.4b.">#REF!</definedName>
    <definedName name="A.4.5.2.5." localSheetId="0">#REF!</definedName>
    <definedName name="A.4.5.2.5." localSheetId="2">#REF!</definedName>
    <definedName name="A.4.5.2.5." localSheetId="3">#REF!</definedName>
    <definedName name="A.4.5.2.5." localSheetId="1">#REF!</definedName>
    <definedName name="A.4.5.2.5.">#REF!</definedName>
    <definedName name="A.4.5.2.6." localSheetId="0">#REF!</definedName>
    <definedName name="A.4.5.2.6." localSheetId="2">#REF!</definedName>
    <definedName name="A.4.5.2.6." localSheetId="3">#REF!</definedName>
    <definedName name="A.4.5.2.6." localSheetId="1">#REF!</definedName>
    <definedName name="A.4.5.2.6.">#REF!</definedName>
    <definedName name="A.4.5.2.8." localSheetId="0">#REF!</definedName>
    <definedName name="A.4.5.2.8." localSheetId="2">#REF!</definedName>
    <definedName name="A.4.5.2.8." localSheetId="3">#REF!</definedName>
    <definedName name="A.4.5.2.8." localSheetId="1">#REF!</definedName>
    <definedName name="A.4.5.2.8.">#REF!</definedName>
    <definedName name="A.4.5.2.9." localSheetId="0">#REF!</definedName>
    <definedName name="A.4.5.2.9." localSheetId="2">#REF!</definedName>
    <definedName name="A.4.5.2.9." localSheetId="3">#REF!</definedName>
    <definedName name="A.4.5.2.9." localSheetId="1">#REF!</definedName>
    <definedName name="A.4.5.2.9.">#REF!</definedName>
    <definedName name="A.4.6.1.1." localSheetId="0">#REF!</definedName>
    <definedName name="A.4.6.1.1." localSheetId="2">#REF!</definedName>
    <definedName name="A.4.6.1.1." localSheetId="3">#REF!</definedName>
    <definedName name="A.4.6.1.1." localSheetId="1">#REF!</definedName>
    <definedName name="A.4.6.1.1.">#REF!</definedName>
    <definedName name="A.4.6.1.13." localSheetId="0">#REF!</definedName>
    <definedName name="A.4.6.1.13." localSheetId="2">#REF!</definedName>
    <definedName name="A.4.6.1.13." localSheetId="3">#REF!</definedName>
    <definedName name="A.4.6.1.13." localSheetId="1">#REF!</definedName>
    <definedName name="A.4.6.1.13.">#REF!</definedName>
    <definedName name="A.4.6.1.13a." localSheetId="0">#REF!</definedName>
    <definedName name="A.4.6.1.13a." localSheetId="2">#REF!</definedName>
    <definedName name="A.4.6.1.13a." localSheetId="3">#REF!</definedName>
    <definedName name="A.4.6.1.13a." localSheetId="1">#REF!</definedName>
    <definedName name="A.4.6.1.13a.">#REF!</definedName>
    <definedName name="A.4.6.1.13b." localSheetId="0">#REF!</definedName>
    <definedName name="A.4.6.1.13b." localSheetId="2">#REF!</definedName>
    <definedName name="A.4.6.1.13b." localSheetId="3">#REF!</definedName>
    <definedName name="A.4.6.1.13b." localSheetId="1">#REF!</definedName>
    <definedName name="A.4.6.1.13b.">#REF!</definedName>
    <definedName name="A.4.6.1.13c." localSheetId="0">#REF!</definedName>
    <definedName name="A.4.6.1.13c." localSheetId="2">#REF!</definedName>
    <definedName name="A.4.6.1.13c." localSheetId="3">#REF!</definedName>
    <definedName name="A.4.6.1.13c." localSheetId="1">#REF!</definedName>
    <definedName name="A.4.6.1.13c.">#REF!</definedName>
    <definedName name="A.4.6.1.14a." localSheetId="0">#REF!</definedName>
    <definedName name="A.4.6.1.14a." localSheetId="2">#REF!</definedName>
    <definedName name="A.4.6.1.14a." localSheetId="3">#REF!</definedName>
    <definedName name="A.4.6.1.14a." localSheetId="1">#REF!</definedName>
    <definedName name="A.4.6.1.14a.">#REF!</definedName>
    <definedName name="A.4.6.1.14b." localSheetId="0">#REF!</definedName>
    <definedName name="A.4.6.1.14b." localSheetId="2">#REF!</definedName>
    <definedName name="A.4.6.1.14b." localSheetId="3">#REF!</definedName>
    <definedName name="A.4.6.1.14b." localSheetId="1">#REF!</definedName>
    <definedName name="A.4.6.1.14b.">#REF!</definedName>
    <definedName name="A.4.6.1.14c." localSheetId="0">#REF!</definedName>
    <definedName name="A.4.6.1.14c." localSheetId="2">#REF!</definedName>
    <definedName name="A.4.6.1.14c." localSheetId="3">#REF!</definedName>
    <definedName name="A.4.6.1.14c." localSheetId="1">#REF!</definedName>
    <definedName name="A.4.6.1.14c.">#REF!</definedName>
    <definedName name="A.4.6.1.15a." localSheetId="0">#REF!</definedName>
    <definedName name="A.4.6.1.15a." localSheetId="2">#REF!</definedName>
    <definedName name="A.4.6.1.15a." localSheetId="3">#REF!</definedName>
    <definedName name="A.4.6.1.15a." localSheetId="1">#REF!</definedName>
    <definedName name="A.4.6.1.15a.">#REF!</definedName>
    <definedName name="A.4.6.1.15b." localSheetId="0">#REF!</definedName>
    <definedName name="A.4.6.1.15b." localSheetId="2">#REF!</definedName>
    <definedName name="A.4.6.1.15b." localSheetId="3">#REF!</definedName>
    <definedName name="A.4.6.1.15b." localSheetId="1">#REF!</definedName>
    <definedName name="A.4.6.1.15b.">#REF!</definedName>
    <definedName name="A.4.6.1.15c." localSheetId="0">#REF!</definedName>
    <definedName name="A.4.6.1.15c." localSheetId="2">#REF!</definedName>
    <definedName name="A.4.6.1.15c." localSheetId="3">#REF!</definedName>
    <definedName name="A.4.6.1.15c." localSheetId="1">#REF!</definedName>
    <definedName name="A.4.6.1.15c.">#REF!</definedName>
    <definedName name="A.4.6.1.16." localSheetId="0">#REF!</definedName>
    <definedName name="A.4.6.1.16." localSheetId="2">#REF!</definedName>
    <definedName name="A.4.6.1.16." localSheetId="3">#REF!</definedName>
    <definedName name="A.4.6.1.16." localSheetId="1">#REF!</definedName>
    <definedName name="A.4.6.1.16.">#REF!</definedName>
    <definedName name="A.4.6.1.16a." localSheetId="0">#REF!</definedName>
    <definedName name="A.4.6.1.16a." localSheetId="2">#REF!</definedName>
    <definedName name="A.4.6.1.16a." localSheetId="3">#REF!</definedName>
    <definedName name="A.4.6.1.16a." localSheetId="1">#REF!</definedName>
    <definedName name="A.4.6.1.16a.">#REF!</definedName>
    <definedName name="A.4.6.1.16b." localSheetId="0">#REF!</definedName>
    <definedName name="A.4.6.1.16b." localSheetId="2">#REF!</definedName>
    <definedName name="A.4.6.1.16b." localSheetId="3">#REF!</definedName>
    <definedName name="A.4.6.1.16b." localSheetId="1">#REF!</definedName>
    <definedName name="A.4.6.1.16b.">#REF!</definedName>
    <definedName name="A.4.6.1.16c." localSheetId="0">#REF!</definedName>
    <definedName name="A.4.6.1.16c." localSheetId="2">#REF!</definedName>
    <definedName name="A.4.6.1.16c." localSheetId="3">#REF!</definedName>
    <definedName name="A.4.6.1.16c." localSheetId="1">#REF!</definedName>
    <definedName name="A.4.6.1.16c.">#REF!</definedName>
    <definedName name="A.4.6.1.16d." localSheetId="0">#REF!</definedName>
    <definedName name="A.4.6.1.16d." localSheetId="2">#REF!</definedName>
    <definedName name="A.4.6.1.16d." localSheetId="3">#REF!</definedName>
    <definedName name="A.4.6.1.16d." localSheetId="1">#REF!</definedName>
    <definedName name="A.4.6.1.16d.">#REF!</definedName>
    <definedName name="A.4.6.1.16e." localSheetId="0">#REF!</definedName>
    <definedName name="A.4.6.1.16e." localSheetId="2">#REF!</definedName>
    <definedName name="A.4.6.1.16e." localSheetId="3">#REF!</definedName>
    <definedName name="A.4.6.1.16e." localSheetId="1">#REF!</definedName>
    <definedName name="A.4.6.1.16e.">#REF!</definedName>
    <definedName name="A.4.6.1.16f." localSheetId="0">#REF!</definedName>
    <definedName name="A.4.6.1.16f." localSheetId="2">#REF!</definedName>
    <definedName name="A.4.6.1.16f." localSheetId="3">#REF!</definedName>
    <definedName name="A.4.6.1.16f." localSheetId="1">#REF!</definedName>
    <definedName name="A.4.6.1.16f.">#REF!</definedName>
    <definedName name="A.4.6.1.17." localSheetId="0">#REF!</definedName>
    <definedName name="A.4.6.1.17." localSheetId="2">#REF!</definedName>
    <definedName name="A.4.6.1.17." localSheetId="3">#REF!</definedName>
    <definedName name="A.4.6.1.17." localSheetId="1">#REF!</definedName>
    <definedName name="A.4.6.1.17.">#REF!</definedName>
    <definedName name="A.4.6.1.17a." localSheetId="0">#REF!</definedName>
    <definedName name="A.4.6.1.17a." localSheetId="2">#REF!</definedName>
    <definedName name="A.4.6.1.17a." localSheetId="3">#REF!</definedName>
    <definedName name="A.4.6.1.17a." localSheetId="1">#REF!</definedName>
    <definedName name="A.4.6.1.17a.">#REF!</definedName>
    <definedName name="A.4.6.1.17b." localSheetId="0">#REF!</definedName>
    <definedName name="A.4.6.1.17b." localSheetId="2">#REF!</definedName>
    <definedName name="A.4.6.1.17b." localSheetId="3">#REF!</definedName>
    <definedName name="A.4.6.1.17b." localSheetId="1">#REF!</definedName>
    <definedName name="A.4.6.1.17b.">#REF!</definedName>
    <definedName name="A.4.6.1.17c." localSheetId="0">#REF!</definedName>
    <definedName name="A.4.6.1.17c." localSheetId="2">#REF!</definedName>
    <definedName name="A.4.6.1.17c." localSheetId="3">#REF!</definedName>
    <definedName name="A.4.6.1.17c." localSheetId="1">#REF!</definedName>
    <definedName name="A.4.6.1.17c.">#REF!</definedName>
    <definedName name="A.4.6.1.19a." localSheetId="0">#REF!</definedName>
    <definedName name="A.4.6.1.19a." localSheetId="2">#REF!</definedName>
    <definedName name="A.4.6.1.19a." localSheetId="3">#REF!</definedName>
    <definedName name="A.4.6.1.19a." localSheetId="1">#REF!</definedName>
    <definedName name="A.4.6.1.19a.">#REF!</definedName>
    <definedName name="A.4.6.1.19b." localSheetId="0">#REF!</definedName>
    <definedName name="A.4.6.1.19b." localSheetId="2">#REF!</definedName>
    <definedName name="A.4.6.1.19b." localSheetId="3">#REF!</definedName>
    <definedName name="A.4.6.1.19b." localSheetId="1">#REF!</definedName>
    <definedName name="A.4.6.1.19b.">#REF!</definedName>
    <definedName name="A.4.6.1.2." localSheetId="0">#REF!</definedName>
    <definedName name="A.4.6.1.2." localSheetId="2">#REF!</definedName>
    <definedName name="A.4.6.1.2." localSheetId="3">#REF!</definedName>
    <definedName name="A.4.6.1.2." localSheetId="1">#REF!</definedName>
    <definedName name="A.4.6.1.2.">#REF!</definedName>
    <definedName name="A.4.6.1.20." localSheetId="0">#REF!</definedName>
    <definedName name="A.4.6.1.20." localSheetId="2">#REF!</definedName>
    <definedName name="A.4.6.1.20." localSheetId="3">#REF!</definedName>
    <definedName name="A.4.6.1.20." localSheetId="1">#REF!</definedName>
    <definedName name="A.4.6.1.20.">#REF!</definedName>
    <definedName name="A.4.6.1.20a." localSheetId="0">#REF!</definedName>
    <definedName name="A.4.6.1.20a." localSheetId="2">#REF!</definedName>
    <definedName name="A.4.6.1.20a." localSheetId="3">#REF!</definedName>
    <definedName name="A.4.6.1.20a." localSheetId="1">#REF!</definedName>
    <definedName name="A.4.6.1.20a.">#REF!</definedName>
    <definedName name="A.4.6.1.20b." localSheetId="0">#REF!</definedName>
    <definedName name="A.4.6.1.20b." localSheetId="2">#REF!</definedName>
    <definedName name="A.4.6.1.20b." localSheetId="3">#REF!</definedName>
    <definedName name="A.4.6.1.20b." localSheetId="1">#REF!</definedName>
    <definedName name="A.4.6.1.20b.">#REF!</definedName>
    <definedName name="A.4.6.1.21." localSheetId="0">#REF!</definedName>
    <definedName name="A.4.6.1.21." localSheetId="2">#REF!</definedName>
    <definedName name="A.4.6.1.21." localSheetId="3">#REF!</definedName>
    <definedName name="A.4.6.1.21." localSheetId="1">#REF!</definedName>
    <definedName name="A.4.6.1.21.">#REF!</definedName>
    <definedName name="A.4.6.1.21a." localSheetId="0">#REF!</definedName>
    <definedName name="A.4.6.1.21a." localSheetId="2">#REF!</definedName>
    <definedName name="A.4.6.1.21a." localSheetId="3">#REF!</definedName>
    <definedName name="A.4.6.1.21a." localSheetId="1">#REF!</definedName>
    <definedName name="A.4.6.1.21a.">#REF!</definedName>
    <definedName name="A.4.6.1.21b." localSheetId="0">#REF!</definedName>
    <definedName name="A.4.6.1.21b." localSheetId="2">#REF!</definedName>
    <definedName name="A.4.6.1.21b." localSheetId="3">#REF!</definedName>
    <definedName name="A.4.6.1.21b." localSheetId="1">#REF!</definedName>
    <definedName name="A.4.6.1.21b.">#REF!</definedName>
    <definedName name="A.4.6.1.23." localSheetId="0">#REF!</definedName>
    <definedName name="A.4.6.1.23." localSheetId="2">#REF!</definedName>
    <definedName name="A.4.6.1.23." localSheetId="3">#REF!</definedName>
    <definedName name="A.4.6.1.23." localSheetId="1">#REF!</definedName>
    <definedName name="A.4.6.1.23.">#REF!</definedName>
    <definedName name="A.4.6.1.23a." localSheetId="0">#REF!</definedName>
    <definedName name="A.4.6.1.23a." localSheetId="2">#REF!</definedName>
    <definedName name="A.4.6.1.23a." localSheetId="3">#REF!</definedName>
    <definedName name="A.4.6.1.23a." localSheetId="1">#REF!</definedName>
    <definedName name="A.4.6.1.23a.">#REF!</definedName>
    <definedName name="A.4.6.1.23b." localSheetId="0">#REF!</definedName>
    <definedName name="A.4.6.1.23b." localSheetId="2">#REF!</definedName>
    <definedName name="A.4.6.1.23b." localSheetId="3">#REF!</definedName>
    <definedName name="A.4.6.1.23b." localSheetId="1">#REF!</definedName>
    <definedName name="A.4.6.1.23b.">#REF!</definedName>
    <definedName name="A.4.6.1.2a." localSheetId="0">#REF!</definedName>
    <definedName name="A.4.6.1.2a." localSheetId="2">#REF!</definedName>
    <definedName name="A.4.6.1.2a." localSheetId="3">#REF!</definedName>
    <definedName name="A.4.6.1.2a." localSheetId="1">#REF!</definedName>
    <definedName name="A.4.6.1.2a.">#REF!</definedName>
    <definedName name="A.4.6.1.2b." localSheetId="0">#REF!</definedName>
    <definedName name="A.4.6.1.2b." localSheetId="2">#REF!</definedName>
    <definedName name="A.4.6.1.2b." localSheetId="3">#REF!</definedName>
    <definedName name="A.4.6.1.2b." localSheetId="1">#REF!</definedName>
    <definedName name="A.4.6.1.2b.">#REF!</definedName>
    <definedName name="A.4.6.1.2c." localSheetId="0">#REF!</definedName>
    <definedName name="A.4.6.1.2c." localSheetId="2">#REF!</definedName>
    <definedName name="A.4.6.1.2c." localSheetId="3">#REF!</definedName>
    <definedName name="A.4.6.1.2c." localSheetId="1">#REF!</definedName>
    <definedName name="A.4.6.1.2c.">#REF!</definedName>
    <definedName name="A.4.6.1.5." localSheetId="0">#REF!</definedName>
    <definedName name="A.4.6.1.5." localSheetId="2">#REF!</definedName>
    <definedName name="A.4.6.1.5." localSheetId="3">#REF!</definedName>
    <definedName name="A.4.6.1.5." localSheetId="1">#REF!</definedName>
    <definedName name="A.4.6.1.5.">#REF!</definedName>
    <definedName name="A.4.6.1.5a." localSheetId="0">#REF!</definedName>
    <definedName name="A.4.6.1.5a." localSheetId="2">#REF!</definedName>
    <definedName name="A.4.6.1.5a." localSheetId="3">#REF!</definedName>
    <definedName name="A.4.6.1.5a." localSheetId="1">#REF!</definedName>
    <definedName name="A.4.6.1.5a.">#REF!</definedName>
    <definedName name="A.4.6.1.5b." localSheetId="0">#REF!</definedName>
    <definedName name="A.4.6.1.5b." localSheetId="2">#REF!</definedName>
    <definedName name="A.4.6.1.5b." localSheetId="3">#REF!</definedName>
    <definedName name="A.4.6.1.5b." localSheetId="1">#REF!</definedName>
    <definedName name="A.4.6.1.5b.">#REF!</definedName>
    <definedName name="A.4.6.1.5c." localSheetId="0">#REF!</definedName>
    <definedName name="A.4.6.1.5c." localSheetId="2">#REF!</definedName>
    <definedName name="A.4.6.1.5c." localSheetId="3">#REF!</definedName>
    <definedName name="A.4.6.1.5c." localSheetId="1">#REF!</definedName>
    <definedName name="A.4.6.1.5c.">#REF!</definedName>
    <definedName name="A.4.6.1.6." localSheetId="0">#REF!</definedName>
    <definedName name="A.4.6.1.6." localSheetId="2">#REF!</definedName>
    <definedName name="A.4.6.1.6." localSheetId="3">#REF!</definedName>
    <definedName name="A.4.6.1.6." localSheetId="1">#REF!</definedName>
    <definedName name="A.4.6.1.6.">#REF!</definedName>
    <definedName name="A.4.6.1.6a." localSheetId="0">#REF!</definedName>
    <definedName name="A.4.6.1.6a." localSheetId="2">#REF!</definedName>
    <definedName name="A.4.6.1.6a." localSheetId="3">#REF!</definedName>
    <definedName name="A.4.6.1.6a." localSheetId="1">#REF!</definedName>
    <definedName name="A.4.6.1.6a.">#REF!</definedName>
    <definedName name="A.4.6.1.6b." localSheetId="0">#REF!</definedName>
    <definedName name="A.4.6.1.6b." localSheetId="2">#REF!</definedName>
    <definedName name="A.4.6.1.6b." localSheetId="3">#REF!</definedName>
    <definedName name="A.4.6.1.6b." localSheetId="1">#REF!</definedName>
    <definedName name="A.4.6.1.6b.">#REF!</definedName>
    <definedName name="A.4.6.1.6c." localSheetId="0">#REF!</definedName>
    <definedName name="A.4.6.1.6c." localSheetId="2">#REF!</definedName>
    <definedName name="A.4.6.1.6c." localSheetId="3">#REF!</definedName>
    <definedName name="A.4.6.1.6c." localSheetId="1">#REF!</definedName>
    <definedName name="A.4.6.1.6c.">#REF!</definedName>
    <definedName name="A.4.6.2.10." localSheetId="0">#REF!</definedName>
    <definedName name="A.4.6.2.10." localSheetId="2">#REF!</definedName>
    <definedName name="A.4.6.2.10." localSheetId="3">#REF!</definedName>
    <definedName name="A.4.6.2.10." localSheetId="1">#REF!</definedName>
    <definedName name="A.4.6.2.10.">#REF!</definedName>
    <definedName name="A.4.6.2.12." localSheetId="0">#REF!</definedName>
    <definedName name="A.4.6.2.12." localSheetId="2">#REF!</definedName>
    <definedName name="A.4.6.2.12." localSheetId="3">#REF!</definedName>
    <definedName name="A.4.6.2.12." localSheetId="1">#REF!</definedName>
    <definedName name="A.4.6.2.12.">#REF!</definedName>
    <definedName name="A.4.6.2.13." localSheetId="0">#REF!</definedName>
    <definedName name="A.4.6.2.13." localSheetId="2">#REF!</definedName>
    <definedName name="A.4.6.2.13." localSheetId="3">#REF!</definedName>
    <definedName name="A.4.6.2.13." localSheetId="1">#REF!</definedName>
    <definedName name="A.4.6.2.13.">#REF!</definedName>
    <definedName name="A.4.6.2.14." localSheetId="0">#REF!</definedName>
    <definedName name="A.4.6.2.14." localSheetId="2">#REF!</definedName>
    <definedName name="A.4.6.2.14." localSheetId="3">#REF!</definedName>
    <definedName name="A.4.6.2.14." localSheetId="1">#REF!</definedName>
    <definedName name="A.4.6.2.14.">#REF!</definedName>
    <definedName name="A.4.6.2.16." localSheetId="0">#REF!</definedName>
    <definedName name="A.4.6.2.16." localSheetId="2">#REF!</definedName>
    <definedName name="A.4.6.2.16." localSheetId="3">#REF!</definedName>
    <definedName name="A.4.6.2.16." localSheetId="1">#REF!</definedName>
    <definedName name="A.4.6.2.16.">#REF!</definedName>
    <definedName name="A.4.6.2.17." localSheetId="0">#REF!</definedName>
    <definedName name="A.4.6.2.17." localSheetId="2">#REF!</definedName>
    <definedName name="A.4.6.2.17." localSheetId="3">#REF!</definedName>
    <definedName name="A.4.6.2.17." localSheetId="1">#REF!</definedName>
    <definedName name="A.4.6.2.17.">#REF!</definedName>
    <definedName name="A.4.6.2.17a." localSheetId="0">#REF!</definedName>
    <definedName name="A.4.6.2.17a." localSheetId="2">#REF!</definedName>
    <definedName name="A.4.6.2.17a." localSheetId="3">#REF!</definedName>
    <definedName name="A.4.6.2.17a." localSheetId="1">#REF!</definedName>
    <definedName name="A.4.6.2.17a.">#REF!</definedName>
    <definedName name="A.4.6.2.19." localSheetId="0">#REF!</definedName>
    <definedName name="A.4.6.2.19." localSheetId="2">#REF!</definedName>
    <definedName name="A.4.6.2.19." localSheetId="3">#REF!</definedName>
    <definedName name="A.4.6.2.19." localSheetId="1">#REF!</definedName>
    <definedName name="A.4.6.2.19.">#REF!</definedName>
    <definedName name="A.4.6.2.2." localSheetId="0">#REF!</definedName>
    <definedName name="A.4.6.2.2." localSheetId="2">#REF!</definedName>
    <definedName name="A.4.6.2.2." localSheetId="3">#REF!</definedName>
    <definedName name="A.4.6.2.2." localSheetId="1">#REF!</definedName>
    <definedName name="A.4.6.2.2.">#REF!</definedName>
    <definedName name="A.4.6.2.20." localSheetId="0">#REF!</definedName>
    <definedName name="A.4.6.2.20." localSheetId="2">#REF!</definedName>
    <definedName name="A.4.6.2.20." localSheetId="3">#REF!</definedName>
    <definedName name="A.4.6.2.20." localSheetId="1">#REF!</definedName>
    <definedName name="A.4.6.2.20.">#REF!</definedName>
    <definedName name="A.4.6.2.23." localSheetId="0">#REF!</definedName>
    <definedName name="A.4.6.2.23." localSheetId="2">#REF!</definedName>
    <definedName name="A.4.6.2.23." localSheetId="3">#REF!</definedName>
    <definedName name="A.4.6.2.23." localSheetId="1">#REF!</definedName>
    <definedName name="A.4.6.2.23.">#REF!</definedName>
    <definedName name="A.4.6.2.3." localSheetId="0">#REF!</definedName>
    <definedName name="A.4.6.2.3." localSheetId="2">#REF!</definedName>
    <definedName name="A.4.6.2.3." localSheetId="3">#REF!</definedName>
    <definedName name="A.4.6.2.3." localSheetId="1">#REF!</definedName>
    <definedName name="A.4.6.2.3.">#REF!</definedName>
    <definedName name="A.4.6.2.4." localSheetId="0">#REF!</definedName>
    <definedName name="A.4.6.2.4." localSheetId="2">#REF!</definedName>
    <definedName name="A.4.6.2.4." localSheetId="3">#REF!</definedName>
    <definedName name="A.4.6.2.4." localSheetId="1">#REF!</definedName>
    <definedName name="A.4.6.2.4.">#REF!</definedName>
    <definedName name="A.4.6.2.5." localSheetId="0">#REF!</definedName>
    <definedName name="A.4.6.2.5." localSheetId="2">#REF!</definedName>
    <definedName name="A.4.6.2.5." localSheetId="3">#REF!</definedName>
    <definedName name="A.4.6.2.5." localSheetId="1">#REF!</definedName>
    <definedName name="A.4.6.2.5.">#REF!</definedName>
    <definedName name="A.4.6.2.6." localSheetId="0">#REF!</definedName>
    <definedName name="A.4.6.2.6." localSheetId="2">#REF!</definedName>
    <definedName name="A.4.6.2.6." localSheetId="3">#REF!</definedName>
    <definedName name="A.4.6.2.6." localSheetId="1">#REF!</definedName>
    <definedName name="A.4.6.2.6.">#REF!</definedName>
    <definedName name="A.4.6.2.9." localSheetId="0">#REF!</definedName>
    <definedName name="A.4.6.2.9." localSheetId="2">#REF!</definedName>
    <definedName name="A.4.6.2.9." localSheetId="3">#REF!</definedName>
    <definedName name="A.4.6.2.9." localSheetId="1">#REF!</definedName>
    <definedName name="A.4.6.2.9.">#REF!</definedName>
    <definedName name="A.4.7.1.1." localSheetId="0">#REF!</definedName>
    <definedName name="A.4.7.1.1." localSheetId="2">#REF!</definedName>
    <definedName name="A.4.7.1.1." localSheetId="3">#REF!</definedName>
    <definedName name="A.4.7.1.1." localSheetId="1">#REF!</definedName>
    <definedName name="A.4.7.1.1.">#REF!</definedName>
    <definedName name="A.4.7.1.10." localSheetId="0">#REF!</definedName>
    <definedName name="A.4.7.1.10." localSheetId="2">#REF!</definedName>
    <definedName name="A.4.7.1.10." localSheetId="3">#REF!</definedName>
    <definedName name="A.4.7.1.10." localSheetId="1">#REF!</definedName>
    <definedName name="A.4.7.1.10.">#REF!</definedName>
    <definedName name="A.4.7.1.10a." localSheetId="0">#REF!</definedName>
    <definedName name="A.4.7.1.10a." localSheetId="2">#REF!</definedName>
    <definedName name="A.4.7.1.10a." localSheetId="3">#REF!</definedName>
    <definedName name="A.4.7.1.10a." localSheetId="1">#REF!</definedName>
    <definedName name="A.4.7.1.10a.">#REF!</definedName>
    <definedName name="A.4.7.1.11." localSheetId="0">#REF!</definedName>
    <definedName name="A.4.7.1.11." localSheetId="2">#REF!</definedName>
    <definedName name="A.4.7.1.11." localSheetId="3">#REF!</definedName>
    <definedName name="A.4.7.1.11." localSheetId="1">#REF!</definedName>
    <definedName name="A.4.7.1.11.">#REF!</definedName>
    <definedName name="A.4.7.1.15." localSheetId="0">#REF!</definedName>
    <definedName name="A.4.7.1.15." localSheetId="2">#REF!</definedName>
    <definedName name="A.4.7.1.15." localSheetId="3">#REF!</definedName>
    <definedName name="A.4.7.1.15." localSheetId="1">#REF!</definedName>
    <definedName name="A.4.7.1.15.">#REF!</definedName>
    <definedName name="A.4.7.1.16." localSheetId="0">#REF!</definedName>
    <definedName name="A.4.7.1.16." localSheetId="2">#REF!</definedName>
    <definedName name="A.4.7.1.16." localSheetId="3">#REF!</definedName>
    <definedName name="A.4.7.1.16." localSheetId="1">#REF!</definedName>
    <definedName name="A.4.7.1.16.">#REF!</definedName>
    <definedName name="A.4.7.1.20." localSheetId="0">#REF!</definedName>
    <definedName name="A.4.7.1.20." localSheetId="2">#REF!</definedName>
    <definedName name="A.4.7.1.20." localSheetId="3">#REF!</definedName>
    <definedName name="A.4.7.1.20." localSheetId="1">#REF!</definedName>
    <definedName name="A.4.7.1.20.">#REF!</definedName>
    <definedName name="A.4.7.1.3." localSheetId="0">#REF!</definedName>
    <definedName name="A.4.7.1.3." localSheetId="2">#REF!</definedName>
    <definedName name="A.4.7.1.3." localSheetId="3">#REF!</definedName>
    <definedName name="A.4.7.1.3." localSheetId="1">#REF!</definedName>
    <definedName name="A.4.7.1.3.">#REF!</definedName>
    <definedName name="A.4.7.1.4." localSheetId="0">#REF!</definedName>
    <definedName name="A.4.7.1.4." localSheetId="2">#REF!</definedName>
    <definedName name="A.4.7.1.4." localSheetId="3">#REF!</definedName>
    <definedName name="A.4.7.1.4." localSheetId="1">#REF!</definedName>
    <definedName name="A.4.7.1.4.">#REF!</definedName>
    <definedName name="A.4.7.1.4a." localSheetId="0">#REF!</definedName>
    <definedName name="A.4.7.1.4a." localSheetId="2">#REF!</definedName>
    <definedName name="A.4.7.1.4a." localSheetId="3">#REF!</definedName>
    <definedName name="A.4.7.1.4a." localSheetId="1">#REF!</definedName>
    <definedName name="A.4.7.1.4a.">#REF!</definedName>
    <definedName name="A.4.7.1.7." localSheetId="0">#REF!</definedName>
    <definedName name="A.4.7.1.7." localSheetId="2">#REF!</definedName>
    <definedName name="A.4.7.1.7." localSheetId="3">#REF!</definedName>
    <definedName name="A.4.7.1.7." localSheetId="1">#REF!</definedName>
    <definedName name="A.4.7.1.7.">#REF!</definedName>
    <definedName name="A.4.7.1.9." localSheetId="0">#REF!</definedName>
    <definedName name="A.4.7.1.9." localSheetId="2">#REF!</definedName>
    <definedName name="A.4.7.1.9." localSheetId="3">#REF!</definedName>
    <definedName name="A.4.7.1.9." localSheetId="1">#REF!</definedName>
    <definedName name="A.4.7.1.9.">#REF!</definedName>
    <definedName name="A.5.1.1.1." localSheetId="0">#REF!</definedName>
    <definedName name="A.5.1.1.1." localSheetId="2">#REF!</definedName>
    <definedName name="A.5.1.1.1." localSheetId="3">#REF!</definedName>
    <definedName name="A.5.1.1.1." localSheetId="1">#REF!</definedName>
    <definedName name="A.5.1.1.1.">#REF!</definedName>
    <definedName name="A.5.1.1.10." localSheetId="0">#REF!</definedName>
    <definedName name="A.5.1.1.10." localSheetId="2">#REF!</definedName>
    <definedName name="A.5.1.1.10." localSheetId="3">#REF!</definedName>
    <definedName name="A.5.1.1.10." localSheetId="1">#REF!</definedName>
    <definedName name="A.5.1.1.10.">#REF!</definedName>
    <definedName name="A.5.1.1.18." localSheetId="0">#REF!</definedName>
    <definedName name="A.5.1.1.18." localSheetId="2">#REF!</definedName>
    <definedName name="A.5.1.1.18." localSheetId="3">#REF!</definedName>
    <definedName name="A.5.1.1.18." localSheetId="1">#REF!</definedName>
    <definedName name="A.5.1.1.18.">#REF!</definedName>
    <definedName name="A.5.1.1.19a." localSheetId="0">#REF!</definedName>
    <definedName name="A.5.1.1.19a." localSheetId="2">#REF!</definedName>
    <definedName name="A.5.1.1.19a." localSheetId="3">#REF!</definedName>
    <definedName name="A.5.1.1.19a." localSheetId="1">#REF!</definedName>
    <definedName name="A.5.1.1.19a.">#REF!</definedName>
    <definedName name="A.5.1.1.19b." localSheetId="0">#REF!</definedName>
    <definedName name="A.5.1.1.19b." localSheetId="2">#REF!</definedName>
    <definedName name="A.5.1.1.19b." localSheetId="3">#REF!</definedName>
    <definedName name="A.5.1.1.19b." localSheetId="1">#REF!</definedName>
    <definedName name="A.5.1.1.19b.">#REF!</definedName>
    <definedName name="A.5.1.1.2." localSheetId="0">#REF!</definedName>
    <definedName name="A.5.1.1.2." localSheetId="2">#REF!</definedName>
    <definedName name="A.5.1.1.2." localSheetId="3">#REF!</definedName>
    <definedName name="A.5.1.1.2." localSheetId="1">#REF!</definedName>
    <definedName name="A.5.1.1.2.">#REF!</definedName>
    <definedName name="A.5.1.1.20." localSheetId="0">#REF!</definedName>
    <definedName name="A.5.1.1.20." localSheetId="2">#REF!</definedName>
    <definedName name="A.5.1.1.20." localSheetId="3">#REF!</definedName>
    <definedName name="A.5.1.1.20." localSheetId="1">#REF!</definedName>
    <definedName name="A.5.1.1.20.">#REF!</definedName>
    <definedName name="A.5.1.1.21." localSheetId="0">#REF!</definedName>
    <definedName name="A.5.1.1.21." localSheetId="2">#REF!</definedName>
    <definedName name="A.5.1.1.21." localSheetId="3">#REF!</definedName>
    <definedName name="A.5.1.1.21." localSheetId="1">#REF!</definedName>
    <definedName name="A.5.1.1.21.">#REF!</definedName>
    <definedName name="A.5.1.1.22." localSheetId="0">#REF!</definedName>
    <definedName name="A.5.1.1.22." localSheetId="2">#REF!</definedName>
    <definedName name="A.5.1.1.22." localSheetId="3">#REF!</definedName>
    <definedName name="A.5.1.1.22." localSheetId="1">#REF!</definedName>
    <definedName name="A.5.1.1.22.">#REF!</definedName>
    <definedName name="A.5.1.1.23." localSheetId="0">#REF!</definedName>
    <definedName name="A.5.1.1.23." localSheetId="2">#REF!</definedName>
    <definedName name="A.5.1.1.23." localSheetId="3">#REF!</definedName>
    <definedName name="A.5.1.1.23." localSheetId="1">#REF!</definedName>
    <definedName name="A.5.1.1.23.">#REF!</definedName>
    <definedName name="A.5.1.1.24." localSheetId="0">#REF!</definedName>
    <definedName name="A.5.1.1.24." localSheetId="2">#REF!</definedName>
    <definedName name="A.5.1.1.24." localSheetId="3">#REF!</definedName>
    <definedName name="A.5.1.1.24." localSheetId="1">#REF!</definedName>
    <definedName name="A.5.1.1.24.">#REF!</definedName>
    <definedName name="A.5.1.1.25." localSheetId="0">#REF!</definedName>
    <definedName name="A.5.1.1.25." localSheetId="2">#REF!</definedName>
    <definedName name="A.5.1.1.25." localSheetId="3">#REF!</definedName>
    <definedName name="A.5.1.1.25." localSheetId="1">#REF!</definedName>
    <definedName name="A.5.1.1.25.">#REF!</definedName>
    <definedName name="A.5.1.1.26." localSheetId="0">#REF!</definedName>
    <definedName name="A.5.1.1.26." localSheetId="2">#REF!</definedName>
    <definedName name="A.5.1.1.26." localSheetId="3">#REF!</definedName>
    <definedName name="A.5.1.1.26." localSheetId="1">#REF!</definedName>
    <definedName name="A.5.1.1.26.">#REF!</definedName>
    <definedName name="A.5.1.1.27." localSheetId="0">#REF!</definedName>
    <definedName name="A.5.1.1.27." localSheetId="2">#REF!</definedName>
    <definedName name="A.5.1.1.27." localSheetId="3">#REF!</definedName>
    <definedName name="A.5.1.1.27." localSheetId="1">#REF!</definedName>
    <definedName name="A.5.1.1.27.">#REF!</definedName>
    <definedName name="A.5.1.1.28." localSheetId="0">#REF!</definedName>
    <definedName name="A.5.1.1.28." localSheetId="2">#REF!</definedName>
    <definedName name="A.5.1.1.28." localSheetId="3">#REF!</definedName>
    <definedName name="A.5.1.1.28." localSheetId="1">#REF!</definedName>
    <definedName name="A.5.1.1.28.">#REF!</definedName>
    <definedName name="A.5.1.1.29." localSheetId="0">#REF!</definedName>
    <definedName name="A.5.1.1.29." localSheetId="2">#REF!</definedName>
    <definedName name="A.5.1.1.29." localSheetId="3">#REF!</definedName>
    <definedName name="A.5.1.1.29." localSheetId="1">#REF!</definedName>
    <definedName name="A.5.1.1.29.">#REF!</definedName>
    <definedName name="A.5.1.1.30." localSheetId="0">#REF!</definedName>
    <definedName name="A.5.1.1.30." localSheetId="2">#REF!</definedName>
    <definedName name="A.5.1.1.30." localSheetId="3">#REF!</definedName>
    <definedName name="A.5.1.1.30." localSheetId="1">#REF!</definedName>
    <definedName name="A.5.1.1.30.">#REF!</definedName>
    <definedName name="A.5.1.1.31." localSheetId="0">#REF!</definedName>
    <definedName name="A.5.1.1.31." localSheetId="2">#REF!</definedName>
    <definedName name="A.5.1.1.31." localSheetId="3">#REF!</definedName>
    <definedName name="A.5.1.1.31." localSheetId="1">#REF!</definedName>
    <definedName name="A.5.1.1.31.">#REF!</definedName>
    <definedName name="A.5.1.1.32." localSheetId="0">#REF!</definedName>
    <definedName name="A.5.1.1.32." localSheetId="2">#REF!</definedName>
    <definedName name="A.5.1.1.32." localSheetId="3">#REF!</definedName>
    <definedName name="A.5.1.1.32." localSheetId="1">#REF!</definedName>
    <definedName name="A.5.1.1.32.">#REF!</definedName>
    <definedName name="A.5.1.1.4." localSheetId="0">#REF!</definedName>
    <definedName name="A.5.1.1.4." localSheetId="2">#REF!</definedName>
    <definedName name="A.5.1.1.4." localSheetId="3">#REF!</definedName>
    <definedName name="A.5.1.1.4." localSheetId="1">#REF!</definedName>
    <definedName name="A.5.1.1.4.">#REF!</definedName>
    <definedName name="A.5.1.1.5." localSheetId="0">#REF!</definedName>
    <definedName name="A.5.1.1.5." localSheetId="2">#REF!</definedName>
    <definedName name="A.5.1.1.5." localSheetId="3">#REF!</definedName>
    <definedName name="A.5.1.1.5." localSheetId="1">#REF!</definedName>
    <definedName name="A.5.1.1.5.">#REF!</definedName>
    <definedName name="A.5.1.1.5a." localSheetId="0">#REF!</definedName>
    <definedName name="A.5.1.1.5a." localSheetId="2">#REF!</definedName>
    <definedName name="A.5.1.1.5a." localSheetId="3">#REF!</definedName>
    <definedName name="A.5.1.1.5a." localSheetId="1">#REF!</definedName>
    <definedName name="A.5.1.1.5a.">#REF!</definedName>
    <definedName name="A.6.11" localSheetId="0">#REF!</definedName>
    <definedName name="A.6.11" localSheetId="2">#REF!</definedName>
    <definedName name="A.6.11" localSheetId="3">#REF!</definedName>
    <definedName name="A.6.11" localSheetId="1">#REF!</definedName>
    <definedName name="A.6.11">#REF!</definedName>
    <definedName name="A.6.12" localSheetId="0">#REF!</definedName>
    <definedName name="A.6.12" localSheetId="2">#REF!</definedName>
    <definedName name="A.6.12" localSheetId="3">#REF!</definedName>
    <definedName name="A.6.12" localSheetId="1">#REF!</definedName>
    <definedName name="A.6.12">#REF!</definedName>
    <definedName name="A.6.13" localSheetId="0">#REF!</definedName>
    <definedName name="A.6.13" localSheetId="2">#REF!</definedName>
    <definedName name="A.6.13" localSheetId="3">#REF!</definedName>
    <definedName name="A.6.13" localSheetId="1">#REF!</definedName>
    <definedName name="A.6.13">#REF!</definedName>
    <definedName name="A.6.14" localSheetId="0">#REF!</definedName>
    <definedName name="A.6.14" localSheetId="2">#REF!</definedName>
    <definedName name="A.6.14" localSheetId="3">#REF!</definedName>
    <definedName name="A.6.14" localSheetId="1">#REF!</definedName>
    <definedName name="A.6.14">#REF!</definedName>
    <definedName name="A.6.15" localSheetId="0">#REF!</definedName>
    <definedName name="A.6.15" localSheetId="2">#REF!</definedName>
    <definedName name="A.6.15" localSheetId="3">#REF!</definedName>
    <definedName name="A.6.15" localSheetId="1">#REF!</definedName>
    <definedName name="A.6.15">#REF!</definedName>
    <definedName name="A.6.16" localSheetId="0">#REF!</definedName>
    <definedName name="A.6.16" localSheetId="2">#REF!</definedName>
    <definedName name="A.6.16" localSheetId="3">#REF!</definedName>
    <definedName name="A.6.16" localSheetId="1">#REF!</definedName>
    <definedName name="A.6.16">#REF!</definedName>
    <definedName name="A.6.2" localSheetId="0">#REF!</definedName>
    <definedName name="A.6.2" localSheetId="2">#REF!</definedName>
    <definedName name="A.6.2" localSheetId="3">#REF!</definedName>
    <definedName name="A.6.2" localSheetId="1">#REF!</definedName>
    <definedName name="A.6.2">#REF!</definedName>
    <definedName name="A.6.4" localSheetId="0">#REF!</definedName>
    <definedName name="A.6.4" localSheetId="2">#REF!</definedName>
    <definedName name="A.6.4" localSheetId="3">#REF!</definedName>
    <definedName name="A.6.4" localSheetId="1">#REF!</definedName>
    <definedName name="A.6.4">#REF!</definedName>
    <definedName name="A.6.8" localSheetId="0">#REF!</definedName>
    <definedName name="A.6.8" localSheetId="2">#REF!</definedName>
    <definedName name="A.6.8" localSheetId="3">#REF!</definedName>
    <definedName name="A.6.8" localSheetId="1">#REF!</definedName>
    <definedName name="A.6.8">#REF!</definedName>
    <definedName name="A.8.4.1.1." localSheetId="0">#REF!</definedName>
    <definedName name="A.8.4.1.1." localSheetId="2">#REF!</definedName>
    <definedName name="A.8.4.1.1." localSheetId="3">#REF!</definedName>
    <definedName name="A.8.4.1.1." localSheetId="1">#REF!</definedName>
    <definedName name="A.8.4.1.1.">#REF!</definedName>
    <definedName name="A.8.4.1.17." localSheetId="0">#REF!</definedName>
    <definedName name="A.8.4.1.17." localSheetId="2">#REF!</definedName>
    <definedName name="A.8.4.1.17." localSheetId="3">#REF!</definedName>
    <definedName name="A.8.4.1.17." localSheetId="1">#REF!</definedName>
    <definedName name="A.8.4.1.17.">#REF!</definedName>
    <definedName name="A.8.4.1.18." localSheetId="0">#REF!</definedName>
    <definedName name="A.8.4.1.18." localSheetId="2">#REF!</definedName>
    <definedName name="A.8.4.1.18." localSheetId="3">#REF!</definedName>
    <definedName name="A.8.4.1.18." localSheetId="1">#REF!</definedName>
    <definedName name="A.8.4.1.18.">#REF!</definedName>
    <definedName name="A.8.4.1.19." localSheetId="0">#REF!</definedName>
    <definedName name="A.8.4.1.19." localSheetId="2">#REF!</definedName>
    <definedName name="A.8.4.1.19." localSheetId="3">#REF!</definedName>
    <definedName name="A.8.4.1.19." localSheetId="1">#REF!</definedName>
    <definedName name="A.8.4.1.19.">#REF!</definedName>
    <definedName name="A.8.4.1.2." localSheetId="0">#REF!</definedName>
    <definedName name="A.8.4.1.2." localSheetId="2">#REF!</definedName>
    <definedName name="A.8.4.1.2." localSheetId="3">#REF!</definedName>
    <definedName name="A.8.4.1.2." localSheetId="1">#REF!</definedName>
    <definedName name="A.8.4.1.2.">#REF!</definedName>
    <definedName name="A.8.4.1.20." localSheetId="0">#REF!</definedName>
    <definedName name="A.8.4.1.20." localSheetId="2">#REF!</definedName>
    <definedName name="A.8.4.1.20." localSheetId="3">#REF!</definedName>
    <definedName name="A.8.4.1.20." localSheetId="1">#REF!</definedName>
    <definedName name="A.8.4.1.20.">#REF!</definedName>
    <definedName name="A.8.4.1.21." localSheetId="0">#REF!</definedName>
    <definedName name="A.8.4.1.21." localSheetId="2">#REF!</definedName>
    <definedName name="A.8.4.1.21." localSheetId="3">#REF!</definedName>
    <definedName name="A.8.4.1.21." localSheetId="1">#REF!</definedName>
    <definedName name="A.8.4.1.21.">#REF!</definedName>
    <definedName name="A.8.4.1.22." localSheetId="0">#REF!</definedName>
    <definedName name="A.8.4.1.22." localSheetId="2">#REF!</definedName>
    <definedName name="A.8.4.1.22." localSheetId="3">#REF!</definedName>
    <definedName name="A.8.4.1.22." localSheetId="1">#REF!</definedName>
    <definedName name="A.8.4.1.22.">#REF!</definedName>
    <definedName name="A.8.4.1.23." localSheetId="0">#REF!</definedName>
    <definedName name="A.8.4.1.23." localSheetId="2">#REF!</definedName>
    <definedName name="A.8.4.1.23." localSheetId="3">#REF!</definedName>
    <definedName name="A.8.4.1.23." localSheetId="1">#REF!</definedName>
    <definedName name="A.8.4.1.23.">#REF!</definedName>
    <definedName name="A.8.4.1.24." localSheetId="0">#REF!</definedName>
    <definedName name="A.8.4.1.24." localSheetId="2">#REF!</definedName>
    <definedName name="A.8.4.1.24." localSheetId="3">#REF!</definedName>
    <definedName name="A.8.4.1.24." localSheetId="1">#REF!</definedName>
    <definedName name="A.8.4.1.24.">#REF!</definedName>
    <definedName name="A.8.4.1.3." localSheetId="0">#REF!</definedName>
    <definedName name="A.8.4.1.3." localSheetId="2">#REF!</definedName>
    <definedName name="A.8.4.1.3." localSheetId="3">#REF!</definedName>
    <definedName name="A.8.4.1.3." localSheetId="1">#REF!</definedName>
    <definedName name="A.8.4.1.3.">#REF!</definedName>
    <definedName name="A.8.4.1.33." localSheetId="0">#REF!</definedName>
    <definedName name="A.8.4.1.33." localSheetId="2">#REF!</definedName>
    <definedName name="A.8.4.1.33." localSheetId="3">#REF!</definedName>
    <definedName name="A.8.4.1.33." localSheetId="1">#REF!</definedName>
    <definedName name="A.8.4.1.33.">#REF!</definedName>
    <definedName name="A.8.4.1.34." localSheetId="0">#REF!</definedName>
    <definedName name="A.8.4.1.34." localSheetId="2">#REF!</definedName>
    <definedName name="A.8.4.1.34." localSheetId="3">#REF!</definedName>
    <definedName name="A.8.4.1.34." localSheetId="1">#REF!</definedName>
    <definedName name="A.8.4.1.34.">#REF!</definedName>
    <definedName name="A.8.4.1.35." localSheetId="0">#REF!</definedName>
    <definedName name="A.8.4.1.35." localSheetId="2">#REF!</definedName>
    <definedName name="A.8.4.1.35." localSheetId="3">#REF!</definedName>
    <definedName name="A.8.4.1.35." localSheetId="1">#REF!</definedName>
    <definedName name="A.8.4.1.35.">#REF!</definedName>
    <definedName name="A.8.4.1.36." localSheetId="0">#REF!</definedName>
    <definedName name="A.8.4.1.36." localSheetId="2">#REF!</definedName>
    <definedName name="A.8.4.1.36." localSheetId="3">#REF!</definedName>
    <definedName name="A.8.4.1.36." localSheetId="1">#REF!</definedName>
    <definedName name="A.8.4.1.36.">#REF!</definedName>
    <definedName name="A.8.4.1.37." localSheetId="0">#REF!</definedName>
    <definedName name="A.8.4.1.37." localSheetId="2">#REF!</definedName>
    <definedName name="A.8.4.1.37." localSheetId="3">#REF!</definedName>
    <definedName name="A.8.4.1.37." localSheetId="1">#REF!</definedName>
    <definedName name="A.8.4.1.37.">#REF!</definedName>
    <definedName name="A.8.4.1.38." localSheetId="0">#REF!</definedName>
    <definedName name="A.8.4.1.38." localSheetId="2">#REF!</definedName>
    <definedName name="A.8.4.1.38." localSheetId="3">#REF!</definedName>
    <definedName name="A.8.4.1.38." localSheetId="1">#REF!</definedName>
    <definedName name="A.8.4.1.38.">#REF!</definedName>
    <definedName name="A.8.4.1.39." localSheetId="0">#REF!</definedName>
    <definedName name="A.8.4.1.39." localSheetId="2">#REF!</definedName>
    <definedName name="A.8.4.1.39." localSheetId="3">#REF!</definedName>
    <definedName name="A.8.4.1.39." localSheetId="1">#REF!</definedName>
    <definedName name="A.8.4.1.39.">#REF!</definedName>
    <definedName name="A.8.4.1.4." localSheetId="0">#REF!</definedName>
    <definedName name="A.8.4.1.4." localSheetId="2">#REF!</definedName>
    <definedName name="A.8.4.1.4." localSheetId="3">#REF!</definedName>
    <definedName name="A.8.4.1.4." localSheetId="1">#REF!</definedName>
    <definedName name="A.8.4.1.4.">#REF!</definedName>
    <definedName name="A.8.4.1.40." localSheetId="0">#REF!</definedName>
    <definedName name="A.8.4.1.40." localSheetId="2">#REF!</definedName>
    <definedName name="A.8.4.1.40." localSheetId="3">#REF!</definedName>
    <definedName name="A.8.4.1.40." localSheetId="1">#REF!</definedName>
    <definedName name="A.8.4.1.40.">#REF!</definedName>
    <definedName name="A.8.4.1.5." localSheetId="0">#REF!</definedName>
    <definedName name="A.8.4.1.5." localSheetId="2">#REF!</definedName>
    <definedName name="A.8.4.1.5." localSheetId="3">#REF!</definedName>
    <definedName name="A.8.4.1.5." localSheetId="1">#REF!</definedName>
    <definedName name="A.8.4.1.5.">#REF!</definedName>
    <definedName name="A.8.4.1.6." localSheetId="0">#REF!</definedName>
    <definedName name="A.8.4.1.6." localSheetId="2">#REF!</definedName>
    <definedName name="A.8.4.1.6." localSheetId="3">#REF!</definedName>
    <definedName name="A.8.4.1.6." localSheetId="1">#REF!</definedName>
    <definedName name="A.8.4.1.6.">#REF!</definedName>
    <definedName name="A.8.4.1.7." localSheetId="0">#REF!</definedName>
    <definedName name="A.8.4.1.7." localSheetId="2">#REF!</definedName>
    <definedName name="A.8.4.1.7." localSheetId="3">#REF!</definedName>
    <definedName name="A.8.4.1.7." localSheetId="1">#REF!</definedName>
    <definedName name="A.8.4.1.7.">#REF!</definedName>
    <definedName name="A.8.4.1.8." localSheetId="0">#REF!</definedName>
    <definedName name="A.8.4.1.8." localSheetId="2">#REF!</definedName>
    <definedName name="A.8.4.1.8." localSheetId="3">#REF!</definedName>
    <definedName name="A.8.4.1.8." localSheetId="1">#REF!</definedName>
    <definedName name="A.8.4.1.8.">#REF!</definedName>
    <definedName name="A.8.4.3.1." localSheetId="0">#REF!</definedName>
    <definedName name="A.8.4.3.1." localSheetId="2">#REF!</definedName>
    <definedName name="A.8.4.3.1." localSheetId="3">#REF!</definedName>
    <definedName name="A.8.4.3.1." localSheetId="1">#REF!</definedName>
    <definedName name="A.8.4.3.1.">#REF!</definedName>
    <definedName name="A.8.4.3.15." localSheetId="0">#REF!</definedName>
    <definedName name="A.8.4.3.15." localSheetId="2">#REF!</definedName>
    <definedName name="A.8.4.3.15." localSheetId="3">#REF!</definedName>
    <definedName name="A.8.4.3.15." localSheetId="1">#REF!</definedName>
    <definedName name="A.8.4.3.15.">#REF!</definedName>
    <definedName name="A.8.4.3.16." localSheetId="0">#REF!</definedName>
    <definedName name="A.8.4.3.16." localSheetId="2">#REF!</definedName>
    <definedName name="A.8.4.3.16." localSheetId="3">#REF!</definedName>
    <definedName name="A.8.4.3.16." localSheetId="1">#REF!</definedName>
    <definedName name="A.8.4.3.16.">#REF!</definedName>
    <definedName name="A.8.4.3.17." localSheetId="0">#REF!</definedName>
    <definedName name="A.8.4.3.17." localSheetId="2">#REF!</definedName>
    <definedName name="A.8.4.3.17." localSheetId="3">#REF!</definedName>
    <definedName name="A.8.4.3.17." localSheetId="1">#REF!</definedName>
    <definedName name="A.8.4.3.17.">#REF!</definedName>
    <definedName name="A.8.4.3.18." localSheetId="0">#REF!</definedName>
    <definedName name="A.8.4.3.18." localSheetId="2">#REF!</definedName>
    <definedName name="A.8.4.3.18." localSheetId="3">#REF!</definedName>
    <definedName name="A.8.4.3.18." localSheetId="1">#REF!</definedName>
    <definedName name="A.8.4.3.18.">#REF!</definedName>
    <definedName name="A.8.4.3.19." localSheetId="0">#REF!</definedName>
    <definedName name="A.8.4.3.19." localSheetId="2">#REF!</definedName>
    <definedName name="A.8.4.3.19." localSheetId="3">#REF!</definedName>
    <definedName name="A.8.4.3.19." localSheetId="1">#REF!</definedName>
    <definedName name="A.8.4.3.19.">#REF!</definedName>
    <definedName name="A.8.4.3.2." localSheetId="0">#REF!</definedName>
    <definedName name="A.8.4.3.2." localSheetId="2">#REF!</definedName>
    <definedName name="A.8.4.3.2." localSheetId="3">#REF!</definedName>
    <definedName name="A.8.4.3.2." localSheetId="1">#REF!</definedName>
    <definedName name="A.8.4.3.2.">#REF!</definedName>
    <definedName name="A.8.4.3.3." localSheetId="0">#REF!</definedName>
    <definedName name="A.8.4.3.3." localSheetId="2">#REF!</definedName>
    <definedName name="A.8.4.3.3." localSheetId="3">#REF!</definedName>
    <definedName name="A.8.4.3.3." localSheetId="1">#REF!</definedName>
    <definedName name="A.8.4.3.3.">#REF!</definedName>
    <definedName name="A.8.4.3.4." localSheetId="0">#REF!</definedName>
    <definedName name="A.8.4.3.4." localSheetId="2">#REF!</definedName>
    <definedName name="A.8.4.3.4." localSheetId="3">#REF!</definedName>
    <definedName name="A.8.4.3.4." localSheetId="1">#REF!</definedName>
    <definedName name="A.8.4.3.4.">#REF!</definedName>
    <definedName name="A.8.4.3.5." localSheetId="0">#REF!</definedName>
    <definedName name="A.8.4.3.5." localSheetId="2">#REF!</definedName>
    <definedName name="A.8.4.3.5." localSheetId="3">#REF!</definedName>
    <definedName name="A.8.4.3.5." localSheetId="1">#REF!</definedName>
    <definedName name="A.8.4.3.5.">#REF!</definedName>
    <definedName name="A.8.4.5.1." localSheetId="0">#REF!</definedName>
    <definedName name="A.8.4.5.1." localSheetId="2">#REF!</definedName>
    <definedName name="A.8.4.5.1." localSheetId="3">#REF!</definedName>
    <definedName name="A.8.4.5.1." localSheetId="1">#REF!</definedName>
    <definedName name="A.8.4.5.1.">#REF!</definedName>
    <definedName name="A.8.4.5.2." localSheetId="0">#REF!</definedName>
    <definedName name="A.8.4.5.2." localSheetId="2">#REF!</definedName>
    <definedName name="A.8.4.5.2." localSheetId="3">#REF!</definedName>
    <definedName name="A.8.4.5.2." localSheetId="1">#REF!</definedName>
    <definedName name="A.8.4.5.2.">#REF!</definedName>
    <definedName name="A.8.4.5.3." localSheetId="0">#REF!</definedName>
    <definedName name="A.8.4.5.3." localSheetId="2">#REF!</definedName>
    <definedName name="A.8.4.5.3." localSheetId="3">#REF!</definedName>
    <definedName name="A.8.4.5.3." localSheetId="1">#REF!</definedName>
    <definedName name="A.8.4.5.3.">#REF!</definedName>
    <definedName name="A.8.4.5.4." localSheetId="0">#REF!</definedName>
    <definedName name="A.8.4.5.4." localSheetId="2">#REF!</definedName>
    <definedName name="A.8.4.5.4." localSheetId="3">#REF!</definedName>
    <definedName name="A.8.4.5.4." localSheetId="1">#REF!</definedName>
    <definedName name="A.8.4.5.4.">#REF!</definedName>
    <definedName name="A.8.4.5.5." localSheetId="0">#REF!</definedName>
    <definedName name="A.8.4.5.5." localSheetId="2">#REF!</definedName>
    <definedName name="A.8.4.5.5." localSheetId="3">#REF!</definedName>
    <definedName name="A.8.4.5.5." localSheetId="1">#REF!</definedName>
    <definedName name="A.8.4.5.5.">#REF!</definedName>
    <definedName name="A.8.4.5.6." localSheetId="0">#REF!</definedName>
    <definedName name="A.8.4.5.6." localSheetId="2">#REF!</definedName>
    <definedName name="A.8.4.5.6." localSheetId="3">#REF!</definedName>
    <definedName name="A.8.4.5.6." localSheetId="1">#REF!</definedName>
    <definedName name="A.8.4.5.6.">#REF!</definedName>
    <definedName name="A.8.4.5.7." localSheetId="0">#REF!</definedName>
    <definedName name="A.8.4.5.7." localSheetId="2">#REF!</definedName>
    <definedName name="A.8.4.5.7." localSheetId="3">#REF!</definedName>
    <definedName name="A.8.4.5.7." localSheetId="1">#REF!</definedName>
    <definedName name="A.8.4.5.7.">#REF!</definedName>
    <definedName name="A.8.4.5.8." localSheetId="0">#REF!</definedName>
    <definedName name="A.8.4.5.8." localSheetId="2">#REF!</definedName>
    <definedName name="A.8.4.5.8." localSheetId="3">#REF!</definedName>
    <definedName name="A.8.4.5.8." localSheetId="1">#REF!</definedName>
    <definedName name="A.8.4.5.8.">#REF!</definedName>
    <definedName name="AA" localSheetId="0">#REF!</definedName>
    <definedName name="AA" localSheetId="2">#REF!</definedName>
    <definedName name="AA" localSheetId="3">#REF!</definedName>
    <definedName name="AA" localSheetId="1">#REF!</definedName>
    <definedName name="AA">#REF!</definedName>
    <definedName name="abubatu" localSheetId="0">#REF!</definedName>
    <definedName name="abubatu" localSheetId="2">#REF!</definedName>
    <definedName name="abubatu" localSheetId="3">#REF!</definedName>
    <definedName name="abubatu" localSheetId="1">#REF!</definedName>
    <definedName name="abubatu">#REF!</definedName>
    <definedName name="AgregathalusATB.HRS" localSheetId="0">#REF!</definedName>
    <definedName name="AgregathalusATB.HRS" localSheetId="2">#REF!</definedName>
    <definedName name="AgregathalusATB.HRS" localSheetId="3">#REF!</definedName>
    <definedName name="AgregathalusATB.HRS" localSheetId="1">#REF!</definedName>
    <definedName name="AgregathalusATB.HRS">#REF!</definedName>
    <definedName name="AgregathalusLPA" localSheetId="0">#REF!</definedName>
    <definedName name="AgregathalusLPA" localSheetId="2">#REF!</definedName>
    <definedName name="AgregathalusLPA" localSheetId="3">#REF!</definedName>
    <definedName name="AgregathalusLPA" localSheetId="1">#REF!</definedName>
    <definedName name="AgregathalusLPA">#REF!</definedName>
    <definedName name="AgregathalusLPB" localSheetId="0">#REF!</definedName>
    <definedName name="AgregathalusLPB" localSheetId="2">#REF!</definedName>
    <definedName name="AgregathalusLPB" localSheetId="3">#REF!</definedName>
    <definedName name="AgregathalusLPB" localSheetId="1">#REF!</definedName>
    <definedName name="AgregathalusLPB">#REF!</definedName>
    <definedName name="AgregatkasarATB.HRS" localSheetId="0">#REF!</definedName>
    <definedName name="AgregatkasarATB.HRS" localSheetId="2">#REF!</definedName>
    <definedName name="AgregatkasarATB.HRS" localSheetId="3">#REF!</definedName>
    <definedName name="AgregatkasarATB.HRS" localSheetId="1">#REF!</definedName>
    <definedName name="AgregatkasarATB.HRS">#REF!</definedName>
    <definedName name="AgregatkasarLPA" localSheetId="0">#REF!</definedName>
    <definedName name="AgregatkasarLPA" localSheetId="2">#REF!</definedName>
    <definedName name="AgregatkasarLPA" localSheetId="3">#REF!</definedName>
    <definedName name="AgregatkasarLPA" localSheetId="1">#REF!</definedName>
    <definedName name="AgregatkasarLPA">#REF!</definedName>
    <definedName name="AgregatkasarLPB" localSheetId="0">#REF!</definedName>
    <definedName name="AgregatkasarLPB" localSheetId="2">#REF!</definedName>
    <definedName name="AgregatkasarLPB" localSheetId="3">#REF!</definedName>
    <definedName name="AgregatkasarLPB" localSheetId="1">#REF!</definedName>
    <definedName name="AgregatkasarLPB">#REF!</definedName>
    <definedName name="Air" localSheetId="0">#REF!</definedName>
    <definedName name="Air" localSheetId="2">#REF!</definedName>
    <definedName name="Air" localSheetId="3">#REF!</definedName>
    <definedName name="Air" localSheetId="1">#REF!</definedName>
    <definedName name="Air">#REF!</definedName>
    <definedName name="Air.m3" localSheetId="0">#REF!</definedName>
    <definedName name="Air.m3" localSheetId="2">#REF!</definedName>
    <definedName name="Air.m3" localSheetId="3">#REF!</definedName>
    <definedName name="Air.m3" localSheetId="1">#REF!</definedName>
    <definedName name="Air.m3">#REF!</definedName>
    <definedName name="Akustik" localSheetId="0">#REF!</definedName>
    <definedName name="Akustik" localSheetId="2">#REF!</definedName>
    <definedName name="Akustik" localSheetId="3">#REF!</definedName>
    <definedName name="Akustik" localSheetId="1">#REF!</definedName>
    <definedName name="Akustik">#REF!</definedName>
    <definedName name="Akustik.30.30" localSheetId="0">#REF!</definedName>
    <definedName name="Akustik.30.30" localSheetId="2">#REF!</definedName>
    <definedName name="Akustik.30.30" localSheetId="3">#REF!</definedName>
    <definedName name="Akustik.30.30" localSheetId="1">#REF!</definedName>
    <definedName name="Akustik.30.30">#REF!</definedName>
    <definedName name="Akustik.30.60" localSheetId="0">#REF!</definedName>
    <definedName name="Akustik.30.60" localSheetId="2">#REF!</definedName>
    <definedName name="Akustik.30.60" localSheetId="3">#REF!</definedName>
    <definedName name="Akustik.30.60" localSheetId="1">#REF!</definedName>
    <definedName name="Akustik.30.60">#REF!</definedName>
    <definedName name="Akustik.60.120" localSheetId="0">#REF!</definedName>
    <definedName name="Akustik.60.120" localSheetId="2">#REF!</definedName>
    <definedName name="Akustik.60.120" localSheetId="3">#REF!</definedName>
    <definedName name="Akustik.60.120" localSheetId="1">#REF!</definedName>
    <definedName name="Akustik.60.120">#REF!</definedName>
    <definedName name="Akustik.60x120" localSheetId="0">#REF!</definedName>
    <definedName name="Akustik.60x120" localSheetId="2">#REF!</definedName>
    <definedName name="Akustik.60x120" localSheetId="3">#REF!</definedName>
    <definedName name="Akustik.60x120" localSheetId="1">#REF!</definedName>
    <definedName name="Akustik.60x120">#REF!</definedName>
    <definedName name="Alang2" localSheetId="0">#REF!</definedName>
    <definedName name="Alang2" localSheetId="2">#REF!</definedName>
    <definedName name="Alang2" localSheetId="3">#REF!</definedName>
    <definedName name="Alang2" localSheetId="1">#REF!</definedName>
    <definedName name="Alang2">#REF!</definedName>
    <definedName name="Alangalang" localSheetId="0">#REF!</definedName>
    <definedName name="Alangalang" localSheetId="2">#REF!</definedName>
    <definedName name="Alangalang" localSheetId="3">#REF!</definedName>
    <definedName name="Alangalang" localSheetId="1">#REF!</definedName>
    <definedName name="Alangalang">#REF!</definedName>
    <definedName name="alat_bantu">'[1]4-Basic Price'!$G$167</definedName>
    <definedName name="alatbantu" localSheetId="0">#REF!</definedName>
    <definedName name="alatbantu" localSheetId="2">#REF!</definedName>
    <definedName name="alatbantu" localSheetId="5">#REF!</definedName>
    <definedName name="alatbantu" localSheetId="3">#REF!</definedName>
    <definedName name="alatbantu" localSheetId="4">#REF!</definedName>
    <definedName name="alatbantu" localSheetId="1">#REF!</definedName>
    <definedName name="alatbantu">#REF!</definedName>
    <definedName name="AlatbantuBM" localSheetId="0">#REF!</definedName>
    <definedName name="AlatbantuBM" localSheetId="2">#REF!</definedName>
    <definedName name="AlatbantuBM" localSheetId="5">#REF!</definedName>
    <definedName name="AlatbantuBM" localSheetId="3">#REF!</definedName>
    <definedName name="AlatbantuBM" localSheetId="4">#REF!</definedName>
    <definedName name="AlatbantuBM" localSheetId="1">#REF!</definedName>
    <definedName name="AlatbantuBM">#REF!</definedName>
    <definedName name="almari" localSheetId="0">#REF!</definedName>
    <definedName name="almari" localSheetId="2">#REF!</definedName>
    <definedName name="almari" localSheetId="5">#REF!</definedName>
    <definedName name="almari" localSheetId="3">#REF!</definedName>
    <definedName name="almari" localSheetId="4">#REF!</definedName>
    <definedName name="almari" localSheetId="1">#REF!</definedName>
    <definedName name="almari">#REF!</definedName>
    <definedName name="Aluminium.conector" localSheetId="0">#REF!</definedName>
    <definedName name="Aluminium.conector" localSheetId="2">#REF!</definedName>
    <definedName name="Aluminium.conector" localSheetId="3">#REF!</definedName>
    <definedName name="Aluminium.conector" localSheetId="1">#REF!</definedName>
    <definedName name="Aluminium.conector">#REF!</definedName>
    <definedName name="Aluminium.connector" localSheetId="0">#REF!</definedName>
    <definedName name="Aluminium.connector" localSheetId="2">#REF!</definedName>
    <definedName name="Aluminium.connector" localSheetId="3">#REF!</definedName>
    <definedName name="Aluminium.connector" localSheetId="1">#REF!</definedName>
    <definedName name="Aluminium.connector">#REF!</definedName>
    <definedName name="Aluminium.strip" localSheetId="0">#REF!</definedName>
    <definedName name="Aluminium.strip" localSheetId="2">#REF!</definedName>
    <definedName name="Aluminium.strip" localSheetId="3">#REF!</definedName>
    <definedName name="Aluminium.strip" localSheetId="1">#REF!</definedName>
    <definedName name="Aluminium.strip">#REF!</definedName>
    <definedName name="aluminium0.2cm" localSheetId="0">#REF!</definedName>
    <definedName name="aluminium0.2cm" localSheetId="2">#REF!</definedName>
    <definedName name="aluminium0.2cm" localSheetId="3">#REF!</definedName>
    <definedName name="aluminium0.2cm" localSheetId="1">#REF!</definedName>
    <definedName name="aluminium0.2cm">#REF!</definedName>
    <definedName name="aluminium0.3cm" localSheetId="0">#REF!</definedName>
    <definedName name="aluminium0.3cm" localSheetId="2">#REF!</definedName>
    <definedName name="aluminium0.3cm" localSheetId="3">#REF!</definedName>
    <definedName name="aluminium0.3cm" localSheetId="1">#REF!</definedName>
    <definedName name="aluminium0.3cm">#REF!</definedName>
    <definedName name="aluminiumfoil" localSheetId="0">#REF!</definedName>
    <definedName name="aluminiumfoil" localSheetId="2">#REF!</definedName>
    <definedName name="aluminiumfoil" localSheetId="3">#REF!</definedName>
    <definedName name="aluminiumfoil" localSheetId="1">#REF!</definedName>
    <definedName name="aluminiumfoil">#REF!</definedName>
    <definedName name="aluminiumvoil" localSheetId="0">#REF!</definedName>
    <definedName name="aluminiumvoil" localSheetId="2">#REF!</definedName>
    <definedName name="aluminiumvoil" localSheetId="3">#REF!</definedName>
    <definedName name="aluminiumvoil" localSheetId="1">#REF!</definedName>
    <definedName name="aluminiumvoil">#REF!</definedName>
    <definedName name="AmmorAAAC.70" localSheetId="0">#REF!</definedName>
    <definedName name="AmmorAAAC.70" localSheetId="2">#REF!</definedName>
    <definedName name="AmmorAAAC.70" localSheetId="3">#REF!</definedName>
    <definedName name="AmmorAAAC.70" localSheetId="1">#REF!</definedName>
    <definedName name="AmmorAAAC.70">#REF!</definedName>
    <definedName name="Amour.tape" localSheetId="0">#REF!</definedName>
    <definedName name="Amour.tape" localSheetId="2">#REF!</definedName>
    <definedName name="Amour.tape" localSheetId="3">#REF!</definedName>
    <definedName name="Amour.tape" localSheetId="1">#REF!</definedName>
    <definedName name="Amour.tape">#REF!</definedName>
    <definedName name="ampelas">'[6]harga sat'!$G$59</definedName>
    <definedName name="amplas" localSheetId="0">#REF!</definedName>
    <definedName name="amplas" localSheetId="2">#REF!</definedName>
    <definedName name="amplas" localSheetId="5">#REF!</definedName>
    <definedName name="amplas" localSheetId="3">#REF!</definedName>
    <definedName name="amplas" localSheetId="4">#REF!</definedName>
    <definedName name="amplas" localSheetId="1">#REF!</definedName>
    <definedName name="amplas">#REF!</definedName>
    <definedName name="Analisa.EI.511" localSheetId="0">#REF!</definedName>
    <definedName name="Analisa.EI.511" localSheetId="2">#REF!</definedName>
    <definedName name="Analisa.EI.511" localSheetId="5">#REF!</definedName>
    <definedName name="Analisa.EI.511" localSheetId="3">#REF!</definedName>
    <definedName name="Analisa.EI.511" localSheetId="4">#REF!</definedName>
    <definedName name="Analisa.EI.511" localSheetId="1">#REF!</definedName>
    <definedName name="Analisa.EI.511">#REF!</definedName>
    <definedName name="Analisa.EI.612a" localSheetId="0">#REF!</definedName>
    <definedName name="Analisa.EI.612a" localSheetId="2">#REF!</definedName>
    <definedName name="Analisa.EI.612a" localSheetId="5">#REF!</definedName>
    <definedName name="Analisa.EI.612a" localSheetId="3">#REF!</definedName>
    <definedName name="Analisa.EI.612a" localSheetId="4">#REF!</definedName>
    <definedName name="Analisa.EI.612a" localSheetId="1">#REF!</definedName>
    <definedName name="Analisa.EI.612a">#REF!</definedName>
    <definedName name="Analisa.EI.621" localSheetId="0">#REF!</definedName>
    <definedName name="Analisa.EI.621" localSheetId="2">#REF!</definedName>
    <definedName name="Analisa.EI.621" localSheetId="3">#REF!</definedName>
    <definedName name="Analisa.EI.621" localSheetId="1">#REF!</definedName>
    <definedName name="Analisa.EI.621">#REF!</definedName>
    <definedName name="Analisa.EI.623c" localSheetId="0">#REF!</definedName>
    <definedName name="Analisa.EI.623c" localSheetId="2">#REF!</definedName>
    <definedName name="Analisa.EI.623c" localSheetId="3">#REF!</definedName>
    <definedName name="Analisa.EI.623c" localSheetId="1">#REF!</definedName>
    <definedName name="Analisa.EI.623c">#REF!</definedName>
    <definedName name="Analisa.EI.632a" localSheetId="0">#REF!</definedName>
    <definedName name="Analisa.EI.632a" localSheetId="2">#REF!</definedName>
    <definedName name="Analisa.EI.632a" localSheetId="3">#REF!</definedName>
    <definedName name="Analisa.EI.632a" localSheetId="1">#REF!</definedName>
    <definedName name="Analisa.EI.632a">#REF!</definedName>
    <definedName name="Anchor.rod.7" localSheetId="0">#REF!</definedName>
    <definedName name="Anchor.rod.7" localSheetId="2">#REF!</definedName>
    <definedName name="Anchor.rod.7" localSheetId="3">#REF!</definedName>
    <definedName name="Anchor.rod.7" localSheetId="1">#REF!</definedName>
    <definedName name="Anchor.rod.7">#REF!</definedName>
    <definedName name="Anchor.rod.7." localSheetId="0">#REF!</definedName>
    <definedName name="Anchor.rod.7." localSheetId="2">#REF!</definedName>
    <definedName name="Anchor.rod.7." localSheetId="3">#REF!</definedName>
    <definedName name="Anchor.rod.7." localSheetId="1">#REF!</definedName>
    <definedName name="Anchor.rod.7.">#REF!</definedName>
    <definedName name="Anchor.rod.8" localSheetId="0">#REF!</definedName>
    <definedName name="Anchor.rod.8" localSheetId="2">#REF!</definedName>
    <definedName name="Anchor.rod.8" localSheetId="3">#REF!</definedName>
    <definedName name="Anchor.rod.8" localSheetId="1">#REF!</definedName>
    <definedName name="Anchor.rod.8">#REF!</definedName>
    <definedName name="Angle.clamp.primer" localSheetId="0">#REF!</definedName>
    <definedName name="Angle.clamp.primer" localSheetId="2">#REF!</definedName>
    <definedName name="Angle.clamp.primer" localSheetId="3">#REF!</definedName>
    <definedName name="Angle.clamp.primer" localSheetId="1">#REF!</definedName>
    <definedName name="Angle.clamp.primer">#REF!</definedName>
    <definedName name="antirayap" localSheetId="0">#REF!</definedName>
    <definedName name="antirayap" localSheetId="2">#REF!</definedName>
    <definedName name="antirayap" localSheetId="3">#REF!</definedName>
    <definedName name="antirayap" localSheetId="1">#REF!</definedName>
    <definedName name="antirayap">#REF!</definedName>
    <definedName name="armor.rod50" localSheetId="0">#REF!</definedName>
    <definedName name="armor.rod50" localSheetId="2">#REF!</definedName>
    <definedName name="armor.rod50" localSheetId="3">#REF!</definedName>
    <definedName name="armor.rod50" localSheetId="1">#REF!</definedName>
    <definedName name="armor.rod50">#REF!</definedName>
    <definedName name="armour.road35" localSheetId="0">#REF!</definedName>
    <definedName name="armour.road35" localSheetId="2">#REF!</definedName>
    <definedName name="armour.road35" localSheetId="3">#REF!</definedName>
    <definedName name="armour.road35" localSheetId="1">#REF!</definedName>
    <definedName name="armour.road35">#REF!</definedName>
    <definedName name="Armour.rod.tapping" localSheetId="0">#REF!</definedName>
    <definedName name="Armour.rod.tapping" localSheetId="2">#REF!</definedName>
    <definedName name="Armour.rod.tapping" localSheetId="3">#REF!</definedName>
    <definedName name="Armour.rod.tapping" localSheetId="1">#REF!</definedName>
    <definedName name="Armour.rod.tapping">#REF!</definedName>
    <definedName name="armour.rod150" localSheetId="0">#REF!</definedName>
    <definedName name="armour.rod150" localSheetId="2">#REF!</definedName>
    <definedName name="armour.rod150" localSheetId="3">#REF!</definedName>
    <definedName name="armour.rod150" localSheetId="1">#REF!</definedName>
    <definedName name="armour.rod150">#REF!</definedName>
    <definedName name="armour.rod240" localSheetId="0">#REF!</definedName>
    <definedName name="armour.rod240" localSheetId="2">#REF!</definedName>
    <definedName name="armour.rod240" localSheetId="3">#REF!</definedName>
    <definedName name="armour.rod240" localSheetId="1">#REF!</definedName>
    <definedName name="armour.rod240">#REF!</definedName>
    <definedName name="armour.rod70" localSheetId="0">#REF!</definedName>
    <definedName name="armour.rod70" localSheetId="2">#REF!</definedName>
    <definedName name="armour.rod70" localSheetId="3">#REF!</definedName>
    <definedName name="armour.rod70" localSheetId="1">#REF!</definedName>
    <definedName name="armour.rod70">#REF!</definedName>
    <definedName name="armour.tape" localSheetId="0">#REF!</definedName>
    <definedName name="armour.tape" localSheetId="2">#REF!</definedName>
    <definedName name="armour.tape" localSheetId="3">#REF!</definedName>
    <definedName name="armour.tape" localSheetId="1">#REF!</definedName>
    <definedName name="armour.tape">#REF!</definedName>
    <definedName name="Asbes.1.80x0.92.5mm" localSheetId="0">#REF!</definedName>
    <definedName name="Asbes.1.80x0.92.5mm" localSheetId="2">#REF!</definedName>
    <definedName name="Asbes.1.80x0.92.5mm" localSheetId="3">#REF!</definedName>
    <definedName name="Asbes.1.80x0.92.5mm" localSheetId="1">#REF!</definedName>
    <definedName name="Asbes.1.80x0.92.5mm">#REF!</definedName>
    <definedName name="Asbes.2.25x0.92.5mm" localSheetId="0">#REF!</definedName>
    <definedName name="Asbes.2.25x0.92.5mm" localSheetId="2">#REF!</definedName>
    <definedName name="Asbes.2.25x0.92.5mm" localSheetId="3">#REF!</definedName>
    <definedName name="Asbes.2.25x0.92.5mm" localSheetId="1">#REF!</definedName>
    <definedName name="Asbes.2.25x0.92.5mm">#REF!</definedName>
    <definedName name="Asbes.2.5x0.92.5mm" localSheetId="0">#REF!</definedName>
    <definedName name="Asbes.2.5x0.92.5mm" localSheetId="2">#REF!</definedName>
    <definedName name="Asbes.2.5x0.92.5mm" localSheetId="3">#REF!</definedName>
    <definedName name="Asbes.2.5x0.92.5mm" localSheetId="1">#REF!</definedName>
    <definedName name="Asbes.2.5x0.92.5mm">#REF!</definedName>
    <definedName name="Asbes.2x0.92.5mm" localSheetId="0">#REF!</definedName>
    <definedName name="Asbes.2x0.92.5mm" localSheetId="2">#REF!</definedName>
    <definedName name="Asbes.2x0.92.5mm" localSheetId="3">#REF!</definedName>
    <definedName name="Asbes.2x0.92.5mm" localSheetId="1">#REF!</definedName>
    <definedName name="Asbes.2x0.92.5mm">#REF!</definedName>
    <definedName name="Asbes.gel.1.50x1.05x4" localSheetId="0">#REF!</definedName>
    <definedName name="Asbes.gel.1.50x1.05x4" localSheetId="2">#REF!</definedName>
    <definedName name="Asbes.gel.1.50x1.05x4" localSheetId="3">#REF!</definedName>
    <definedName name="Asbes.gel.1.50x1.05x4" localSheetId="1">#REF!</definedName>
    <definedName name="Asbes.gel.1.50x1.05x4">#REF!</definedName>
    <definedName name="Asbes.gel.1.80x0.92x5" localSheetId="0">#REF!</definedName>
    <definedName name="Asbes.gel.1.80x0.92x5" localSheetId="2">#REF!</definedName>
    <definedName name="Asbes.gel.1.80x0.92x5" localSheetId="3">#REF!</definedName>
    <definedName name="Asbes.gel.1.80x0.92x5" localSheetId="1">#REF!</definedName>
    <definedName name="Asbes.gel.1.80x0.92x5">#REF!</definedName>
    <definedName name="Asbes.gel.1.80x1.08x6" localSheetId="0">#REF!</definedName>
    <definedName name="Asbes.gel.1.80x1.08x6" localSheetId="2">#REF!</definedName>
    <definedName name="Asbes.gel.1.80x1.08x6" localSheetId="3">#REF!</definedName>
    <definedName name="Asbes.gel.1.80x1.08x6" localSheetId="1">#REF!</definedName>
    <definedName name="Asbes.gel.1.80x1.08x6">#REF!</definedName>
    <definedName name="Asbes.gel.1.8x0.8x3.5" localSheetId="0">#REF!</definedName>
    <definedName name="Asbes.gel.1.8x0.8x3.5" localSheetId="2">#REF!</definedName>
    <definedName name="Asbes.gel.1.8x0.8x3.5" localSheetId="3">#REF!</definedName>
    <definedName name="Asbes.gel.1.8x0.8x3.5" localSheetId="1">#REF!</definedName>
    <definedName name="Asbes.gel.1.8x0.8x3.5">#REF!</definedName>
    <definedName name="Asbes.gel.2.00x0.92x5" localSheetId="0">#REF!</definedName>
    <definedName name="Asbes.gel.2.00x0.92x5" localSheetId="2">#REF!</definedName>
    <definedName name="Asbes.gel.2.00x0.92x5" localSheetId="3">#REF!</definedName>
    <definedName name="Asbes.gel.2.00x0.92x5" localSheetId="1">#REF!</definedName>
    <definedName name="Asbes.gel.2.00x0.92x5">#REF!</definedName>
    <definedName name="Asbes.gel.2.10x1.05x4" localSheetId="0">#REF!</definedName>
    <definedName name="Asbes.gel.2.10x1.05x4" localSheetId="2">#REF!</definedName>
    <definedName name="Asbes.gel.2.10x1.05x4" localSheetId="3">#REF!</definedName>
    <definedName name="Asbes.gel.2.10x1.05x4" localSheetId="1">#REF!</definedName>
    <definedName name="Asbes.gel.2.10x1.05x4">#REF!</definedName>
    <definedName name="Asbes.gel.2.10x1.08x6" localSheetId="0">#REF!</definedName>
    <definedName name="Asbes.gel.2.10x1.08x6" localSheetId="2">#REF!</definedName>
    <definedName name="Asbes.gel.2.10x1.08x6" localSheetId="3">#REF!</definedName>
    <definedName name="Asbes.gel.2.10x1.08x6" localSheetId="1">#REF!</definedName>
    <definedName name="Asbes.gel.2.10x1.08x6">#REF!</definedName>
    <definedName name="Asbes.gel.2.1x0.8x.3.5" localSheetId="0">#REF!</definedName>
    <definedName name="Asbes.gel.2.1x0.8x.3.5" localSheetId="2">#REF!</definedName>
    <definedName name="Asbes.gel.2.1x0.8x.3.5" localSheetId="3">#REF!</definedName>
    <definedName name="Asbes.gel.2.1x0.8x.3.5" localSheetId="1">#REF!</definedName>
    <definedName name="Asbes.gel.2.1x0.8x.3.5">#REF!</definedName>
    <definedName name="Asbes.gel.2.25x0.92x5" localSheetId="0">#REF!</definedName>
    <definedName name="Asbes.gel.2.25x0.92x5" localSheetId="2">#REF!</definedName>
    <definedName name="Asbes.gel.2.25x0.92x5" localSheetId="3">#REF!</definedName>
    <definedName name="Asbes.gel.2.25x0.92x5" localSheetId="1">#REF!</definedName>
    <definedName name="Asbes.gel.2.25x0.92x5">#REF!</definedName>
    <definedName name="Asbes.gel.2.40x1.05x4" localSheetId="0">#REF!</definedName>
    <definedName name="Asbes.gel.2.40x1.05x4" localSheetId="2">#REF!</definedName>
    <definedName name="Asbes.gel.2.40x1.05x4" localSheetId="3">#REF!</definedName>
    <definedName name="Asbes.gel.2.40x1.05x4" localSheetId="1">#REF!</definedName>
    <definedName name="Asbes.gel.2.40x1.05x4">#REF!</definedName>
    <definedName name="Asbes.gel.2.40x1.08x6" localSheetId="0">#REF!</definedName>
    <definedName name="Asbes.gel.2.40x1.08x6" localSheetId="2">#REF!</definedName>
    <definedName name="Asbes.gel.2.40x1.08x6" localSheetId="3">#REF!</definedName>
    <definedName name="Asbes.gel.2.40x1.08x6" localSheetId="1">#REF!</definedName>
    <definedName name="Asbes.gel.2.40x1.08x6">#REF!</definedName>
    <definedName name="Asbes.gel.2.4x0.8x3.5" localSheetId="0">#REF!</definedName>
    <definedName name="Asbes.gel.2.4x0.8x3.5" localSheetId="2">#REF!</definedName>
    <definedName name="Asbes.gel.2.4x0.8x3.5" localSheetId="3">#REF!</definedName>
    <definedName name="Asbes.gel.2.4x0.8x3.5" localSheetId="1">#REF!</definedName>
    <definedName name="Asbes.gel.2.4x0.8x3.5">#REF!</definedName>
    <definedName name="Asbes.gel.2.50x0.92x5" localSheetId="0">#REF!</definedName>
    <definedName name="Asbes.gel.2.50x0.92x5" localSheetId="2">#REF!</definedName>
    <definedName name="Asbes.gel.2.50x0.92x5" localSheetId="3">#REF!</definedName>
    <definedName name="Asbes.gel.2.50x0.92x5" localSheetId="1">#REF!</definedName>
    <definedName name="Asbes.gel.2.50x0.92x5">#REF!</definedName>
    <definedName name="Asbes.gel.2.70x1.05x4" localSheetId="0">#REF!</definedName>
    <definedName name="Asbes.gel.2.70x1.05x4" localSheetId="2">#REF!</definedName>
    <definedName name="Asbes.gel.2.70x1.05x4" localSheetId="3">#REF!</definedName>
    <definedName name="Asbes.gel.2.70x1.05x4" localSheetId="1">#REF!</definedName>
    <definedName name="Asbes.gel.2.70x1.05x4">#REF!</definedName>
    <definedName name="Asbes.gel.2.70x1.05x6" localSheetId="0">#REF!</definedName>
    <definedName name="Asbes.gel.2.70x1.05x6" localSheetId="2">#REF!</definedName>
    <definedName name="Asbes.gel.2.70x1.05x6" localSheetId="3">#REF!</definedName>
    <definedName name="Asbes.gel.2.70x1.05x6" localSheetId="1">#REF!</definedName>
    <definedName name="Asbes.gel.2.70x1.05x6">#REF!</definedName>
    <definedName name="Asbes.gel.3.00x0.92x5" localSheetId="0">#REF!</definedName>
    <definedName name="Asbes.gel.3.00x0.92x5" localSheetId="2">#REF!</definedName>
    <definedName name="Asbes.gel.3.00x0.92x5" localSheetId="3">#REF!</definedName>
    <definedName name="Asbes.gel.3.00x0.92x5" localSheetId="1">#REF!</definedName>
    <definedName name="Asbes.gel.3.00x0.92x5">#REF!</definedName>
    <definedName name="Asbes.gel.3.00x1.05x4" localSheetId="0">#REF!</definedName>
    <definedName name="Asbes.gel.3.00x1.05x4" localSheetId="2">#REF!</definedName>
    <definedName name="Asbes.gel.3.00x1.05x4" localSheetId="3">#REF!</definedName>
    <definedName name="Asbes.gel.3.00x1.05x4" localSheetId="1">#REF!</definedName>
    <definedName name="Asbes.gel.3.00x1.05x4">#REF!</definedName>
    <definedName name="Asbes.gel.3.00x1.08x6" localSheetId="0">#REF!</definedName>
    <definedName name="Asbes.gel.3.00x1.08x6" localSheetId="2">#REF!</definedName>
    <definedName name="Asbes.gel.3.00x1.08x6" localSheetId="3">#REF!</definedName>
    <definedName name="Asbes.gel.3.00x1.08x6" localSheetId="1">#REF!</definedName>
    <definedName name="Asbes.gel.3.00x1.08x6">#REF!</definedName>
    <definedName name="asbesgel.1.80x1.05x5" localSheetId="0">#REF!</definedName>
    <definedName name="asbesgel.1.80x1.05x5" localSheetId="2">#REF!</definedName>
    <definedName name="asbesgel.1.80x1.05x5" localSheetId="3">#REF!</definedName>
    <definedName name="asbesgel.1.80x1.05x5" localSheetId="1">#REF!</definedName>
    <definedName name="asbesgel.1.80x1.05x5">#REF!</definedName>
    <definedName name="Asbesgel.3.00x0.92x4" localSheetId="0">#REF!</definedName>
    <definedName name="Asbesgel.3.00x0.92x4" localSheetId="2">#REF!</definedName>
    <definedName name="Asbesgel.3.00x0.92x4" localSheetId="3">#REF!</definedName>
    <definedName name="Asbesgel.3.00x0.92x4" localSheetId="1">#REF!</definedName>
    <definedName name="Asbesgel.3.00x0.92x4">#REF!</definedName>
    <definedName name="asbesgel.3.0x1.02x5" localSheetId="0">#REF!</definedName>
    <definedName name="asbesgel.3.0x1.02x5" localSheetId="2">#REF!</definedName>
    <definedName name="asbesgel.3.0x1.02x5" localSheetId="3">#REF!</definedName>
    <definedName name="asbesgel.3.0x1.02x5" localSheetId="1">#REF!</definedName>
    <definedName name="asbesgel.3.0x1.02x5">#REF!</definedName>
    <definedName name="asbesgel.besar" localSheetId="0">#REF!</definedName>
    <definedName name="asbesgel.besar" localSheetId="2">#REF!</definedName>
    <definedName name="asbesgel.besar" localSheetId="3">#REF!</definedName>
    <definedName name="asbesgel.besar" localSheetId="1">#REF!</definedName>
    <definedName name="asbesgel.besar">#REF!</definedName>
    <definedName name="asbesgel.kecil" localSheetId="0">#REF!</definedName>
    <definedName name="asbesgel.kecil" localSheetId="2">#REF!</definedName>
    <definedName name="asbesgel.kecil" localSheetId="3">#REF!</definedName>
    <definedName name="asbesgel.kecil" localSheetId="1">#REF!</definedName>
    <definedName name="asbesgel.kecil">#REF!</definedName>
    <definedName name="asbeskecil">'[6]harga sat'!$G$11</definedName>
    <definedName name="aspal" localSheetId="0">#REF!</definedName>
    <definedName name="aspal" localSheetId="2">#REF!</definedName>
    <definedName name="aspal" localSheetId="5">#REF!</definedName>
    <definedName name="aspal" localSheetId="3">#REF!</definedName>
    <definedName name="aspal" localSheetId="4">#REF!</definedName>
    <definedName name="aspal" localSheetId="1">#REF!</definedName>
    <definedName name="aspal">#REF!</definedName>
    <definedName name="aspal.emulsi" localSheetId="0">#REF!</definedName>
    <definedName name="aspal.emulsi" localSheetId="2">#REF!</definedName>
    <definedName name="aspal.emulsi" localSheetId="5">#REF!</definedName>
    <definedName name="aspal.emulsi" localSheetId="3">#REF!</definedName>
    <definedName name="aspal.emulsi" localSheetId="4">#REF!</definedName>
    <definedName name="aspal.emulsi" localSheetId="1">#REF!</definedName>
    <definedName name="aspal.emulsi">#REF!</definedName>
    <definedName name="aspalbuton" localSheetId="0">#REF!</definedName>
    <definedName name="aspalbuton" localSheetId="2">#REF!</definedName>
    <definedName name="aspalbuton" localSheetId="5">#REF!</definedName>
    <definedName name="aspalbuton" localSheetId="3">#REF!</definedName>
    <definedName name="aspalbuton" localSheetId="4">#REF!</definedName>
    <definedName name="aspalbuton" localSheetId="1">#REF!</definedName>
    <definedName name="aspalbuton">#REF!</definedName>
    <definedName name="aspalcurah" localSheetId="0">#REF!</definedName>
    <definedName name="aspalcurah" localSheetId="2">#REF!</definedName>
    <definedName name="aspalcurah" localSheetId="3">#REF!</definedName>
    <definedName name="aspalcurah" localSheetId="1">#REF!</definedName>
    <definedName name="aspalcurah">#REF!</definedName>
    <definedName name="aspaldrum" localSheetId="0">#REF!</definedName>
    <definedName name="aspaldrum" localSheetId="2">#REF!</definedName>
    <definedName name="aspaldrum" localSheetId="3">#REF!</definedName>
    <definedName name="aspaldrum" localSheetId="1">#REF!</definedName>
    <definedName name="aspaldrum">#REF!</definedName>
    <definedName name="asphalmixing" localSheetId="0">#REF!</definedName>
    <definedName name="asphalmixing" localSheetId="2">#REF!</definedName>
    <definedName name="asphalmixing" localSheetId="3">#REF!</definedName>
    <definedName name="asphalmixing" localSheetId="1">#REF!</definedName>
    <definedName name="asphalmixing">#REF!</definedName>
    <definedName name="asphalt.finisher" localSheetId="0">#REF!</definedName>
    <definedName name="asphalt.finisher" localSheetId="2">#REF!</definedName>
    <definedName name="asphalt.finisher" localSheetId="3">#REF!</definedName>
    <definedName name="asphalt.finisher" localSheetId="1">#REF!</definedName>
    <definedName name="asphalt.finisher">#REF!</definedName>
    <definedName name="asphalt.mixing" localSheetId="0">#REF!</definedName>
    <definedName name="asphalt.mixing" localSheetId="2">#REF!</definedName>
    <definedName name="asphalt.mixing" localSheetId="3">#REF!</definedName>
    <definedName name="asphalt.mixing" localSheetId="1">#REF!</definedName>
    <definedName name="asphalt.mixing">#REF!</definedName>
    <definedName name="asphalt.sprayer" localSheetId="0">#REF!</definedName>
    <definedName name="asphalt.sprayer" localSheetId="2">#REF!</definedName>
    <definedName name="asphalt.sprayer" localSheetId="3">#REF!</definedName>
    <definedName name="asphalt.sprayer" localSheetId="1">#REF!</definedName>
    <definedName name="asphalt.sprayer">#REF!</definedName>
    <definedName name="Atap.sirap" localSheetId="0">#REF!</definedName>
    <definedName name="Atap.sirap" localSheetId="2">#REF!</definedName>
    <definedName name="Atap.sirap" localSheetId="3">#REF!</definedName>
    <definedName name="Atap.sirap" localSheetId="1">#REF!</definedName>
    <definedName name="Atap.sirap">#REF!</definedName>
    <definedName name="atapsirap" localSheetId="0">#REF!</definedName>
    <definedName name="atapsirap" localSheetId="2">#REF!</definedName>
    <definedName name="atapsirap" localSheetId="3">#REF!</definedName>
    <definedName name="atapsirap" localSheetId="1">#REF!</definedName>
    <definedName name="atapsirap">#REF!</definedName>
    <definedName name="B.001">'[7]SNI Bang Pek Minor'!$F$15</definedName>
    <definedName name="B.002" localSheetId="0">'[7]SNI Bang Pek Minor'!#REF!</definedName>
    <definedName name="B.002" localSheetId="5">'[7]SNI Bang Pek Minor'!#REF!</definedName>
    <definedName name="B.002" localSheetId="3">'[7]SNI Bang Pek Minor'!#REF!</definedName>
    <definedName name="B.002" localSheetId="4">'[7]SNI Bang Pek Minor'!#REF!</definedName>
    <definedName name="B.002" localSheetId="1">'[7]SNI Bang Pek Minor'!#REF!</definedName>
    <definedName name="B.002">'[7]SNI Bang Pek Minor'!#REF!</definedName>
    <definedName name="b10_15" localSheetId="0">#REF!</definedName>
    <definedName name="b10_15" localSheetId="2">#REF!</definedName>
    <definedName name="b10_15" localSheetId="5">#REF!</definedName>
    <definedName name="b10_15" localSheetId="3">#REF!</definedName>
    <definedName name="b10_15" localSheetId="4">#REF!</definedName>
    <definedName name="b10_15" localSheetId="1">#REF!</definedName>
    <definedName name="b10_15">#REF!</definedName>
    <definedName name="bajaringan11sd16" localSheetId="0">#REF!</definedName>
    <definedName name="bajaringan11sd16" localSheetId="2">#REF!</definedName>
    <definedName name="bajaringan11sd16" localSheetId="5">#REF!</definedName>
    <definedName name="bajaringan11sd16" localSheetId="3">#REF!</definedName>
    <definedName name="bajaringan11sd16" localSheetId="4">#REF!</definedName>
    <definedName name="bajaringan11sd16" localSheetId="1">#REF!</definedName>
    <definedName name="bajaringan11sd16">#REF!</definedName>
    <definedName name="bajaringan7m" localSheetId="0">#REF!</definedName>
    <definedName name="bajaringan7m" localSheetId="2">#REF!</definedName>
    <definedName name="bajaringan7m" localSheetId="5">#REF!</definedName>
    <definedName name="bajaringan7m" localSheetId="3">#REF!</definedName>
    <definedName name="bajaringan7m" localSheetId="4">#REF!</definedName>
    <definedName name="bajaringan7m" localSheetId="1">#REF!</definedName>
    <definedName name="bajaringan7m">#REF!</definedName>
    <definedName name="bajaringan7sd9" localSheetId="0">#REF!</definedName>
    <definedName name="bajaringan7sd9" localSheetId="2">#REF!</definedName>
    <definedName name="bajaringan7sd9" localSheetId="3">#REF!</definedName>
    <definedName name="bajaringan7sd9" localSheetId="1">#REF!</definedName>
    <definedName name="bajaringan7sd9">#REF!</definedName>
    <definedName name="bajaringan9sd11" localSheetId="0">#REF!</definedName>
    <definedName name="bajaringan9sd11" localSheetId="2">#REF!</definedName>
    <definedName name="bajaringan9sd11" localSheetId="3">#REF!</definedName>
    <definedName name="bajaringan9sd11" localSheetId="1">#REF!</definedName>
    <definedName name="bajaringan9sd11">#REF!</definedName>
    <definedName name="Bak.fiberglass.30liter" localSheetId="0">#REF!</definedName>
    <definedName name="Bak.fiberglass.30liter" localSheetId="2">#REF!</definedName>
    <definedName name="Bak.fiberglass.30liter" localSheetId="3">#REF!</definedName>
    <definedName name="Bak.fiberglass.30liter" localSheetId="1">#REF!</definedName>
    <definedName name="Bak.fiberglass.30liter">#REF!</definedName>
    <definedName name="bakcuci80cm" localSheetId="0">#REF!</definedName>
    <definedName name="bakcuci80cm" localSheetId="2">#REF!</definedName>
    <definedName name="bakcuci80cm" localSheetId="3">#REF!</definedName>
    <definedName name="bakcuci80cm" localSheetId="1">#REF!</definedName>
    <definedName name="bakcuci80cm">#REF!</definedName>
    <definedName name="bakcuciroyal" localSheetId="0">#REF!</definedName>
    <definedName name="bakcuciroyal" localSheetId="2">#REF!</definedName>
    <definedName name="bakcuciroyal" localSheetId="3">#REF!</definedName>
    <definedName name="bakcuciroyal" localSheetId="1">#REF!</definedName>
    <definedName name="bakcuciroyal">#REF!</definedName>
    <definedName name="bakcuciviega" localSheetId="0">#REF!</definedName>
    <definedName name="bakcuciviega" localSheetId="2">#REF!</definedName>
    <definedName name="bakcuciviega" localSheetId="3">#REF!</definedName>
    <definedName name="bakcuciviega" localSheetId="1">#REF!</definedName>
    <definedName name="bakcuciviega">#REF!</definedName>
    <definedName name="bakfiber1m3" localSheetId="0">#REF!</definedName>
    <definedName name="bakfiber1m3" localSheetId="2">#REF!</definedName>
    <definedName name="bakfiber1m3" localSheetId="3">#REF!</definedName>
    <definedName name="bakfiber1m3" localSheetId="1">#REF!</definedName>
    <definedName name="bakfiber1m3">#REF!</definedName>
    <definedName name="BakKontrol30.30" localSheetId="0">#REF!</definedName>
    <definedName name="BakKontrol30.30" localSheetId="2">#REF!</definedName>
    <definedName name="BakKontrol30.30" localSheetId="3">#REF!</definedName>
    <definedName name="BakKontrol30.30" localSheetId="1">#REF!</definedName>
    <definedName name="BakKontrol30.30">#REF!</definedName>
    <definedName name="bakmandifiber120kotak" localSheetId="0">#REF!</definedName>
    <definedName name="bakmandifiber120kotak" localSheetId="2">#REF!</definedName>
    <definedName name="bakmandifiber120kotak" localSheetId="3">#REF!</definedName>
    <definedName name="bakmandifiber120kotak" localSheetId="1">#REF!</definedName>
    <definedName name="bakmandifiber120kotak">#REF!</definedName>
    <definedName name="bakmandifiber120sudut" localSheetId="0">#REF!</definedName>
    <definedName name="bakmandifiber120sudut" localSheetId="2">#REF!</definedName>
    <definedName name="bakmandifiber120sudut" localSheetId="3">#REF!</definedName>
    <definedName name="bakmandifiber120sudut" localSheetId="1">#REF!</definedName>
    <definedName name="bakmandifiber120sudut">#REF!</definedName>
    <definedName name="bakmandifiber150" localSheetId="0">#REF!</definedName>
    <definedName name="bakmandifiber150" localSheetId="2">#REF!</definedName>
    <definedName name="bakmandifiber150" localSheetId="3">#REF!</definedName>
    <definedName name="bakmandifiber150" localSheetId="1">#REF!</definedName>
    <definedName name="bakmandifiber150">#REF!</definedName>
    <definedName name="balokbeton22.6" localSheetId="0">#REF!</definedName>
    <definedName name="balokbeton22.6" localSheetId="2">#REF!</definedName>
    <definedName name="balokbeton22.6" localSheetId="3">#REF!</definedName>
    <definedName name="balokbeton22.6" localSheetId="1">#REF!</definedName>
    <definedName name="balokbeton22.6">#REF!</definedName>
    <definedName name="bambu" localSheetId="0">#REF!</definedName>
    <definedName name="bambu" localSheetId="2">#REF!</definedName>
    <definedName name="bambu" localSheetId="3">#REF!</definedName>
    <definedName name="bambu" localSheetId="1">#REF!</definedName>
    <definedName name="bambu">#REF!</definedName>
    <definedName name="bata.hebel.10x20x40" localSheetId="0">#REF!</definedName>
    <definedName name="bata.hebel.10x20x40" localSheetId="2">#REF!</definedName>
    <definedName name="bata.hebel.10x20x40" localSheetId="3">#REF!</definedName>
    <definedName name="bata.hebel.10x20x40" localSheetId="1">#REF!</definedName>
    <definedName name="bata.hebel.10x20x40">#REF!</definedName>
    <definedName name="batabuatan" localSheetId="0">#REF!</definedName>
    <definedName name="batabuatan" localSheetId="2">#REF!</definedName>
    <definedName name="batabuatan" localSheetId="3">#REF!</definedName>
    <definedName name="batabuatan" localSheetId="1">#REF!</definedName>
    <definedName name="batabuatan">#REF!</definedName>
    <definedName name="bataexpose" localSheetId="0">#REF!</definedName>
    <definedName name="bataexpose" localSheetId="2">#REF!</definedName>
    <definedName name="bataexpose" localSheetId="3">#REF!</definedName>
    <definedName name="bataexpose" localSheetId="1">#REF!</definedName>
    <definedName name="bataexpose">#REF!</definedName>
    <definedName name="bataextruder" localSheetId="0">#REF!</definedName>
    <definedName name="bataextruder" localSheetId="2">#REF!</definedName>
    <definedName name="bataextruder" localSheetId="3">#REF!</definedName>
    <definedName name="bataextruder" localSheetId="1">#REF!</definedName>
    <definedName name="bataextruder">#REF!</definedName>
    <definedName name="batakarangpilang" localSheetId="0">#REF!</definedName>
    <definedName name="batakarangpilang" localSheetId="2">#REF!</definedName>
    <definedName name="batakarangpilang" localSheetId="3">#REF!</definedName>
    <definedName name="batakarangpilang" localSheetId="1">#REF!</definedName>
    <definedName name="batakarangpilang">#REF!</definedName>
    <definedName name="batapress" localSheetId="0">#REF!</definedName>
    <definedName name="batapress" localSheetId="2">#REF!</definedName>
    <definedName name="batapress" localSheetId="3">#REF!</definedName>
    <definedName name="batapress" localSheetId="1">#REF!</definedName>
    <definedName name="batapress">#REF!</definedName>
    <definedName name="batatanpamerek" localSheetId="0">#REF!</definedName>
    <definedName name="batatanpamerek" localSheetId="2">#REF!</definedName>
    <definedName name="batatanpamerek" localSheetId="3">#REF!</definedName>
    <definedName name="batatanpamerek" localSheetId="1">#REF!</definedName>
    <definedName name="batatanpamerek">#REF!</definedName>
    <definedName name="batatanpamerek60" localSheetId="0">#REF!</definedName>
    <definedName name="batatanpamerek60" localSheetId="2">#REF!</definedName>
    <definedName name="batatanpamerek60" localSheetId="3">#REF!</definedName>
    <definedName name="batatanpamerek60" localSheetId="1">#REF!</definedName>
    <definedName name="batatanpamerek60">#REF!</definedName>
    <definedName name="batatanpamerk50" localSheetId="0">#REF!</definedName>
    <definedName name="batatanpamerk50" localSheetId="2">#REF!</definedName>
    <definedName name="batatanpamerk50" localSheetId="3">#REF!</definedName>
    <definedName name="batatanpamerk50" localSheetId="1">#REF!</definedName>
    <definedName name="batatanpamerk50">#REF!</definedName>
    <definedName name="Batu.alam.alur" localSheetId="0">#REF!</definedName>
    <definedName name="Batu.alam.alur" localSheetId="2">#REF!</definedName>
    <definedName name="Batu.alam.alur" localSheetId="3">#REF!</definedName>
    <definedName name="Batu.alam.alur" localSheetId="1">#REF!</definedName>
    <definedName name="Batu.alam.alur">#REF!</definedName>
    <definedName name="Batu.granit" localSheetId="0">#REF!</definedName>
    <definedName name="Batu.granit" localSheetId="2">#REF!</definedName>
    <definedName name="Batu.granit" localSheetId="3">#REF!</definedName>
    <definedName name="Batu.granit" localSheetId="1">#REF!</definedName>
    <definedName name="Batu.granit">#REF!</definedName>
    <definedName name="batu.pecah.tersaring" localSheetId="0">#REF!</definedName>
    <definedName name="batu.pecah.tersaring" localSheetId="2">#REF!</definedName>
    <definedName name="batu.pecah.tersaring" localSheetId="3">#REF!</definedName>
    <definedName name="batu.pecah.tersaring" localSheetId="1">#REF!</definedName>
    <definedName name="batu.pecah.tersaring">#REF!</definedName>
    <definedName name="batu.segi6.besar" localSheetId="0">#REF!</definedName>
    <definedName name="batu.segi6.besar" localSheetId="2">#REF!</definedName>
    <definedName name="batu.segi6.besar" localSheetId="3">#REF!</definedName>
    <definedName name="batu.segi6.besar" localSheetId="1">#REF!</definedName>
    <definedName name="batu.segi6.besar">#REF!</definedName>
    <definedName name="batu.segi6.kecil" localSheetId="0">#REF!</definedName>
    <definedName name="batu.segi6.kecil" localSheetId="2">#REF!</definedName>
    <definedName name="batu.segi6.kecil" localSheetId="3">#REF!</definedName>
    <definedName name="batu.segi6.kecil" localSheetId="1">#REF!</definedName>
    <definedName name="batu.segi6.kecil">#REF!</definedName>
    <definedName name="batu.segi6.sedang" localSheetId="0">#REF!</definedName>
    <definedName name="batu.segi6.sedang" localSheetId="2">#REF!</definedName>
    <definedName name="batu.segi6.sedang" localSheetId="3">#REF!</definedName>
    <definedName name="batu.segi6.sedang" localSheetId="1">#REF!</definedName>
    <definedName name="batu.segi6.sedang">#REF!</definedName>
    <definedName name="BatuAlurBali15.20" localSheetId="0">#REF!</definedName>
    <definedName name="BatuAlurBali15.20" localSheetId="2">#REF!</definedName>
    <definedName name="BatuAlurBali15.20" localSheetId="3">#REF!</definedName>
    <definedName name="BatuAlurBali15.20" localSheetId="1">#REF!</definedName>
    <definedName name="BatuAlurBali15.20">#REF!</definedName>
    <definedName name="BatuAlurBali30.30" localSheetId="0">#REF!</definedName>
    <definedName name="BatuAlurBali30.30" localSheetId="2">#REF!</definedName>
    <definedName name="BatuAlurBali30.30" localSheetId="3">#REF!</definedName>
    <definedName name="BatuAlurBali30.30" localSheetId="1">#REF!</definedName>
    <definedName name="BatuAlurBali30.30">#REF!</definedName>
    <definedName name="BatuAlurBali40.40" localSheetId="0">#REF!</definedName>
    <definedName name="BatuAlurBali40.40" localSheetId="2">#REF!</definedName>
    <definedName name="BatuAlurBali40.40" localSheetId="3">#REF!</definedName>
    <definedName name="BatuAlurBali40.40" localSheetId="1">#REF!</definedName>
    <definedName name="BatuAlurBali40.40">#REF!</definedName>
    <definedName name="BatuAlurPacitoroso15.20" localSheetId="0">#REF!</definedName>
    <definedName name="BatuAlurPacitoroso15.20" localSheetId="2">#REF!</definedName>
    <definedName name="BatuAlurPacitoroso15.20" localSheetId="3">#REF!</definedName>
    <definedName name="BatuAlurPacitoroso15.20" localSheetId="1">#REF!</definedName>
    <definedName name="BatuAlurPacitoroso15.20">#REF!</definedName>
    <definedName name="BatuAndesitBakar" localSheetId="0">#REF!</definedName>
    <definedName name="BatuAndesitBakar" localSheetId="2">#REF!</definedName>
    <definedName name="BatuAndesitBakar" localSheetId="3">#REF!</definedName>
    <definedName name="BatuAndesitBakar" localSheetId="1">#REF!</definedName>
    <definedName name="BatuAndesitBakar">#REF!</definedName>
    <definedName name="BatuAndesitMesin" localSheetId="0">#REF!</definedName>
    <definedName name="BatuAndesitMesin" localSheetId="2">#REF!</definedName>
    <definedName name="BatuAndesitMesin" localSheetId="3">#REF!</definedName>
    <definedName name="BatuAndesitMesin" localSheetId="1">#REF!</definedName>
    <definedName name="BatuAndesitMesin">#REF!</definedName>
    <definedName name="batuapung" localSheetId="0">#REF!</definedName>
    <definedName name="batuapung" localSheetId="2">#REF!</definedName>
    <definedName name="batuapung" localSheetId="3">#REF!</definedName>
    <definedName name="batuapung" localSheetId="1">#REF!</definedName>
    <definedName name="batuapung">#REF!</definedName>
    <definedName name="batubata" localSheetId="0">#REF!</definedName>
    <definedName name="batubata" localSheetId="2">#REF!</definedName>
    <definedName name="batubata" localSheetId="3">#REF!</definedName>
    <definedName name="batubata" localSheetId="1">#REF!</definedName>
    <definedName name="batubata">#REF!</definedName>
    <definedName name="batubelah" localSheetId="0">#REF!</definedName>
    <definedName name="batubelah" localSheetId="2">#REF!</definedName>
    <definedName name="batubelah" localSheetId="3">#REF!</definedName>
    <definedName name="batubelah" localSheetId="1">#REF!</definedName>
    <definedName name="batubelah">#REF!</definedName>
    <definedName name="Batubelah40" localSheetId="0">#REF!</definedName>
    <definedName name="Batubelah40" localSheetId="2">#REF!</definedName>
    <definedName name="Batubelah40" localSheetId="3">#REF!</definedName>
    <definedName name="Batubelah40" localSheetId="1">#REF!</definedName>
    <definedName name="Batubelah40">#REF!</definedName>
    <definedName name="Batucandi15.30" localSheetId="0">#REF!</definedName>
    <definedName name="Batucandi15.30" localSheetId="2">#REF!</definedName>
    <definedName name="Batucandi15.30" localSheetId="3">#REF!</definedName>
    <definedName name="Batucandi15.30" localSheetId="1">#REF!</definedName>
    <definedName name="Batucandi15.30">#REF!</definedName>
    <definedName name="BatuCandi20.20" localSheetId="0">#REF!</definedName>
    <definedName name="BatuCandi20.20" localSheetId="2">#REF!</definedName>
    <definedName name="BatuCandi20.20" localSheetId="3">#REF!</definedName>
    <definedName name="BatuCandi20.20" localSheetId="1">#REF!</definedName>
    <definedName name="BatuCandi20.20">#REF!</definedName>
    <definedName name="Batucandi20.40" localSheetId="0">#REF!</definedName>
    <definedName name="Batucandi20.40" localSheetId="2">#REF!</definedName>
    <definedName name="Batucandi20.40" localSheetId="3">#REF!</definedName>
    <definedName name="Batucandi20.40" localSheetId="1">#REF!</definedName>
    <definedName name="Batucandi20.40">#REF!</definedName>
    <definedName name="batukali" localSheetId="0">#REF!</definedName>
    <definedName name="batukali" localSheetId="2">#REF!</definedName>
    <definedName name="batukali" localSheetId="3">#REF!</definedName>
    <definedName name="batukali" localSheetId="1">#REF!</definedName>
    <definedName name="batukali">#REF!</definedName>
    <definedName name="BatuMozaik30.30" localSheetId="0">#REF!</definedName>
    <definedName name="BatuMozaik30.30" localSheetId="2">#REF!</definedName>
    <definedName name="BatuMozaik30.30" localSheetId="3">#REF!</definedName>
    <definedName name="BatuMozaik30.30" localSheetId="1">#REF!</definedName>
    <definedName name="BatuMozaik30.30">#REF!</definedName>
    <definedName name="BatuPacitoroso30.30" localSheetId="0">#REF!</definedName>
    <definedName name="BatuPacitoroso30.30" localSheetId="2">#REF!</definedName>
    <definedName name="BatuPacitoroso30.30" localSheetId="3">#REF!</definedName>
    <definedName name="BatuPacitoroso30.30" localSheetId="1">#REF!</definedName>
    <definedName name="BatuPacitoroso30.30">#REF!</definedName>
    <definedName name="BatuPacitoroso40.40" localSheetId="0">#REF!</definedName>
    <definedName name="BatuPacitoroso40.40" localSheetId="2">#REF!</definedName>
    <definedName name="BatuPacitoroso40.40" localSheetId="3">#REF!</definedName>
    <definedName name="BatuPacitoroso40.40" localSheetId="1">#REF!</definedName>
    <definedName name="BatuPacitoroso40.40">#REF!</definedName>
    <definedName name="batuPalimananhijau" localSheetId="0">#REF!</definedName>
    <definedName name="batuPalimananhijau" localSheetId="2">#REF!</definedName>
    <definedName name="batuPalimananhijau" localSheetId="3">#REF!</definedName>
    <definedName name="batuPalimananhijau" localSheetId="1">#REF!</definedName>
    <definedName name="batuPalimananhijau">#REF!</definedName>
    <definedName name="batuPalimanankuning" localSheetId="0">#REF!</definedName>
    <definedName name="batuPalimanankuning" localSheetId="2">#REF!</definedName>
    <definedName name="batuPalimanankuning" localSheetId="3">#REF!</definedName>
    <definedName name="batuPalimanankuning" localSheetId="1">#REF!</definedName>
    <definedName name="batuPalimanankuning">#REF!</definedName>
    <definedName name="BatuParasBresiaWhite" localSheetId="0">#REF!</definedName>
    <definedName name="BatuParasBresiaWhite" localSheetId="2">#REF!</definedName>
    <definedName name="BatuParasBresiaWhite" localSheetId="3">#REF!</definedName>
    <definedName name="BatuParasBresiaWhite" localSheetId="1">#REF!</definedName>
    <definedName name="BatuParasBresiaWhite">#REF!</definedName>
    <definedName name="BatuParasPutihRataMesin" localSheetId="0">#REF!</definedName>
    <definedName name="BatuParasPutihRataMesin" localSheetId="2">#REF!</definedName>
    <definedName name="BatuParasPutihRataMesin" localSheetId="3">#REF!</definedName>
    <definedName name="BatuParasPutihRataMesin" localSheetId="1">#REF!</definedName>
    <definedName name="BatuParasPutihRataMesin">#REF!</definedName>
    <definedName name="batupecah1" localSheetId="0">#REF!</definedName>
    <definedName name="batupecah1" localSheetId="2">#REF!</definedName>
    <definedName name="batupecah1" localSheetId="3">#REF!</definedName>
    <definedName name="batupecah1" localSheetId="1">#REF!</definedName>
    <definedName name="batupecah1">#REF!</definedName>
    <definedName name="batupecah2" localSheetId="0">#REF!</definedName>
    <definedName name="batupecah2" localSheetId="2">#REF!</definedName>
    <definedName name="batupecah2" localSheetId="3">#REF!</definedName>
    <definedName name="batupecah2" localSheetId="1">#REF!</definedName>
    <definedName name="batupecah2">#REF!</definedName>
    <definedName name="batupecah3" localSheetId="0">#REF!</definedName>
    <definedName name="batupecah3" localSheetId="2">#REF!</definedName>
    <definedName name="batupecah3" localSheetId="3">#REF!</definedName>
    <definedName name="batupecah3" localSheetId="1">#REF!</definedName>
    <definedName name="batupecah3">#REF!</definedName>
    <definedName name="batupecah5" localSheetId="0">#REF!</definedName>
    <definedName name="batupecah5" localSheetId="2">#REF!</definedName>
    <definedName name="batupecah5" localSheetId="3">#REF!</definedName>
    <definedName name="batupecah5" localSheetId="1">#REF!</definedName>
    <definedName name="batupecah5">#REF!</definedName>
    <definedName name="batupecahm.0.5" localSheetId="0">#REF!</definedName>
    <definedName name="batupecahm.0.5" localSheetId="2">#REF!</definedName>
    <definedName name="batupecahm.0.5" localSheetId="3">#REF!</definedName>
    <definedName name="batupecahm.0.5" localSheetId="1">#REF!</definedName>
    <definedName name="batupecahm.0.5">#REF!</definedName>
    <definedName name="batupecahm.1" localSheetId="0">#REF!</definedName>
    <definedName name="batupecahm.1" localSheetId="2">#REF!</definedName>
    <definedName name="batupecahm.1" localSheetId="3">#REF!</definedName>
    <definedName name="batupecahm.1" localSheetId="1">#REF!</definedName>
    <definedName name="batupecahm.1">#REF!</definedName>
    <definedName name="batupecahm.2" localSheetId="0">#REF!</definedName>
    <definedName name="batupecahm.2" localSheetId="2">#REF!</definedName>
    <definedName name="batupecahm.2" localSheetId="3">#REF!</definedName>
    <definedName name="batupecahm.2" localSheetId="1">#REF!</definedName>
    <definedName name="batupecahm.2">#REF!</definedName>
    <definedName name="Batupecahm.2.kg" localSheetId="0">#REF!</definedName>
    <definedName name="Batupecahm.2.kg" localSheetId="2">#REF!</definedName>
    <definedName name="Batupecahm.2.kg" localSheetId="3">#REF!</definedName>
    <definedName name="Batupecahm.2.kg" localSheetId="1">#REF!</definedName>
    <definedName name="Batupecahm.2.kg">#REF!</definedName>
    <definedName name="batupecahm.3" localSheetId="0">#REF!</definedName>
    <definedName name="batupecahm.3" localSheetId="2">#REF!</definedName>
    <definedName name="batupecahm.3" localSheetId="3">#REF!</definedName>
    <definedName name="batupecahm.3" localSheetId="1">#REF!</definedName>
    <definedName name="batupecahm.3">#REF!</definedName>
    <definedName name="batuputih">'[6]harga sat'!$G$20</definedName>
    <definedName name="BatuSusunsirihAndesit" localSheetId="0">#REF!</definedName>
    <definedName name="BatuSusunsirihAndesit" localSheetId="2">#REF!</definedName>
    <definedName name="BatuSusunsirihAndesit" localSheetId="5">#REF!</definedName>
    <definedName name="BatuSusunsirihAndesit" localSheetId="3">#REF!</definedName>
    <definedName name="BatuSusunsirihAndesit" localSheetId="4">#REF!</definedName>
    <definedName name="BatuSusunsirihAndesit" localSheetId="1">#REF!</definedName>
    <definedName name="BatuSusunsirihAndesit">#REF!</definedName>
    <definedName name="BatuSusunsirihbuatan" localSheetId="0">#REF!</definedName>
    <definedName name="BatuSusunsirihbuatan" localSheetId="2">#REF!</definedName>
    <definedName name="BatuSusunsirihbuatan" localSheetId="5">#REF!</definedName>
    <definedName name="BatuSusunsirihbuatan" localSheetId="3">#REF!</definedName>
    <definedName name="BatuSusunsirihbuatan" localSheetId="4">#REF!</definedName>
    <definedName name="BatuSusunsirihbuatan" localSheetId="1">#REF!</definedName>
    <definedName name="BatuSusunsirihbuatan">#REF!</definedName>
    <definedName name="BatuSusunsirihTemplek" localSheetId="0">#REF!</definedName>
    <definedName name="BatuSusunsirihTemplek" localSheetId="2">#REF!</definedName>
    <definedName name="BatuSusunsirihTemplek" localSheetId="5">#REF!</definedName>
    <definedName name="BatuSusunsirihTemplek" localSheetId="3">#REF!</definedName>
    <definedName name="BatuSusunsirihTemplek" localSheetId="4">#REF!</definedName>
    <definedName name="BatuSusunsirihTemplek" localSheetId="1">#REF!</definedName>
    <definedName name="BatuSusunsirihTemplek">#REF!</definedName>
    <definedName name="batuTempel70.22.1.8" localSheetId="0">#REF!</definedName>
    <definedName name="batuTempel70.22.1.8" localSheetId="2">#REF!</definedName>
    <definedName name="batuTempel70.22.1.8" localSheetId="3">#REF!</definedName>
    <definedName name="batuTempel70.22.1.8" localSheetId="1">#REF!</definedName>
    <definedName name="batuTempel70.22.1.8">#REF!</definedName>
    <definedName name="batutempelhitam" localSheetId="0">#REF!</definedName>
    <definedName name="batutempelhitam" localSheetId="2">#REF!</definedName>
    <definedName name="batutempelhitam" localSheetId="3">#REF!</definedName>
    <definedName name="batutempelhitam" localSheetId="1">#REF!</definedName>
    <definedName name="batutempelhitam">#REF!</definedName>
    <definedName name="batuTempelsegi6" localSheetId="0">#REF!</definedName>
    <definedName name="batuTempelsegi6" localSheetId="2">#REF!</definedName>
    <definedName name="batuTempelsegi6" localSheetId="3">#REF!</definedName>
    <definedName name="batuTempelsegi6" localSheetId="1">#REF!</definedName>
    <definedName name="batuTempelsegi6">#REF!</definedName>
    <definedName name="batuTempelTakberaturanbesar" localSheetId="0">#REF!</definedName>
    <definedName name="batuTempelTakberaturanbesar" localSheetId="2">#REF!</definedName>
    <definedName name="batuTempelTakberaturanbesar" localSheetId="3">#REF!</definedName>
    <definedName name="batuTempelTakberaturanbesar" localSheetId="1">#REF!</definedName>
    <definedName name="batuTempelTakberaturanbesar">#REF!</definedName>
    <definedName name="batutempelTakberaturankecil" localSheetId="0">#REF!</definedName>
    <definedName name="batutempelTakberaturankecil" localSheetId="2">#REF!</definedName>
    <definedName name="batutempelTakberaturankecil" localSheetId="3">#REF!</definedName>
    <definedName name="batutempelTakberaturankecil" localSheetId="1">#REF!</definedName>
    <definedName name="batutempelTakberaturankecil">#REF!</definedName>
    <definedName name="BatuTeraso" localSheetId="0">#REF!</definedName>
    <definedName name="BatuTeraso" localSheetId="2">#REF!</definedName>
    <definedName name="BatuTeraso" localSheetId="3">#REF!</definedName>
    <definedName name="BatuTeraso" localSheetId="1">#REF!</definedName>
    <definedName name="BatuTeraso">#REF!</definedName>
    <definedName name="baud.lawa2" localSheetId="0">#REF!</definedName>
    <definedName name="baud.lawa2" localSheetId="2">#REF!</definedName>
    <definedName name="baud.lawa2" localSheetId="3">#REF!</definedName>
    <definedName name="baud.lawa2" localSheetId="1">#REF!</definedName>
    <definedName name="baud.lawa2">#REF!</definedName>
    <definedName name="BautSalangKuda2" localSheetId="0">#REF!</definedName>
    <definedName name="BautSalangKuda2" localSheetId="2">#REF!</definedName>
    <definedName name="BautSalangKuda2" localSheetId="3">#REF!</definedName>
    <definedName name="BautSalangKuda2" localSheetId="1">#REF!</definedName>
    <definedName name="BautSalangKuda2">#REF!</definedName>
    <definedName name="begesting">'[6]harga sat'!$G$47</definedName>
    <definedName name="bendrat">'[6]harga sat'!$G$34</definedName>
    <definedName name="bengkir10.20" localSheetId="0">#REF!</definedName>
    <definedName name="bengkir10.20" localSheetId="2">#REF!</definedName>
    <definedName name="bengkir10.20" localSheetId="5">#REF!</definedName>
    <definedName name="bengkir10.20" localSheetId="3">#REF!</definedName>
    <definedName name="bengkir10.20" localSheetId="4">#REF!</definedName>
    <definedName name="bengkir10.20" localSheetId="1">#REF!</definedName>
    <definedName name="bengkir10.20">#REF!</definedName>
    <definedName name="Bengkir2.3" localSheetId="0">#REF!</definedName>
    <definedName name="Bengkir2.3" localSheetId="2">#REF!</definedName>
    <definedName name="Bengkir2.3" localSheetId="5">#REF!</definedName>
    <definedName name="Bengkir2.3" localSheetId="3">#REF!</definedName>
    <definedName name="Bengkir2.3" localSheetId="4">#REF!</definedName>
    <definedName name="Bengkir2.3" localSheetId="1">#REF!</definedName>
    <definedName name="Bengkir2.3">#REF!</definedName>
    <definedName name="Bengkir3.20" localSheetId="0">#REF!</definedName>
    <definedName name="Bengkir3.20" localSheetId="2">#REF!</definedName>
    <definedName name="Bengkir3.20" localSheetId="5">#REF!</definedName>
    <definedName name="Bengkir3.20" localSheetId="3">#REF!</definedName>
    <definedName name="Bengkir3.20" localSheetId="4">#REF!</definedName>
    <definedName name="Bengkir3.20" localSheetId="1">#REF!</definedName>
    <definedName name="Bengkir3.20">#REF!</definedName>
    <definedName name="Bengkir3.5" localSheetId="0">#REF!</definedName>
    <definedName name="Bengkir3.5" localSheetId="2">#REF!</definedName>
    <definedName name="Bengkir3.5" localSheetId="3">#REF!</definedName>
    <definedName name="Bengkir3.5" localSheetId="1">#REF!</definedName>
    <definedName name="Bengkir3.5">#REF!</definedName>
    <definedName name="Bengkir4.6" localSheetId="0">#REF!</definedName>
    <definedName name="Bengkir4.6" localSheetId="2">#REF!</definedName>
    <definedName name="Bengkir4.6" localSheetId="3">#REF!</definedName>
    <definedName name="Bengkir4.6" localSheetId="1">#REF!</definedName>
    <definedName name="Bengkir4.6">#REF!</definedName>
    <definedName name="Bengkir5.7" localSheetId="0">#REF!</definedName>
    <definedName name="Bengkir5.7" localSheetId="2">#REF!</definedName>
    <definedName name="Bengkir5.7" localSheetId="3">#REF!</definedName>
    <definedName name="Bengkir5.7" localSheetId="1">#REF!</definedName>
    <definedName name="Bengkir5.7">#REF!</definedName>
    <definedName name="Bengkir6.12" localSheetId="0">#REF!</definedName>
    <definedName name="Bengkir6.12" localSheetId="2">#REF!</definedName>
    <definedName name="Bengkir6.12" localSheetId="3">#REF!</definedName>
    <definedName name="Bengkir6.12" localSheetId="1">#REF!</definedName>
    <definedName name="Bengkir6.12">#REF!</definedName>
    <definedName name="Bengkir6.14" localSheetId="0">#REF!</definedName>
    <definedName name="Bengkir6.14" localSheetId="2">#REF!</definedName>
    <definedName name="Bengkir6.14" localSheetId="3">#REF!</definedName>
    <definedName name="Bengkir6.14" localSheetId="1">#REF!</definedName>
    <definedName name="Bengkir6.14">#REF!</definedName>
    <definedName name="Bengkir8.12" localSheetId="0">#REF!</definedName>
    <definedName name="Bengkir8.12" localSheetId="2">#REF!</definedName>
    <definedName name="Bengkir8.12" localSheetId="3">#REF!</definedName>
    <definedName name="Bengkir8.12" localSheetId="1">#REF!</definedName>
    <definedName name="Bengkir8.12">#REF!</definedName>
    <definedName name="Bengkir8.20" localSheetId="0">#REF!</definedName>
    <definedName name="Bengkir8.20" localSheetId="2">#REF!</definedName>
    <definedName name="Bengkir8.20" localSheetId="3">#REF!</definedName>
    <definedName name="Bengkir8.20" localSheetId="1">#REF!</definedName>
    <definedName name="Bengkir8.20">#REF!</definedName>
    <definedName name="bensin" localSheetId="0">#REF!</definedName>
    <definedName name="bensin" localSheetId="2">#REF!</definedName>
    <definedName name="bensin" localSheetId="3">#REF!</definedName>
    <definedName name="bensin" localSheetId="1">#REF!</definedName>
    <definedName name="bensin">#REF!</definedName>
    <definedName name="bensin.indstri" localSheetId="0">#REF!</definedName>
    <definedName name="bensin.indstri" localSheetId="2">#REF!</definedName>
    <definedName name="bensin.indstri" localSheetId="3">#REF!</definedName>
    <definedName name="bensin.indstri" localSheetId="1">#REF!</definedName>
    <definedName name="bensin.indstri">#REF!</definedName>
    <definedName name="besi.strip" localSheetId="0">#REF!</definedName>
    <definedName name="besi.strip" localSheetId="2">#REF!</definedName>
    <definedName name="besi.strip" localSheetId="3">#REF!</definedName>
    <definedName name="besi.strip" localSheetId="1">#REF!</definedName>
    <definedName name="besi.strip">#REF!</definedName>
    <definedName name="besi.strip.m1" localSheetId="0">#REF!</definedName>
    <definedName name="besi.strip.m1" localSheetId="2">#REF!</definedName>
    <definedName name="besi.strip.m1" localSheetId="3">#REF!</definedName>
    <definedName name="besi.strip.m1" localSheetId="1">#REF!</definedName>
    <definedName name="besi.strip.m1">#REF!</definedName>
    <definedName name="besi.strip.m2" localSheetId="0">#REF!</definedName>
    <definedName name="besi.strip.m2" localSheetId="2">#REF!</definedName>
    <definedName name="besi.strip.m2" localSheetId="3">#REF!</definedName>
    <definedName name="besi.strip.m2" localSheetId="1">#REF!</definedName>
    <definedName name="besi.strip.m2">#REF!</definedName>
    <definedName name="besibeton" localSheetId="0">#REF!</definedName>
    <definedName name="besibeton" localSheetId="2">#REF!</definedName>
    <definedName name="besibeton" localSheetId="3">#REF!</definedName>
    <definedName name="besibeton" localSheetId="1">#REF!</definedName>
    <definedName name="besibeton">#REF!</definedName>
    <definedName name="Besibetonpolos" localSheetId="0">#REF!</definedName>
    <definedName name="Besibetonpolos" localSheetId="2">#REF!</definedName>
    <definedName name="Besibetonpolos" localSheetId="3">#REF!</definedName>
    <definedName name="Besibetonpolos" localSheetId="1">#REF!</definedName>
    <definedName name="Besibetonpolos">#REF!</definedName>
    <definedName name="besibetonulir" localSheetId="0">#REF!</definedName>
    <definedName name="besibetonulir" localSheetId="2">#REF!</definedName>
    <definedName name="besibetonulir" localSheetId="3">#REF!</definedName>
    <definedName name="besibetonulir" localSheetId="1">#REF!</definedName>
    <definedName name="besibetonulir">#REF!</definedName>
    <definedName name="besihollow" localSheetId="0">#REF!</definedName>
    <definedName name="besihollow" localSheetId="2">#REF!</definedName>
    <definedName name="besihollow" localSheetId="3">#REF!</definedName>
    <definedName name="besihollow" localSheetId="1">#REF!</definedName>
    <definedName name="besihollow">#REF!</definedName>
    <definedName name="besiprestress" localSheetId="0">#REF!</definedName>
    <definedName name="besiprestress" localSheetId="2">#REF!</definedName>
    <definedName name="besiprestress" localSheetId="3">#REF!</definedName>
    <definedName name="besiprestress" localSheetId="1">#REF!</definedName>
    <definedName name="besiprestress">#REF!</definedName>
    <definedName name="besiprofil" localSheetId="0">#REF!</definedName>
    <definedName name="besiprofil" localSheetId="2">#REF!</definedName>
    <definedName name="besiprofil" localSheetId="3">#REF!</definedName>
    <definedName name="besiprofil" localSheetId="1">#REF!</definedName>
    <definedName name="besiprofil">#REF!</definedName>
    <definedName name="besiprofil.kanal.U.10" localSheetId="0">#REF!</definedName>
    <definedName name="besiprofil.kanal.U.10" localSheetId="2">#REF!</definedName>
    <definedName name="besiprofil.kanal.U.10" localSheetId="3">#REF!</definedName>
    <definedName name="besiprofil.kanal.U.10" localSheetId="1">#REF!</definedName>
    <definedName name="besiprofil.kanal.U.10">#REF!</definedName>
    <definedName name="besiprofil.kanalCNP" localSheetId="0">#REF!</definedName>
    <definedName name="besiprofil.kanalCNP" localSheetId="2">#REF!</definedName>
    <definedName name="besiprofil.kanalCNP" localSheetId="3">#REF!</definedName>
    <definedName name="besiprofil.kanalCNP" localSheetId="1">#REF!</definedName>
    <definedName name="besiprofil.kanalCNP">#REF!</definedName>
    <definedName name="besiprofil.siku" localSheetId="0">#REF!</definedName>
    <definedName name="besiprofil.siku" localSheetId="2">#REF!</definedName>
    <definedName name="besiprofil.siku" localSheetId="3">#REF!</definedName>
    <definedName name="besiprofil.siku" localSheetId="1">#REF!</definedName>
    <definedName name="besiprofil.siku">#REF!</definedName>
    <definedName name="besiprofil.siku70" localSheetId="0">#REF!</definedName>
    <definedName name="besiprofil.siku70" localSheetId="2">#REF!</definedName>
    <definedName name="besiprofil.siku70" localSheetId="3">#REF!</definedName>
    <definedName name="besiprofil.siku70" localSheetId="1">#REF!</definedName>
    <definedName name="besiprofil.siku70">#REF!</definedName>
    <definedName name="besiprofilIWF" localSheetId="0">#REF!</definedName>
    <definedName name="besiprofilIWF" localSheetId="2">#REF!</definedName>
    <definedName name="besiprofilIWF" localSheetId="3">#REF!</definedName>
    <definedName name="besiprofilIWF" localSheetId="1">#REF!</definedName>
    <definedName name="besiprofilIWF">#REF!</definedName>
    <definedName name="besistrip5mm" localSheetId="0">#REF!</definedName>
    <definedName name="besistrip5mm" localSheetId="2">#REF!</definedName>
    <definedName name="besistrip5mm" localSheetId="3">#REF!</definedName>
    <definedName name="besistrip5mm" localSheetId="1">#REF!</definedName>
    <definedName name="besistrip5mm">#REF!</definedName>
    <definedName name="BetonPracetak210.40.5" localSheetId="0">#REF!</definedName>
    <definedName name="BetonPracetak210.40.5" localSheetId="2">#REF!</definedName>
    <definedName name="BetonPracetak210.40.5" localSheetId="3">#REF!</definedName>
    <definedName name="BetonPracetak210.40.5" localSheetId="1">#REF!</definedName>
    <definedName name="BetonPracetak210.40.5">#REF!</definedName>
    <definedName name="BI">'[8]RAB B IPAL '!$B$18:$N$111</definedName>
    <definedName name="bilikbambu" localSheetId="0">#REF!</definedName>
    <definedName name="bilikbambu" localSheetId="2">#REF!</definedName>
    <definedName name="bilikbambu" localSheetId="5">#REF!</definedName>
    <definedName name="bilikbambu" localSheetId="3">#REF!</definedName>
    <definedName name="bilikbambu" localSheetId="4">#REF!</definedName>
    <definedName name="bilikbambu" localSheetId="1">#REF!</definedName>
    <definedName name="bilikbambu">#REF!</definedName>
    <definedName name="bimetalic.conector" localSheetId="0">#REF!</definedName>
    <definedName name="bimetalic.conector" localSheetId="2">#REF!</definedName>
    <definedName name="bimetalic.conector" localSheetId="5">#REF!</definedName>
    <definedName name="bimetalic.conector" localSheetId="3">#REF!</definedName>
    <definedName name="bimetalic.conector" localSheetId="4">#REF!</definedName>
    <definedName name="bimetalic.conector" localSheetId="1">#REF!</definedName>
    <definedName name="bimetalic.conector">#REF!</definedName>
    <definedName name="bker" localSheetId="0">#REF!</definedName>
    <definedName name="bker" localSheetId="2">#REF!</definedName>
    <definedName name="bker" localSheetId="5">#REF!</definedName>
    <definedName name="bker" localSheetId="3">#REF!</definedName>
    <definedName name="bker" localSheetId="4">#REF!</definedName>
    <definedName name="bker" localSheetId="1">#REF!</definedName>
    <definedName name="bker">#REF!</definedName>
    <definedName name="Blt.machine12" localSheetId="0">#REF!</definedName>
    <definedName name="Blt.machine12" localSheetId="2">#REF!</definedName>
    <definedName name="Blt.machine12" localSheetId="3">#REF!</definedName>
    <definedName name="Blt.machine12" localSheetId="1">#REF!</definedName>
    <definedName name="Blt.machine12">#REF!</definedName>
    <definedName name="bm.4.10" localSheetId="0">#REF!</definedName>
    <definedName name="bm.4.10" localSheetId="2">#REF!</definedName>
    <definedName name="bm.4.10" localSheetId="3">#REF!</definedName>
    <definedName name="bm.4.10" localSheetId="1">#REF!</definedName>
    <definedName name="bm.4.10">#REF!</definedName>
    <definedName name="BM.4.2.7a" localSheetId="0">#REF!</definedName>
    <definedName name="BM.4.2.7a" localSheetId="2">#REF!</definedName>
    <definedName name="BM.4.2.7a" localSheetId="3">#REF!</definedName>
    <definedName name="BM.4.2.7a" localSheetId="1">#REF!</definedName>
    <definedName name="BM.4.2.7a">#REF!</definedName>
    <definedName name="BM.4.2.7b" localSheetId="0">#REF!</definedName>
    <definedName name="BM.4.2.7b" localSheetId="2">#REF!</definedName>
    <definedName name="BM.4.2.7b" localSheetId="3">#REF!</definedName>
    <definedName name="BM.4.2.7b" localSheetId="1">#REF!</definedName>
    <definedName name="BM.4.2.7b">#REF!</definedName>
    <definedName name="BM.4.2.7c" localSheetId="0">#REF!</definedName>
    <definedName name="BM.4.2.7c" localSheetId="2">#REF!</definedName>
    <definedName name="BM.4.2.7c" localSheetId="3">#REF!</definedName>
    <definedName name="BM.4.2.7c" localSheetId="1">#REF!</definedName>
    <definedName name="BM.4.2.7c">#REF!</definedName>
    <definedName name="BM.4.2.7d" localSheetId="0">#REF!</definedName>
    <definedName name="BM.4.2.7d" localSheetId="2">#REF!</definedName>
    <definedName name="BM.4.2.7d" localSheetId="3">#REF!</definedName>
    <definedName name="BM.4.2.7d" localSheetId="1">#REF!</definedName>
    <definedName name="BM.4.2.7d">#REF!</definedName>
    <definedName name="BM.4.2.7e" localSheetId="0">#REF!</definedName>
    <definedName name="BM.4.2.7e" localSheetId="2">#REF!</definedName>
    <definedName name="BM.4.2.7e" localSheetId="3">#REF!</definedName>
    <definedName name="BM.4.2.7e" localSheetId="1">#REF!</definedName>
    <definedName name="BM.4.2.7e">#REF!</definedName>
    <definedName name="BM.4.2.7f" localSheetId="0">#REF!</definedName>
    <definedName name="BM.4.2.7f" localSheetId="2">#REF!</definedName>
    <definedName name="BM.4.2.7f" localSheetId="3">#REF!</definedName>
    <definedName name="BM.4.2.7f" localSheetId="1">#REF!</definedName>
    <definedName name="BM.4.2.7f">#REF!</definedName>
    <definedName name="BM.Geo" localSheetId="0">#REF!</definedName>
    <definedName name="BM.Geo" localSheetId="2">#REF!</definedName>
    <definedName name="BM.Geo" localSheetId="3">#REF!</definedName>
    <definedName name="BM.Geo" localSheetId="1">#REF!</definedName>
    <definedName name="BM.Geo">#REF!</definedName>
    <definedName name="BM2.4.1" localSheetId="0">#REF!</definedName>
    <definedName name="BM2.4.1" localSheetId="2">#REF!</definedName>
    <definedName name="BM2.4.1" localSheetId="3">#REF!</definedName>
    <definedName name="BM2.4.1" localSheetId="1">#REF!</definedName>
    <definedName name="BM2.4.1">#REF!</definedName>
    <definedName name="BM3.1.1" localSheetId="0">#REF!</definedName>
    <definedName name="BM3.1.1" localSheetId="2">#REF!</definedName>
    <definedName name="BM3.1.1" localSheetId="3">#REF!</definedName>
    <definedName name="BM3.1.1" localSheetId="1">#REF!</definedName>
    <definedName name="BM3.1.1">#REF!</definedName>
    <definedName name="BM3.1.1a" localSheetId="0">#REF!</definedName>
    <definedName name="BM3.1.1a" localSheetId="2">#REF!</definedName>
    <definedName name="BM3.1.1a" localSheetId="3">#REF!</definedName>
    <definedName name="BM3.1.1a" localSheetId="1">#REF!</definedName>
    <definedName name="BM3.1.1a">#REF!</definedName>
    <definedName name="BM3.1.2" localSheetId="0">#REF!</definedName>
    <definedName name="BM3.1.2" localSheetId="2">#REF!</definedName>
    <definedName name="BM3.1.2" localSheetId="3">#REF!</definedName>
    <definedName name="BM3.1.2" localSheetId="1">#REF!</definedName>
    <definedName name="BM3.1.2">#REF!</definedName>
    <definedName name="BM3.1.3" localSheetId="0">#REF!</definedName>
    <definedName name="BM3.1.3" localSheetId="2">#REF!</definedName>
    <definedName name="BM3.1.3" localSheetId="3">#REF!</definedName>
    <definedName name="BM3.1.3" localSheetId="1">#REF!</definedName>
    <definedName name="BM3.1.3">#REF!</definedName>
    <definedName name="BM3.1.4" localSheetId="0">#REF!</definedName>
    <definedName name="BM3.1.4" localSheetId="2">#REF!</definedName>
    <definedName name="BM3.1.4" localSheetId="3">#REF!</definedName>
    <definedName name="BM3.1.4" localSheetId="1">#REF!</definedName>
    <definedName name="BM3.1.4">#REF!</definedName>
    <definedName name="BM3.1.5" localSheetId="0">#REF!</definedName>
    <definedName name="BM3.1.5" localSheetId="2">#REF!</definedName>
    <definedName name="BM3.1.5" localSheetId="3">#REF!</definedName>
    <definedName name="BM3.1.5" localSheetId="1">#REF!</definedName>
    <definedName name="BM3.1.5">#REF!</definedName>
    <definedName name="BM3.1.8a" localSheetId="0">#REF!</definedName>
    <definedName name="BM3.1.8a" localSheetId="2">#REF!</definedName>
    <definedName name="BM3.1.8a" localSheetId="3">#REF!</definedName>
    <definedName name="BM3.1.8a" localSheetId="1">#REF!</definedName>
    <definedName name="BM3.1.8a">#REF!</definedName>
    <definedName name="BM3.2" localSheetId="0">#REF!</definedName>
    <definedName name="BM3.2" localSheetId="2">#REF!</definedName>
    <definedName name="BM3.2" localSheetId="3">#REF!</definedName>
    <definedName name="BM3.2" localSheetId="1">#REF!</definedName>
    <definedName name="BM3.2">#REF!</definedName>
    <definedName name="BM3.2.1" localSheetId="0">#REF!</definedName>
    <definedName name="BM3.2.1" localSheetId="2">#REF!</definedName>
    <definedName name="BM3.2.1" localSheetId="3">#REF!</definedName>
    <definedName name="BM3.2.1" localSheetId="1">#REF!</definedName>
    <definedName name="BM3.2.1">#REF!</definedName>
    <definedName name="BM4.2.3" localSheetId="0">#REF!</definedName>
    <definedName name="BM4.2.3" localSheetId="2">#REF!</definedName>
    <definedName name="BM4.2.3" localSheetId="3">#REF!</definedName>
    <definedName name="BM4.2.3" localSheetId="1">#REF!</definedName>
    <definedName name="BM4.2.3">#REF!</definedName>
    <definedName name="BM4.2.4" localSheetId="0">#REF!</definedName>
    <definedName name="BM4.2.4" localSheetId="2">#REF!</definedName>
    <definedName name="BM4.2.4" localSheetId="3">#REF!</definedName>
    <definedName name="BM4.2.4" localSheetId="1">#REF!</definedName>
    <definedName name="BM4.2.4">#REF!</definedName>
    <definedName name="BM4.2.5" localSheetId="0">#REF!</definedName>
    <definedName name="BM4.2.5" localSheetId="2">#REF!</definedName>
    <definedName name="BM4.2.5" localSheetId="3">#REF!</definedName>
    <definedName name="BM4.2.5" localSheetId="1">#REF!</definedName>
    <definedName name="BM4.2.5">#REF!</definedName>
    <definedName name="BM4.2.6" localSheetId="0">#REF!</definedName>
    <definedName name="BM4.2.6" localSheetId="2">#REF!</definedName>
    <definedName name="BM4.2.6" localSheetId="3">#REF!</definedName>
    <definedName name="BM4.2.6" localSheetId="1">#REF!</definedName>
    <definedName name="BM4.2.6">#REF!</definedName>
    <definedName name="BM4.2.7" localSheetId="0">#REF!</definedName>
    <definedName name="BM4.2.7" localSheetId="2">#REF!</definedName>
    <definedName name="BM4.2.7" localSheetId="3">#REF!</definedName>
    <definedName name="BM4.2.7" localSheetId="1">#REF!</definedName>
    <definedName name="BM4.2.7">#REF!</definedName>
    <definedName name="BM5.1.1" localSheetId="0">#REF!</definedName>
    <definedName name="BM5.1.1" localSheetId="2">#REF!</definedName>
    <definedName name="BM5.1.1" localSheetId="3">#REF!</definedName>
    <definedName name="BM5.1.1" localSheetId="1">#REF!</definedName>
    <definedName name="BM5.1.1">#REF!</definedName>
    <definedName name="BM5.1.2" localSheetId="0">#REF!</definedName>
    <definedName name="BM5.1.2" localSheetId="2">#REF!</definedName>
    <definedName name="BM5.1.2" localSheetId="3">#REF!</definedName>
    <definedName name="BM5.1.2" localSheetId="1">#REF!</definedName>
    <definedName name="BM5.1.2">#REF!</definedName>
    <definedName name="BM5.1.3" localSheetId="0">#REF!</definedName>
    <definedName name="BM5.1.3" localSheetId="2">#REF!</definedName>
    <definedName name="BM5.1.3" localSheetId="3">#REF!</definedName>
    <definedName name="BM5.1.3" localSheetId="1">#REF!</definedName>
    <definedName name="BM5.1.3">#REF!</definedName>
    <definedName name="BM5.8.1" localSheetId="0">#REF!</definedName>
    <definedName name="BM5.8.1" localSheetId="2">#REF!</definedName>
    <definedName name="BM5.8.1" localSheetId="3">#REF!</definedName>
    <definedName name="BM5.8.1" localSheetId="1">#REF!</definedName>
    <definedName name="BM5.8.1">#REF!</definedName>
    <definedName name="BM6.2.1" localSheetId="0">#REF!</definedName>
    <definedName name="BM6.2.1" localSheetId="2">#REF!</definedName>
    <definedName name="BM6.2.1" localSheetId="3">#REF!</definedName>
    <definedName name="BM6.2.1" localSheetId="1">#REF!</definedName>
    <definedName name="BM6.2.1">#REF!</definedName>
    <definedName name="BM6.2.2" localSheetId="0">#REF!</definedName>
    <definedName name="BM6.2.2" localSheetId="2">#REF!</definedName>
    <definedName name="BM6.2.2" localSheetId="3">#REF!</definedName>
    <definedName name="BM6.2.2" localSheetId="1">#REF!</definedName>
    <definedName name="BM6.2.2">#REF!</definedName>
    <definedName name="BM6.8.1" localSheetId="0">#REF!</definedName>
    <definedName name="BM6.8.1" localSheetId="2">#REF!</definedName>
    <definedName name="BM6.8.1" localSheetId="3">#REF!</definedName>
    <definedName name="BM6.8.1" localSheetId="1">#REF!</definedName>
    <definedName name="BM6.8.1">#REF!</definedName>
    <definedName name="BM6.8.2a" localSheetId="0">#REF!</definedName>
    <definedName name="BM6.8.2a" localSheetId="2">#REF!</definedName>
    <definedName name="BM6.8.2a" localSheetId="3">#REF!</definedName>
    <definedName name="BM6.8.2a" localSheetId="1">#REF!</definedName>
    <definedName name="BM6.8.2a">#REF!</definedName>
    <definedName name="BM6.8.4" localSheetId="0">#REF!</definedName>
    <definedName name="BM6.8.4" localSheetId="2">#REF!</definedName>
    <definedName name="BM6.8.4" localSheetId="3">#REF!</definedName>
    <definedName name="BM6.8.4" localSheetId="1">#REF!</definedName>
    <definedName name="BM6.8.4">#REF!</definedName>
    <definedName name="BM6.8.4a" localSheetId="0">#REF!</definedName>
    <definedName name="BM6.8.4a" localSheetId="2">#REF!</definedName>
    <definedName name="BM6.8.4a" localSheetId="3">#REF!</definedName>
    <definedName name="BM6.8.4a" localSheetId="1">#REF!</definedName>
    <definedName name="BM6.8.4a">#REF!</definedName>
    <definedName name="BM7.1.3" localSheetId="0">#REF!</definedName>
    <definedName name="BM7.1.3" localSheetId="2">#REF!</definedName>
    <definedName name="BM7.1.3" localSheetId="3">#REF!</definedName>
    <definedName name="BM7.1.3" localSheetId="1">#REF!</definedName>
    <definedName name="BM7.1.3">#REF!</definedName>
    <definedName name="BM7.1.3a" localSheetId="0">#REF!</definedName>
    <definedName name="BM7.1.3a" localSheetId="2">#REF!</definedName>
    <definedName name="BM7.1.3a" localSheetId="3">#REF!</definedName>
    <definedName name="BM7.1.3a" localSheetId="1">#REF!</definedName>
    <definedName name="BM7.1.3a">#REF!</definedName>
    <definedName name="BM7.1.4" localSheetId="0">#REF!</definedName>
    <definedName name="BM7.1.4" localSheetId="2">#REF!</definedName>
    <definedName name="BM7.1.4" localSheetId="3">#REF!</definedName>
    <definedName name="BM7.1.4" localSheetId="1">#REF!</definedName>
    <definedName name="BM7.1.4">#REF!</definedName>
    <definedName name="BM7.1.5a" localSheetId="0">#REF!</definedName>
    <definedName name="BM7.1.5a" localSheetId="2">#REF!</definedName>
    <definedName name="BM7.1.5a" localSheetId="3">#REF!</definedName>
    <definedName name="BM7.1.5a" localSheetId="1">#REF!</definedName>
    <definedName name="BM7.1.5a">#REF!</definedName>
    <definedName name="BM7.1.6" localSheetId="0">#REF!</definedName>
    <definedName name="BM7.1.6" localSheetId="2">#REF!</definedName>
    <definedName name="BM7.1.6" localSheetId="3">#REF!</definedName>
    <definedName name="BM7.1.6" localSheetId="1">#REF!</definedName>
    <definedName name="BM7.1.6">#REF!</definedName>
    <definedName name="BM7.1.8" localSheetId="0">#REF!</definedName>
    <definedName name="BM7.1.8" localSheetId="2">#REF!</definedName>
    <definedName name="BM7.1.8" localSheetId="3">#REF!</definedName>
    <definedName name="BM7.1.8" localSheetId="1">#REF!</definedName>
    <definedName name="BM7.1.8">#REF!</definedName>
    <definedName name="BM7.10.3" localSheetId="0">#REF!</definedName>
    <definedName name="BM7.10.3" localSheetId="2">#REF!</definedName>
    <definedName name="BM7.10.3" localSheetId="3">#REF!</definedName>
    <definedName name="BM7.10.3" localSheetId="1">#REF!</definedName>
    <definedName name="BM7.10.3">#REF!</definedName>
    <definedName name="BM7.11.1" localSheetId="0">#REF!</definedName>
    <definedName name="BM7.11.1" localSheetId="2">#REF!</definedName>
    <definedName name="BM7.11.1" localSheetId="3">#REF!</definedName>
    <definedName name="BM7.11.1" localSheetId="1">#REF!</definedName>
    <definedName name="BM7.11.1">#REF!</definedName>
    <definedName name="BM7.11.2" localSheetId="0">#REF!</definedName>
    <definedName name="BM7.11.2" localSheetId="2">#REF!</definedName>
    <definedName name="BM7.11.2" localSheetId="3">#REF!</definedName>
    <definedName name="BM7.11.2" localSheetId="1">#REF!</definedName>
    <definedName name="BM7.11.2">#REF!</definedName>
    <definedName name="BM7.12.5" localSheetId="0">#REF!</definedName>
    <definedName name="BM7.12.5" localSheetId="2">#REF!</definedName>
    <definedName name="BM7.12.5" localSheetId="3">#REF!</definedName>
    <definedName name="BM7.12.5" localSheetId="1">#REF!</definedName>
    <definedName name="BM7.12.5">#REF!</definedName>
    <definedName name="BM7.13" localSheetId="0">#REF!</definedName>
    <definedName name="BM7.13" localSheetId="2">#REF!</definedName>
    <definedName name="BM7.13" localSheetId="3">#REF!</definedName>
    <definedName name="BM7.13" localSheetId="1">#REF!</definedName>
    <definedName name="BM7.13">#REF!</definedName>
    <definedName name="BM7.16.1" localSheetId="0">#REF!</definedName>
    <definedName name="BM7.16.1" localSheetId="2">#REF!</definedName>
    <definedName name="BM7.16.1" localSheetId="3">#REF!</definedName>
    <definedName name="BM7.16.1" localSheetId="1">#REF!</definedName>
    <definedName name="BM7.16.1">#REF!</definedName>
    <definedName name="BM7.17.1" localSheetId="0">#REF!</definedName>
    <definedName name="BM7.17.1" localSheetId="2">#REF!</definedName>
    <definedName name="BM7.17.1" localSheetId="3">#REF!</definedName>
    <definedName name="BM7.17.1" localSheetId="1">#REF!</definedName>
    <definedName name="BM7.17.1">#REF!</definedName>
    <definedName name="BM7.4.1" localSheetId="0">#REF!</definedName>
    <definedName name="BM7.4.1" localSheetId="2">#REF!</definedName>
    <definedName name="BM7.4.1" localSheetId="3">#REF!</definedName>
    <definedName name="BM7.4.1" localSheetId="1">#REF!</definedName>
    <definedName name="BM7.4.1">#REF!</definedName>
    <definedName name="BM7.4.3" localSheetId="0">#REF!</definedName>
    <definedName name="BM7.4.3" localSheetId="2">#REF!</definedName>
    <definedName name="BM7.4.3" localSheetId="3">#REF!</definedName>
    <definedName name="BM7.4.3" localSheetId="1">#REF!</definedName>
    <definedName name="BM7.4.3">#REF!</definedName>
    <definedName name="BM7.6.10d" localSheetId="0">#REF!</definedName>
    <definedName name="BM7.6.10d" localSheetId="2">#REF!</definedName>
    <definedName name="BM7.6.10d" localSheetId="3">#REF!</definedName>
    <definedName name="BM7.6.10d" localSheetId="1">#REF!</definedName>
    <definedName name="BM7.6.10d">#REF!</definedName>
    <definedName name="BM7.6.13" localSheetId="0">#REF!</definedName>
    <definedName name="BM7.6.13" localSheetId="2">#REF!</definedName>
    <definedName name="BM7.6.13" localSheetId="3">#REF!</definedName>
    <definedName name="BM7.6.13" localSheetId="1">#REF!</definedName>
    <definedName name="BM7.6.13">#REF!</definedName>
    <definedName name="BM7.6.18" localSheetId="0">#REF!</definedName>
    <definedName name="BM7.6.18" localSheetId="2">#REF!</definedName>
    <definedName name="BM7.6.18" localSheetId="3">#REF!</definedName>
    <definedName name="BM7.6.18" localSheetId="1">#REF!</definedName>
    <definedName name="BM7.6.18">#REF!</definedName>
    <definedName name="BM7.6.9c" localSheetId="0">#REF!</definedName>
    <definedName name="BM7.6.9c" localSheetId="2">#REF!</definedName>
    <definedName name="BM7.6.9c" localSheetId="3">#REF!</definedName>
    <definedName name="BM7.6.9c" localSheetId="1">#REF!</definedName>
    <definedName name="BM7.6.9c">#REF!</definedName>
    <definedName name="BM7.7.1" localSheetId="0">#REF!</definedName>
    <definedName name="BM7.7.1" localSheetId="2">#REF!</definedName>
    <definedName name="BM7.7.1" localSheetId="3">#REF!</definedName>
    <definedName name="BM7.7.1" localSheetId="1">#REF!</definedName>
    <definedName name="BM7.7.1">#REF!</definedName>
    <definedName name="BM7.7.5" localSheetId="0">#REF!</definedName>
    <definedName name="BM7.7.5" localSheetId="2">#REF!</definedName>
    <definedName name="BM7.7.5" localSheetId="3">#REF!</definedName>
    <definedName name="BM7.7.5" localSheetId="1">#REF!</definedName>
    <definedName name="BM7.7.5">#REF!</definedName>
    <definedName name="BM7.9.1" localSheetId="0">#REF!</definedName>
    <definedName name="BM7.9.1" localSheetId="2">#REF!</definedName>
    <definedName name="BM7.9.1" localSheetId="3">#REF!</definedName>
    <definedName name="BM7.9.1" localSheetId="1">#REF!</definedName>
    <definedName name="BM7.9.1">#REF!</definedName>
    <definedName name="BM7.9.4" localSheetId="0">#REF!</definedName>
    <definedName name="BM7.9.4" localSheetId="2">#REF!</definedName>
    <definedName name="BM7.9.4" localSheetId="3">#REF!</definedName>
    <definedName name="BM7.9.4" localSheetId="1">#REF!</definedName>
    <definedName name="BM7.9.4">#REF!</definedName>
    <definedName name="BM8.1.7" localSheetId="0">#REF!</definedName>
    <definedName name="BM8.1.7" localSheetId="2">#REF!</definedName>
    <definedName name="BM8.1.7" localSheetId="3">#REF!</definedName>
    <definedName name="BM8.1.7" localSheetId="1">#REF!</definedName>
    <definedName name="BM8.1.7">#REF!</definedName>
    <definedName name="BM8.3.1" localSheetId="0">#REF!</definedName>
    <definedName name="BM8.3.1" localSheetId="2">#REF!</definedName>
    <definedName name="BM8.3.1" localSheetId="3">#REF!</definedName>
    <definedName name="BM8.3.1" localSheetId="1">#REF!</definedName>
    <definedName name="BM8.3.1">#REF!</definedName>
    <definedName name="BM8.4.1" localSheetId="0">#REF!</definedName>
    <definedName name="BM8.4.1" localSheetId="2">#REF!</definedName>
    <definedName name="BM8.4.1" localSheetId="3">#REF!</definedName>
    <definedName name="BM8.4.1" localSheetId="1">#REF!</definedName>
    <definedName name="BM8.4.1">#REF!</definedName>
    <definedName name="BM8.4.10" localSheetId="0">#REF!</definedName>
    <definedName name="BM8.4.10" localSheetId="2">#REF!</definedName>
    <definedName name="BM8.4.10" localSheetId="3">#REF!</definedName>
    <definedName name="BM8.4.10" localSheetId="1">#REF!</definedName>
    <definedName name="BM8.4.10">#REF!</definedName>
    <definedName name="Bolt.Cariage" localSheetId="0">#REF!</definedName>
    <definedName name="Bolt.Cariage" localSheetId="2">#REF!</definedName>
    <definedName name="Bolt.Cariage" localSheetId="3">#REF!</definedName>
    <definedName name="Bolt.Cariage" localSheetId="1">#REF!</definedName>
    <definedName name="Bolt.Cariage">#REF!</definedName>
    <definedName name="Bolt.D.Arming10" localSheetId="0">#REF!</definedName>
    <definedName name="Bolt.D.Arming10" localSheetId="2">#REF!</definedName>
    <definedName name="Bolt.D.Arming10" localSheetId="3">#REF!</definedName>
    <definedName name="Bolt.D.Arming10" localSheetId="1">#REF!</definedName>
    <definedName name="Bolt.D.Arming10">#REF!</definedName>
    <definedName name="Bolt.D.Arming14" localSheetId="0">#REF!</definedName>
    <definedName name="Bolt.D.Arming14" localSheetId="2">#REF!</definedName>
    <definedName name="Bolt.D.Arming14" localSheetId="3">#REF!</definedName>
    <definedName name="Bolt.D.Arming14" localSheetId="1">#REF!</definedName>
    <definedName name="Bolt.D.Arming14">#REF!</definedName>
    <definedName name="Bolt.D.Arming16" localSheetId="0">#REF!</definedName>
    <definedName name="Bolt.D.Arming16" localSheetId="2">#REF!</definedName>
    <definedName name="Bolt.D.Arming16" localSheetId="3">#REF!</definedName>
    <definedName name="Bolt.D.Arming16" localSheetId="1">#REF!</definedName>
    <definedName name="Bolt.D.Arming16">#REF!</definedName>
    <definedName name="Bolt.D.UpSide10" localSheetId="0">#REF!</definedName>
    <definedName name="Bolt.D.UpSide10" localSheetId="2">#REF!</definedName>
    <definedName name="Bolt.D.UpSide10" localSheetId="3">#REF!</definedName>
    <definedName name="Bolt.D.UpSide10" localSheetId="1">#REF!</definedName>
    <definedName name="Bolt.D.UpSide10">#REF!</definedName>
    <definedName name="Bolt.D.UpSide12" localSheetId="0">#REF!</definedName>
    <definedName name="Bolt.D.UpSide12" localSheetId="2">#REF!</definedName>
    <definedName name="Bolt.D.UpSide12" localSheetId="3">#REF!</definedName>
    <definedName name="Bolt.D.UpSide12" localSheetId="1">#REF!</definedName>
    <definedName name="Bolt.D.UpSide12">#REF!</definedName>
    <definedName name="Bolt.D.UpSide14" localSheetId="0">#REF!</definedName>
    <definedName name="Bolt.D.UpSide14" localSheetId="2">#REF!</definedName>
    <definedName name="Bolt.D.UpSide14" localSheetId="3">#REF!</definedName>
    <definedName name="Bolt.D.UpSide14" localSheetId="1">#REF!</definedName>
    <definedName name="Bolt.D.UpSide14">#REF!</definedName>
    <definedName name="Bolt.D.UpSide8" localSheetId="0">#REF!</definedName>
    <definedName name="Bolt.D.UpSide8" localSheetId="2">#REF!</definedName>
    <definedName name="Bolt.D.UpSide8" localSheetId="3">#REF!</definedName>
    <definedName name="Bolt.D.UpSide8" localSheetId="1">#REF!</definedName>
    <definedName name="Bolt.D.UpSide8">#REF!</definedName>
    <definedName name="Bolt.D.UpSide9" localSheetId="0">#REF!</definedName>
    <definedName name="Bolt.D.UpSide9" localSheetId="2">#REF!</definedName>
    <definedName name="Bolt.D.UpSide9" localSheetId="3">#REF!</definedName>
    <definedName name="Bolt.D.UpSide9" localSheetId="1">#REF!</definedName>
    <definedName name="Bolt.D.UpSide9">#REF!</definedName>
    <definedName name="Bolt.eye.10" localSheetId="0">#REF!</definedName>
    <definedName name="Bolt.eye.10" localSheetId="2">#REF!</definedName>
    <definedName name="Bolt.eye.10" localSheetId="3">#REF!</definedName>
    <definedName name="Bolt.eye.10" localSheetId="1">#REF!</definedName>
    <definedName name="Bolt.eye.10">#REF!</definedName>
    <definedName name="Bolt.eye.12" localSheetId="0">#REF!</definedName>
    <definedName name="Bolt.eye.12" localSheetId="2">#REF!</definedName>
    <definedName name="Bolt.eye.12" localSheetId="3">#REF!</definedName>
    <definedName name="Bolt.eye.12" localSheetId="1">#REF!</definedName>
    <definedName name="Bolt.eye.12">#REF!</definedName>
    <definedName name="Bolt.eye.ridg" localSheetId="0">#REF!</definedName>
    <definedName name="Bolt.eye.ridg" localSheetId="2">#REF!</definedName>
    <definedName name="Bolt.eye.ridg" localSheetId="3">#REF!</definedName>
    <definedName name="Bolt.eye.ridg" localSheetId="1">#REF!</definedName>
    <definedName name="Bolt.eye.ridg">#REF!</definedName>
    <definedName name="Bolt.Machine10" localSheetId="0">#REF!</definedName>
    <definedName name="Bolt.Machine10" localSheetId="2">#REF!</definedName>
    <definedName name="Bolt.Machine10" localSheetId="3">#REF!</definedName>
    <definedName name="Bolt.Machine10" localSheetId="1">#REF!</definedName>
    <definedName name="Bolt.Machine10">#REF!</definedName>
    <definedName name="Bolt.Machine14" localSheetId="0">#REF!</definedName>
    <definedName name="Bolt.Machine14" localSheetId="2">#REF!</definedName>
    <definedName name="Bolt.Machine14" localSheetId="3">#REF!</definedName>
    <definedName name="Bolt.Machine14" localSheetId="1">#REF!</definedName>
    <definedName name="Bolt.Machine14">#REF!</definedName>
    <definedName name="Bolt.Machine8" localSheetId="0">#REF!</definedName>
    <definedName name="Bolt.Machine8" localSheetId="2">#REF!</definedName>
    <definedName name="Bolt.Machine8" localSheetId="3">#REF!</definedName>
    <definedName name="Bolt.Machine8" localSheetId="1">#REF!</definedName>
    <definedName name="Bolt.Machine8">#REF!</definedName>
    <definedName name="Bolt.Machine9" localSheetId="0">#REF!</definedName>
    <definedName name="Bolt.Machine9" localSheetId="2">#REF!</definedName>
    <definedName name="Bolt.Machine9" localSheetId="3">#REF!</definedName>
    <definedName name="Bolt.Machine9" localSheetId="1">#REF!</definedName>
    <definedName name="Bolt.Machine9">#REF!</definedName>
    <definedName name="Bolt.S.UpSide10" localSheetId="0">#REF!</definedName>
    <definedName name="Bolt.S.UpSide10" localSheetId="2">#REF!</definedName>
    <definedName name="Bolt.S.UpSide10" localSheetId="3">#REF!</definedName>
    <definedName name="Bolt.S.UpSide10" localSheetId="1">#REF!</definedName>
    <definedName name="Bolt.S.UpSide10">#REF!</definedName>
    <definedName name="Bolt.S.UpSide12" localSheetId="0">#REF!</definedName>
    <definedName name="Bolt.S.UpSide12" localSheetId="2">#REF!</definedName>
    <definedName name="Bolt.S.UpSide12" localSheetId="3">#REF!</definedName>
    <definedName name="Bolt.S.UpSide12" localSheetId="1">#REF!</definedName>
    <definedName name="Bolt.S.UpSide12">#REF!</definedName>
    <definedName name="Bolt.S.UpSide8" localSheetId="0">#REF!</definedName>
    <definedName name="Bolt.S.UpSide8" localSheetId="2">#REF!</definedName>
    <definedName name="Bolt.S.UpSide8" localSheetId="3">#REF!</definedName>
    <definedName name="Bolt.S.UpSide8" localSheetId="1">#REF!</definedName>
    <definedName name="Bolt.S.UpSide8">#REF!</definedName>
    <definedName name="Bolt.S.UpSide9" localSheetId="0">#REF!</definedName>
    <definedName name="Bolt.S.UpSide9" localSheetId="2">#REF!</definedName>
    <definedName name="Bolt.S.UpSide9" localSheetId="3">#REF!</definedName>
    <definedName name="Bolt.S.UpSide9" localSheetId="1">#REF!</definedName>
    <definedName name="Bolt.S.UpSide9">#REF!</definedName>
    <definedName name="BondingMixWBM" localSheetId="0">#REF!</definedName>
    <definedName name="BondingMixWBM" localSheetId="2">#REF!</definedName>
    <definedName name="BondingMixWBM" localSheetId="3">#REF!</definedName>
    <definedName name="BondingMixWBM" localSheetId="1">#REF!</definedName>
    <definedName name="BondingMixWBM">#REF!</definedName>
    <definedName name="bore.pile" localSheetId="0">#REF!</definedName>
    <definedName name="bore.pile" localSheetId="2">#REF!</definedName>
    <definedName name="bore.pile" localSheetId="3">#REF!</definedName>
    <definedName name="bore.pile" localSheetId="1">#REF!</definedName>
    <definedName name="bore.pile">#REF!</definedName>
    <definedName name="bore.pile." localSheetId="0">#REF!</definedName>
    <definedName name="bore.pile." localSheetId="2">#REF!</definedName>
    <definedName name="bore.pile." localSheetId="3">#REF!</definedName>
    <definedName name="bore.pile." localSheetId="1">#REF!</definedName>
    <definedName name="bore.pile.">#REF!</definedName>
    <definedName name="BOW.G.5b." localSheetId="0">#REF!</definedName>
    <definedName name="BOW.G.5b." localSheetId="2">#REF!</definedName>
    <definedName name="BOW.G.5b." localSheetId="3">#REF!</definedName>
    <definedName name="BOW.G.5b." localSheetId="1">#REF!</definedName>
    <definedName name="BOW.G.5b.">#REF!</definedName>
    <definedName name="BOW.M.15." localSheetId="0">#REF!</definedName>
    <definedName name="BOW.M.15." localSheetId="2">#REF!</definedName>
    <definedName name="BOW.M.15." localSheetId="3">#REF!</definedName>
    <definedName name="BOW.M.15." localSheetId="1">#REF!</definedName>
    <definedName name="BOW.M.15.">#REF!</definedName>
    <definedName name="BOW.M.15a." localSheetId="0">#REF!</definedName>
    <definedName name="BOW.M.15a." localSheetId="2">#REF!</definedName>
    <definedName name="BOW.M.15a." localSheetId="3">#REF!</definedName>
    <definedName name="BOW.M.15a." localSheetId="1">#REF!</definedName>
    <definedName name="BOW.M.15a.">#REF!</definedName>
    <definedName name="BOW.M.15b." localSheetId="0">#REF!</definedName>
    <definedName name="BOW.M.15b." localSheetId="2">#REF!</definedName>
    <definedName name="BOW.M.15b." localSheetId="3">#REF!</definedName>
    <definedName name="BOW.M.15b." localSheetId="1">#REF!</definedName>
    <definedName name="BOW.M.15b.">#REF!</definedName>
    <definedName name="BOW.M.15c." localSheetId="0">#REF!</definedName>
    <definedName name="BOW.M.15c." localSheetId="2">#REF!</definedName>
    <definedName name="BOW.M.15c." localSheetId="3">#REF!</definedName>
    <definedName name="BOW.M.15c." localSheetId="1">#REF!</definedName>
    <definedName name="BOW.M.15c.">#REF!</definedName>
    <definedName name="BOW.M.15d." localSheetId="0">#REF!</definedName>
    <definedName name="BOW.M.15d." localSheetId="2">#REF!</definedName>
    <definedName name="BOW.M.15d." localSheetId="3">#REF!</definedName>
    <definedName name="BOW.M.15d." localSheetId="1">#REF!</definedName>
    <definedName name="BOW.M.15d.">#REF!</definedName>
    <definedName name="BOW.M.15e." localSheetId="0">#REF!</definedName>
    <definedName name="BOW.M.15e." localSheetId="2">#REF!</definedName>
    <definedName name="BOW.M.15e." localSheetId="3">#REF!</definedName>
    <definedName name="BOW.M.15e." localSheetId="1">#REF!</definedName>
    <definedName name="BOW.M.15e.">#REF!</definedName>
    <definedName name="BOW.M.15f." localSheetId="0">#REF!</definedName>
    <definedName name="BOW.M.15f." localSheetId="2">#REF!</definedName>
    <definedName name="BOW.M.15f." localSheetId="3">#REF!</definedName>
    <definedName name="BOW.M.15f." localSheetId="1">#REF!</definedName>
    <definedName name="BOW.M.15f.">#REF!</definedName>
    <definedName name="BP">'[8]RAB B PERPIPAAN'!$B$18:$N$53</definedName>
    <definedName name="bpetung" localSheetId="0">#REF!</definedName>
    <definedName name="bpetung" localSheetId="2">#REF!</definedName>
    <definedName name="bpetung" localSheetId="5">#REF!</definedName>
    <definedName name="bpetung" localSheetId="3">#REF!</definedName>
    <definedName name="bpetung" localSheetId="4">#REF!</definedName>
    <definedName name="bpetung" localSheetId="1">#REF!</definedName>
    <definedName name="bpetung">#REF!</definedName>
    <definedName name="Brace.Steel1.262" localSheetId="0">#REF!</definedName>
    <definedName name="Brace.Steel1.262" localSheetId="2">#REF!</definedName>
    <definedName name="Brace.Steel1.262" localSheetId="5">#REF!</definedName>
    <definedName name="Brace.Steel1.262" localSheetId="3">#REF!</definedName>
    <definedName name="Brace.Steel1.262" localSheetId="4">#REF!</definedName>
    <definedName name="Brace.Steel1.262" localSheetId="1">#REF!</definedName>
    <definedName name="Brace.Steel1.262">#REF!</definedName>
    <definedName name="Brace.Steel550" localSheetId="0">#REF!</definedName>
    <definedName name="Brace.Steel550" localSheetId="2">#REF!</definedName>
    <definedName name="Brace.Steel550" localSheetId="5">#REF!</definedName>
    <definedName name="Brace.Steel550" localSheetId="3">#REF!</definedName>
    <definedName name="Brace.Steel550" localSheetId="4">#REF!</definedName>
    <definedName name="Brace.Steel550" localSheetId="1">#REF!</definedName>
    <definedName name="Brace.Steel550">#REF!</definedName>
    <definedName name="Brace.Steel770" localSheetId="0">#REF!</definedName>
    <definedName name="Brace.Steel770" localSheetId="2">#REF!</definedName>
    <definedName name="Brace.Steel770" localSheetId="3">#REF!</definedName>
    <definedName name="Brace.Steel770" localSheetId="1">#REF!</definedName>
    <definedName name="Brace.Steel770">#REF!</definedName>
    <definedName name="Bracket.band" localSheetId="0">#REF!</definedName>
    <definedName name="Bracket.band" localSheetId="2">#REF!</definedName>
    <definedName name="Bracket.band" localSheetId="3">#REF!</definedName>
    <definedName name="Bracket.band" localSheetId="1">#REF!</definedName>
    <definedName name="Bracket.band">#REF!</definedName>
    <definedName name="Bracket.center" localSheetId="0">#REF!</definedName>
    <definedName name="Bracket.center" localSheetId="2">#REF!</definedName>
    <definedName name="Bracket.center" localSheetId="3">#REF!</definedName>
    <definedName name="Bracket.center" localSheetId="1">#REF!</definedName>
    <definedName name="Bracket.center">#REF!</definedName>
    <definedName name="Bracket.Extension" localSheetId="0">#REF!</definedName>
    <definedName name="Bracket.Extension" localSheetId="2">#REF!</definedName>
    <definedName name="Bracket.Extension" localSheetId="3">#REF!</definedName>
    <definedName name="Bracket.Extension" localSheetId="1">#REF!</definedName>
    <definedName name="Bracket.Extension">#REF!</definedName>
    <definedName name="Bracket.Secondary" localSheetId="0">#REF!</definedName>
    <definedName name="Bracket.Secondary" localSheetId="2">#REF!</definedName>
    <definedName name="Bracket.Secondary" localSheetId="3">#REF!</definedName>
    <definedName name="Bracket.Secondary" localSheetId="1">#REF!</definedName>
    <definedName name="Bracket.Secondary">#REF!</definedName>
    <definedName name="Bracket.transformer" localSheetId="0">#REF!</definedName>
    <definedName name="Bracket.transformer" localSheetId="2">#REF!</definedName>
    <definedName name="Bracket.transformer" localSheetId="3">#REF!</definedName>
    <definedName name="Bracket.transformer" localSheetId="1">#REF!</definedName>
    <definedName name="Bracket.transformer">#REF!</definedName>
    <definedName name="bubungAsbesgel.besar" localSheetId="0">#REF!</definedName>
    <definedName name="bubungAsbesgel.besar" localSheetId="2">#REF!</definedName>
    <definedName name="bubungAsbesgel.besar" localSheetId="3">#REF!</definedName>
    <definedName name="bubungAsbesgel.besar" localSheetId="1">#REF!</definedName>
    <definedName name="bubungAsbesgel.besar">#REF!</definedName>
    <definedName name="bubungAsbesgel.kecil" localSheetId="0">#REF!</definedName>
    <definedName name="bubungAsbesgel.kecil" localSheetId="2">#REF!</definedName>
    <definedName name="bubungAsbesgel.kecil" localSheetId="3">#REF!</definedName>
    <definedName name="bubungAsbesgel.kecil" localSheetId="1">#REF!</definedName>
    <definedName name="bubungAsbesgel.kecil">#REF!</definedName>
    <definedName name="bubungbiasa">'[6]harga sat'!$G$29</definedName>
    <definedName name="bubungpress">'[6]harga sat'!$G$30</definedName>
    <definedName name="Buis.beton.20cm" localSheetId="0">#REF!</definedName>
    <definedName name="Buis.beton.20cm" localSheetId="2">#REF!</definedName>
    <definedName name="Buis.beton.20cm" localSheetId="5">#REF!</definedName>
    <definedName name="Buis.beton.20cm" localSheetId="3">#REF!</definedName>
    <definedName name="Buis.beton.20cm" localSheetId="4">#REF!</definedName>
    <definedName name="Buis.beton.20cm" localSheetId="1">#REF!</definedName>
    <definedName name="Buis.beton.20cm">#REF!</definedName>
    <definedName name="buis.beton.30" localSheetId="0">#REF!</definedName>
    <definedName name="buis.beton.30" localSheetId="2">#REF!</definedName>
    <definedName name="buis.beton.30" localSheetId="5">#REF!</definedName>
    <definedName name="buis.beton.30" localSheetId="3">#REF!</definedName>
    <definedName name="buis.beton.30" localSheetId="4">#REF!</definedName>
    <definedName name="buis.beton.30" localSheetId="1">#REF!</definedName>
    <definedName name="buis.beton.30">#REF!</definedName>
    <definedName name="buis.beton.40" localSheetId="0">#REF!</definedName>
    <definedName name="buis.beton.40" localSheetId="2">#REF!</definedName>
    <definedName name="buis.beton.40" localSheetId="5">#REF!</definedName>
    <definedName name="buis.beton.40" localSheetId="3">#REF!</definedName>
    <definedName name="buis.beton.40" localSheetId="4">#REF!</definedName>
    <definedName name="buis.beton.40" localSheetId="1">#REF!</definedName>
    <definedName name="buis.beton.40">#REF!</definedName>
    <definedName name="buis.beton.50" localSheetId="0">#REF!</definedName>
    <definedName name="buis.beton.50" localSheetId="2">#REF!</definedName>
    <definedName name="buis.beton.50" localSheetId="3">#REF!</definedName>
    <definedName name="buis.beton.50" localSheetId="1">#REF!</definedName>
    <definedName name="buis.beton.50">#REF!</definedName>
    <definedName name="buis.beton.60" localSheetId="0">#REF!</definedName>
    <definedName name="buis.beton.60" localSheetId="2">#REF!</definedName>
    <definedName name="buis.beton.60" localSheetId="3">#REF!</definedName>
    <definedName name="buis.beton.60" localSheetId="1">#REF!</definedName>
    <definedName name="buis.beton.60">#REF!</definedName>
    <definedName name="Buis.beton.80cm" localSheetId="0">#REF!</definedName>
    <definedName name="Buis.beton.80cm" localSheetId="2">#REF!</definedName>
    <definedName name="Buis.beton.80cm" localSheetId="3">#REF!</definedName>
    <definedName name="Buis.beton.80cm" localSheetId="1">#REF!</definedName>
    <definedName name="Buis.beton.80cm">#REF!</definedName>
    <definedName name="buis.beton.u20" localSheetId="0">#REF!</definedName>
    <definedName name="buis.beton.u20" localSheetId="2">#REF!</definedName>
    <definedName name="buis.beton.u20" localSheetId="3">#REF!</definedName>
    <definedName name="buis.beton.u20" localSheetId="1">#REF!</definedName>
    <definedName name="buis.beton.u20">#REF!</definedName>
    <definedName name="buis.beton.u30" localSheetId="0">#REF!</definedName>
    <definedName name="buis.beton.u30" localSheetId="2">#REF!</definedName>
    <definedName name="buis.beton.u30" localSheetId="3">#REF!</definedName>
    <definedName name="buis.beton.u30" localSheetId="1">#REF!</definedName>
    <definedName name="buis.beton.u30">#REF!</definedName>
    <definedName name="BuisBeton100cm" localSheetId="0">#REF!</definedName>
    <definedName name="BuisBeton100cm" localSheetId="2">#REF!</definedName>
    <definedName name="BuisBeton100cm" localSheetId="3">#REF!</definedName>
    <definedName name="BuisBeton100cm" localSheetId="1">#REF!</definedName>
    <definedName name="BuisBeton100cm">#REF!</definedName>
    <definedName name="BuisBeton30cm" localSheetId="0">#REF!</definedName>
    <definedName name="BuisBeton30cm" localSheetId="2">#REF!</definedName>
    <definedName name="BuisBeton30cm" localSheetId="3">#REF!</definedName>
    <definedName name="BuisBeton30cm" localSheetId="1">#REF!</definedName>
    <definedName name="BuisBeton30cm">#REF!</definedName>
    <definedName name="BuisBeton40cm" localSheetId="0">#REF!</definedName>
    <definedName name="BuisBeton40cm" localSheetId="2">#REF!</definedName>
    <definedName name="BuisBeton40cm" localSheetId="3">#REF!</definedName>
    <definedName name="BuisBeton40cm" localSheetId="1">#REF!</definedName>
    <definedName name="BuisBeton40cm">#REF!</definedName>
    <definedName name="BuisBeton50cm" localSheetId="0">#REF!</definedName>
    <definedName name="BuisBeton50cm" localSheetId="2">#REF!</definedName>
    <definedName name="BuisBeton50cm" localSheetId="3">#REF!</definedName>
    <definedName name="BuisBeton50cm" localSheetId="1">#REF!</definedName>
    <definedName name="BuisBeton50cm">#REF!</definedName>
    <definedName name="BuisBeton60cm" localSheetId="0">#REF!</definedName>
    <definedName name="BuisBeton60cm" localSheetId="2">#REF!</definedName>
    <definedName name="BuisBeton60cm" localSheetId="3">#REF!</definedName>
    <definedName name="BuisBeton60cm" localSheetId="1">#REF!</definedName>
    <definedName name="BuisBeton60cm">#REF!</definedName>
    <definedName name="BuisBeton80cm" localSheetId="0">#REF!</definedName>
    <definedName name="BuisBeton80cm" localSheetId="2">#REF!</definedName>
    <definedName name="BuisBeton80cm" localSheetId="3">#REF!</definedName>
    <definedName name="BuisBeton80cm" localSheetId="1">#REF!</definedName>
    <definedName name="BuisBeton80cm">#REF!</definedName>
    <definedName name="BuisBeton90cm" localSheetId="0">#REF!</definedName>
    <definedName name="BuisBeton90cm" localSheetId="2">#REF!</definedName>
    <definedName name="BuisBeton90cm" localSheetId="3">#REF!</definedName>
    <definedName name="BuisBeton90cm" localSheetId="1">#REF!</definedName>
    <definedName name="BuisBeton90cm">#REF!</definedName>
    <definedName name="Bulldozer" localSheetId="0">#REF!</definedName>
    <definedName name="Bulldozer" localSheetId="2">#REF!</definedName>
    <definedName name="Bulldozer" localSheetId="3">#REF!</definedName>
    <definedName name="Bulldozer" localSheetId="1">#REF!</definedName>
    <definedName name="Bulldozer">#REF!</definedName>
    <definedName name="bulldozer.100" localSheetId="0">#REF!</definedName>
    <definedName name="bulldozer.100" localSheetId="2">#REF!</definedName>
    <definedName name="bulldozer.100" localSheetId="3">#REF!</definedName>
    <definedName name="bulldozer.100" localSheetId="1">#REF!</definedName>
    <definedName name="bulldozer.100">#REF!</definedName>
    <definedName name="Buruh.semi.terlatih.jam" localSheetId="0">[9]Upah!#REF!</definedName>
    <definedName name="Buruh.semi.terlatih.jam" localSheetId="5">[9]Upah!#REF!</definedName>
    <definedName name="Buruh.semi.terlatih.jam" localSheetId="3">[9]Upah!#REF!</definedName>
    <definedName name="Buruh.semi.terlatih.jam" localSheetId="4">[9]Upah!#REF!</definedName>
    <definedName name="Buruh.semi.terlatih.jam" localSheetId="1">[9]Upah!#REF!</definedName>
    <definedName name="Buruh.semi.terlatih.jam">[9]Upah!#REF!</definedName>
    <definedName name="Buruh.tak.terlatih.jam" localSheetId="0">[9]Upah!#REF!</definedName>
    <definedName name="Buruh.tak.terlatih.jam" localSheetId="5">[9]Upah!#REF!</definedName>
    <definedName name="Buruh.tak.terlatih.jam" localSheetId="3">[9]Upah!#REF!</definedName>
    <definedName name="Buruh.tak.terlatih.jam" localSheetId="4">[9]Upah!#REF!</definedName>
    <definedName name="Buruh.tak.terlatih.jam" localSheetId="1">[9]Upah!#REF!</definedName>
    <definedName name="Buruh.tak.terlatih.jam">[9]Upah!#REF!</definedName>
    <definedName name="Buruh.terlatih.jam" localSheetId="0">[9]Upah!#REF!</definedName>
    <definedName name="Buruh.terlatih.jam" localSheetId="5">[9]Upah!#REF!</definedName>
    <definedName name="Buruh.terlatih.jam" localSheetId="3">[9]Upah!#REF!</definedName>
    <definedName name="Buruh.terlatih.jam" localSheetId="4">[9]Upah!#REF!</definedName>
    <definedName name="Buruh.terlatih.jam" localSheetId="1">[9]Upah!#REF!</definedName>
    <definedName name="Buruh.terlatih.jam">[9]Upah!#REF!</definedName>
    <definedName name="buruhsemiterlatih">[9]Upah!$H$35</definedName>
    <definedName name="buruhsemiterlatih.jam" localSheetId="0">#REF!</definedName>
    <definedName name="buruhsemiterlatih.jam" localSheetId="2">#REF!</definedName>
    <definedName name="buruhsemiterlatih.jam" localSheetId="5">#REF!</definedName>
    <definedName name="buruhsemiterlatih.jam" localSheetId="3">#REF!</definedName>
    <definedName name="buruhsemiterlatih.jam" localSheetId="4">#REF!</definedName>
    <definedName name="buruhsemiterlatih.jam" localSheetId="1">#REF!</definedName>
    <definedName name="buruhsemiterlatih.jam">#REF!</definedName>
    <definedName name="buruhtakterlatih">[9]Upah!$H$34</definedName>
    <definedName name="buruhtakterlatih.jam" localSheetId="0">#REF!</definedName>
    <definedName name="buruhtakterlatih.jam" localSheetId="2">#REF!</definedName>
    <definedName name="buruhtakterlatih.jam" localSheetId="5">#REF!</definedName>
    <definedName name="buruhtakterlatih.jam" localSheetId="3">#REF!</definedName>
    <definedName name="buruhtakterlatih.jam" localSheetId="4">#REF!</definedName>
    <definedName name="buruhtakterlatih.jam" localSheetId="1">#REF!</definedName>
    <definedName name="buruhtakterlatih.jam">#REF!</definedName>
    <definedName name="buruhterlatih">[9]Upah!$H$36</definedName>
    <definedName name="buruhterlatih.jam" localSheetId="0">#REF!</definedName>
    <definedName name="buruhterlatih.jam" localSheetId="2">#REF!</definedName>
    <definedName name="buruhterlatih.jam" localSheetId="5">#REF!</definedName>
    <definedName name="buruhterlatih.jam" localSheetId="3">#REF!</definedName>
    <definedName name="buruhterlatih.jam" localSheetId="4">#REF!</definedName>
    <definedName name="buruhterlatih.jam" localSheetId="1">#REF!</definedName>
    <definedName name="buruhterlatih.jam">#REF!</definedName>
    <definedName name="C.002">'[7]SNI Bang Pek Minor'!$F$64</definedName>
    <definedName name="CA.1">'[9]Anls Jarlis'!$H$22</definedName>
    <definedName name="CA.1.">'[9]Anls Jarlis'!$H$29</definedName>
    <definedName name="CA.2">'[9]Anls Jarlis'!$H$45</definedName>
    <definedName name="CA.2.">'[9]Anls Jarlis'!$H$51</definedName>
    <definedName name="CA.5." localSheetId="0">#REF!</definedName>
    <definedName name="CA.5." localSheetId="2">#REF!</definedName>
    <definedName name="CA.5." localSheetId="5">#REF!</definedName>
    <definedName name="CA.5." localSheetId="3">#REF!</definedName>
    <definedName name="CA.5." localSheetId="4">#REF!</definedName>
    <definedName name="CA.5." localSheetId="1">#REF!</definedName>
    <definedName name="CA.5.">#REF!</definedName>
    <definedName name="CA.5.2" localSheetId="0">#REF!</definedName>
    <definedName name="CA.5.2" localSheetId="2">#REF!</definedName>
    <definedName name="CA.5.2" localSheetId="5">#REF!</definedName>
    <definedName name="CA.5.2" localSheetId="3">#REF!</definedName>
    <definedName name="CA.5.2" localSheetId="4">#REF!</definedName>
    <definedName name="CA.5.2" localSheetId="1">#REF!</definedName>
    <definedName name="CA.5.2">#REF!</definedName>
    <definedName name="CA.6" localSheetId="0">#REF!</definedName>
    <definedName name="CA.6" localSheetId="2">#REF!</definedName>
    <definedName name="CA.6" localSheetId="5">#REF!</definedName>
    <definedName name="CA.6" localSheetId="3">#REF!</definedName>
    <definedName name="CA.6" localSheetId="4">#REF!</definedName>
    <definedName name="CA.6" localSheetId="1">#REF!</definedName>
    <definedName name="CA.6">#REF!</definedName>
    <definedName name="CA2.1">'[9]Anls Jarlis'!$H$37</definedName>
    <definedName name="casing" localSheetId="0">#REF!</definedName>
    <definedName name="casing" localSheetId="2">#REF!</definedName>
    <definedName name="casing" localSheetId="5">#REF!</definedName>
    <definedName name="casing" localSheetId="3">#REF!</definedName>
    <definedName name="casing" localSheetId="4">#REF!</definedName>
    <definedName name="casing" localSheetId="1">#REF!</definedName>
    <definedName name="casing">#REF!</definedName>
    <definedName name="Cat.tembok" localSheetId="0">#REF!</definedName>
    <definedName name="Cat.tembok" localSheetId="2">#REF!</definedName>
    <definedName name="Cat.tembok" localSheetId="5">#REF!</definedName>
    <definedName name="Cat.tembok" localSheetId="3">#REF!</definedName>
    <definedName name="Cat.tembok" localSheetId="4">#REF!</definedName>
    <definedName name="Cat.tembok" localSheetId="1">#REF!</definedName>
    <definedName name="Cat.tembok">#REF!</definedName>
    <definedName name="Cat.tembok.baik" localSheetId="0">#REF!</definedName>
    <definedName name="Cat.tembok.baik" localSheetId="2">#REF!</definedName>
    <definedName name="Cat.tembok.baik" localSheetId="5">#REF!</definedName>
    <definedName name="Cat.tembok.baik" localSheetId="3">#REF!</definedName>
    <definedName name="Cat.tembok.baik" localSheetId="4">#REF!</definedName>
    <definedName name="Cat.tembok.baik" localSheetId="1">#REF!</definedName>
    <definedName name="Cat.tembok.baik">#REF!</definedName>
    <definedName name="Cat.Tembok.Catylac" localSheetId="0">#REF!</definedName>
    <definedName name="Cat.Tembok.Catylac" localSheetId="2">#REF!</definedName>
    <definedName name="Cat.Tembok.Catylac" localSheetId="3">#REF!</definedName>
    <definedName name="Cat.Tembok.Catylac" localSheetId="1">#REF!</definedName>
    <definedName name="Cat.Tembok.Catylac">#REF!</definedName>
    <definedName name="CatBesi" localSheetId="0">#REF!</definedName>
    <definedName name="CatBesi" localSheetId="2">#REF!</definedName>
    <definedName name="CatBesi" localSheetId="3">#REF!</definedName>
    <definedName name="CatBesi" localSheetId="1">#REF!</definedName>
    <definedName name="CatBesi">#REF!</definedName>
    <definedName name="Caterpain" localSheetId="0">#REF!</definedName>
    <definedName name="Caterpain" localSheetId="2">#REF!</definedName>
    <definedName name="Caterpain" localSheetId="3">#REF!</definedName>
    <definedName name="Caterpain" localSheetId="1">#REF!</definedName>
    <definedName name="Caterpain">#REF!</definedName>
    <definedName name="catGb" localSheetId="0">#REF!</definedName>
    <definedName name="catGb" localSheetId="2">#REF!</definedName>
    <definedName name="catGb" localSheetId="3">#REF!</definedName>
    <definedName name="catGb" localSheetId="1">#REF!</definedName>
    <definedName name="catGb">#REF!</definedName>
    <definedName name="catilac" localSheetId="0">#REF!</definedName>
    <definedName name="catilac" localSheetId="2">#REF!</definedName>
    <definedName name="catilac" localSheetId="3">#REF!</definedName>
    <definedName name="catilac" localSheetId="1">#REF!</definedName>
    <definedName name="catilac">#REF!</definedName>
    <definedName name="CatKayu" localSheetId="0">#REF!</definedName>
    <definedName name="CatKayu" localSheetId="2">#REF!</definedName>
    <definedName name="CatKayu" localSheetId="3">#REF!</definedName>
    <definedName name="CatKayu" localSheetId="1">#REF!</definedName>
    <definedName name="CatKayu">#REF!</definedName>
    <definedName name="CatKhusus" localSheetId="0">#REF!</definedName>
    <definedName name="CatKhusus" localSheetId="2">#REF!</definedName>
    <definedName name="CatKhusus" localSheetId="3">#REF!</definedName>
    <definedName name="CatKhusus" localSheetId="1">#REF!</definedName>
    <definedName name="CatKhusus">#REF!</definedName>
    <definedName name="CatStandar" localSheetId="0">#REF!</definedName>
    <definedName name="CatStandar" localSheetId="2">#REF!</definedName>
    <definedName name="CatStandar" localSheetId="3">#REF!</definedName>
    <definedName name="CatStandar" localSheetId="1">#REF!</definedName>
    <definedName name="CatStandar">#REF!</definedName>
    <definedName name="CatTembok" localSheetId="0">#REF!</definedName>
    <definedName name="CatTembok" localSheetId="2">#REF!</definedName>
    <definedName name="CatTembok" localSheetId="3">#REF!</definedName>
    <definedName name="CatTembok" localSheetId="1">#REF!</definedName>
    <definedName name="CatTembok">#REF!</definedName>
    <definedName name="CatTembok.Exterior" localSheetId="0">#REF!</definedName>
    <definedName name="CatTembok.Exterior" localSheetId="2">#REF!</definedName>
    <definedName name="CatTembok.Exterior" localSheetId="3">#REF!</definedName>
    <definedName name="CatTembok.Exterior" localSheetId="1">#REF!</definedName>
    <definedName name="CatTembok.Exterior">#REF!</definedName>
    <definedName name="CatTembok.Interior" localSheetId="0">#REF!</definedName>
    <definedName name="CatTembok.Interior" localSheetId="2">#REF!</definedName>
    <definedName name="CatTembok.Interior" localSheetId="3">#REF!</definedName>
    <definedName name="CatTembok.Interior" localSheetId="1">#REF!</definedName>
    <definedName name="CatTembok.Interior">#REF!</definedName>
    <definedName name="cek">[1]Rekap!$H$28</definedName>
    <definedName name="Center.bracket.6KN" localSheetId="0">#REF!</definedName>
    <definedName name="Center.bracket.6KN" localSheetId="2">#REF!</definedName>
    <definedName name="Center.bracket.6KN" localSheetId="5">#REF!</definedName>
    <definedName name="Center.bracket.6KN" localSheetId="3">#REF!</definedName>
    <definedName name="Center.bracket.6KN" localSheetId="4">#REF!</definedName>
    <definedName name="Center.bracket.6KN" localSheetId="1">#REF!</definedName>
    <definedName name="Center.bracket.6KN">#REF!</definedName>
    <definedName name="Center.braket.12.5KN" localSheetId="0">#REF!</definedName>
    <definedName name="Center.braket.12.5KN" localSheetId="2">#REF!</definedName>
    <definedName name="Center.braket.12.5KN" localSheetId="5">#REF!</definedName>
    <definedName name="Center.braket.12.5KN" localSheetId="3">#REF!</definedName>
    <definedName name="Center.braket.12.5KN" localSheetId="4">#REF!</definedName>
    <definedName name="Center.braket.12.5KN" localSheetId="1">#REF!</definedName>
    <definedName name="Center.braket.12.5KN">#REF!</definedName>
    <definedName name="Clamp.bougel" localSheetId="0">#REF!</definedName>
    <definedName name="Clamp.bougel" localSheetId="2">#REF!</definedName>
    <definedName name="Clamp.bougel" localSheetId="5">#REF!</definedName>
    <definedName name="Clamp.bougel" localSheetId="3">#REF!</definedName>
    <definedName name="Clamp.bougel" localSheetId="4">#REF!</definedName>
    <definedName name="Clamp.bougel" localSheetId="1">#REF!</definedName>
    <definedName name="Clamp.bougel">#REF!</definedName>
    <definedName name="Clamp.ground.rod" localSheetId="0">#REF!</definedName>
    <definedName name="Clamp.ground.rod" localSheetId="2">#REF!</definedName>
    <definedName name="Clamp.ground.rod" localSheetId="3">#REF!</definedName>
    <definedName name="Clamp.ground.rod" localSheetId="1">#REF!</definedName>
    <definedName name="Clamp.ground.rod">#REF!</definedName>
    <definedName name="Clamp.ground.wire" localSheetId="0">#REF!</definedName>
    <definedName name="Clamp.ground.wire" localSheetId="2">#REF!</definedName>
    <definedName name="Clamp.ground.wire" localSheetId="3">#REF!</definedName>
    <definedName name="Clamp.ground.wire" localSheetId="1">#REF!</definedName>
    <definedName name="Clamp.ground.wire">#REF!</definedName>
    <definedName name="Clamp.hotline.top.assembly" localSheetId="0">#REF!</definedName>
    <definedName name="Clamp.hotline.top.assembly" localSheetId="2">#REF!</definedName>
    <definedName name="Clamp.hotline.top.assembly" localSheetId="3">#REF!</definedName>
    <definedName name="Clamp.hotline.top.assembly" localSheetId="1">#REF!</definedName>
    <definedName name="Clamp.hotline.top.assembly">#REF!</definedName>
    <definedName name="Clevis.Swinging" localSheetId="0">#REF!</definedName>
    <definedName name="Clevis.Swinging" localSheetId="2">#REF!</definedName>
    <definedName name="Clevis.Swinging" localSheetId="3">#REF!</definedName>
    <definedName name="Clevis.Swinging" localSheetId="1">#REF!</definedName>
    <definedName name="Clevis.Swinging">#REF!</definedName>
    <definedName name="CM2.11" localSheetId="0">#REF!</definedName>
    <definedName name="CM2.11" localSheetId="2">#REF!</definedName>
    <definedName name="CM2.11" localSheetId="3">#REF!</definedName>
    <definedName name="CM2.11" localSheetId="1">#REF!</definedName>
    <definedName name="CM2.11">#REF!</definedName>
    <definedName name="CM2.12" localSheetId="0">#REF!</definedName>
    <definedName name="CM2.12" localSheetId="2">#REF!</definedName>
    <definedName name="CM2.12" localSheetId="3">#REF!</definedName>
    <definedName name="CM2.12" localSheetId="1">#REF!</definedName>
    <definedName name="CM2.12">#REF!</definedName>
    <definedName name="CM2.12A" localSheetId="0">#REF!</definedName>
    <definedName name="CM2.12A" localSheetId="2">#REF!</definedName>
    <definedName name="CM2.12A" localSheetId="3">#REF!</definedName>
    <definedName name="CM2.12A" localSheetId="1">#REF!</definedName>
    <definedName name="CM2.12A">#REF!</definedName>
    <definedName name="CM5.2" localSheetId="0">#REF!</definedName>
    <definedName name="CM5.2" localSheetId="2">#REF!</definedName>
    <definedName name="CM5.2" localSheetId="3">#REF!</definedName>
    <definedName name="CM5.2" localSheetId="1">#REF!</definedName>
    <definedName name="CM5.2">#REF!</definedName>
    <definedName name="CM5.3" localSheetId="0">#REF!</definedName>
    <definedName name="CM5.3" localSheetId="2">#REF!</definedName>
    <definedName name="CM5.3" localSheetId="3">#REF!</definedName>
    <definedName name="CM5.3" localSheetId="1">#REF!</definedName>
    <definedName name="CM5.3">#REF!</definedName>
    <definedName name="CM5.9" localSheetId="0">#REF!</definedName>
    <definedName name="CM5.9" localSheetId="2">#REF!</definedName>
    <definedName name="CM5.9" localSheetId="3">#REF!</definedName>
    <definedName name="CM5.9" localSheetId="1">#REF!</definedName>
    <definedName name="CM5.9">#REF!</definedName>
    <definedName name="CoatingAlami" localSheetId="0">#REF!</definedName>
    <definedName name="CoatingAlami" localSheetId="2">#REF!</definedName>
    <definedName name="CoatingAlami" localSheetId="3">#REF!</definedName>
    <definedName name="CoatingAlami" localSheetId="1">#REF!</definedName>
    <definedName name="CoatingAlami">#REF!</definedName>
    <definedName name="CoatingGlossy" localSheetId="0">#REF!</definedName>
    <definedName name="CoatingGlossy" localSheetId="2">#REF!</definedName>
    <definedName name="CoatingGlossy" localSheetId="3">#REF!</definedName>
    <definedName name="CoatingGlossy" localSheetId="1">#REF!</definedName>
    <definedName name="CoatingGlossy">#REF!</definedName>
    <definedName name="Compression.C.150" localSheetId="0">#REF!</definedName>
    <definedName name="Compression.C.150" localSheetId="2">#REF!</definedName>
    <definedName name="Compression.C.150" localSheetId="3">#REF!</definedName>
    <definedName name="Compression.C.150" localSheetId="1">#REF!</definedName>
    <definedName name="Compression.C.150">#REF!</definedName>
    <definedName name="Compression.C.240" localSheetId="0">#REF!</definedName>
    <definedName name="Compression.C.240" localSheetId="2">#REF!</definedName>
    <definedName name="Compression.C.240" localSheetId="3">#REF!</definedName>
    <definedName name="Compression.C.240" localSheetId="1">#REF!</definedName>
    <definedName name="Compression.C.240">#REF!</definedName>
    <definedName name="Compression.C.50" localSheetId="0">#REF!</definedName>
    <definedName name="Compression.C.50" localSheetId="2">#REF!</definedName>
    <definedName name="Compression.C.50" localSheetId="3">#REF!</definedName>
    <definedName name="Compression.C.50" localSheetId="1">#REF!</definedName>
    <definedName name="Compression.C.50">#REF!</definedName>
    <definedName name="Compression.C.70.150" localSheetId="0">#REF!</definedName>
    <definedName name="Compression.C.70.150" localSheetId="2">#REF!</definedName>
    <definedName name="Compression.C.70.150" localSheetId="3">#REF!</definedName>
    <definedName name="Compression.C.70.150" localSheetId="1">#REF!</definedName>
    <definedName name="Compression.C.70.150">#REF!</definedName>
    <definedName name="Compression.C.70.70" localSheetId="0">#REF!</definedName>
    <definedName name="Compression.C.70.70" localSheetId="2">#REF!</definedName>
    <definedName name="Compression.C.70.70" localSheetId="3">#REF!</definedName>
    <definedName name="Compression.C.70.70" localSheetId="1">#REF!</definedName>
    <definedName name="Compression.C.70.70">#REF!</definedName>
    <definedName name="Compression.T.L.150" localSheetId="0">#REF!</definedName>
    <definedName name="Compression.T.L.150" localSheetId="2">#REF!</definedName>
    <definedName name="Compression.T.L.150" localSheetId="3">#REF!</definedName>
    <definedName name="Compression.T.L.150" localSheetId="1">#REF!</definedName>
    <definedName name="Compression.T.L.150">#REF!</definedName>
    <definedName name="Compression.T.L.70" localSheetId="0">#REF!</definedName>
    <definedName name="Compression.T.L.70" localSheetId="2">#REF!</definedName>
    <definedName name="Compression.T.L.70" localSheetId="3">#REF!</definedName>
    <definedName name="Compression.T.L.70" localSheetId="1">#REF!</definedName>
    <definedName name="Compression.T.L.70">#REF!</definedName>
    <definedName name="Compression.T.L35" localSheetId="0">#REF!</definedName>
    <definedName name="Compression.T.L35" localSheetId="2">#REF!</definedName>
    <definedName name="Compression.T.L35" localSheetId="3">#REF!</definedName>
    <definedName name="Compression.T.L35" localSheetId="1">#REF!</definedName>
    <definedName name="Compression.T.L35">#REF!</definedName>
    <definedName name="Compression.T.L50" localSheetId="0">#REF!</definedName>
    <definedName name="Compression.T.L50" localSheetId="2">#REF!</definedName>
    <definedName name="Compression.T.L50" localSheetId="3">#REF!</definedName>
    <definedName name="Compression.T.L50" localSheetId="1">#REF!</definedName>
    <definedName name="Compression.T.L50">#REF!</definedName>
    <definedName name="compressor" localSheetId="0">#REF!</definedName>
    <definedName name="compressor" localSheetId="2">#REF!</definedName>
    <definedName name="compressor" localSheetId="3">#REF!</definedName>
    <definedName name="compressor" localSheetId="1">#REF!</definedName>
    <definedName name="compressor">#REF!</definedName>
    <definedName name="compressor." localSheetId="0">#REF!</definedName>
    <definedName name="compressor." localSheetId="2">#REF!</definedName>
    <definedName name="compressor." localSheetId="3">#REF!</definedName>
    <definedName name="compressor." localSheetId="1">#REF!</definedName>
    <definedName name="compressor.">#REF!</definedName>
    <definedName name="concrete.mixer." localSheetId="0">#REF!</definedName>
    <definedName name="concrete.mixer." localSheetId="2">#REF!</definedName>
    <definedName name="concrete.mixer." localSheetId="3">#REF!</definedName>
    <definedName name="concrete.mixer." localSheetId="1">#REF!</definedName>
    <definedName name="concrete.mixer.">#REF!</definedName>
    <definedName name="concrete.paver" localSheetId="0">#REF!</definedName>
    <definedName name="concrete.paver" localSheetId="2">#REF!</definedName>
    <definedName name="concrete.paver" localSheetId="3">#REF!</definedName>
    <definedName name="concrete.paver" localSheetId="1">#REF!</definedName>
    <definedName name="concrete.paver">#REF!</definedName>
    <definedName name="concrete.paver." localSheetId="0">#REF!</definedName>
    <definedName name="concrete.paver." localSheetId="2">#REF!</definedName>
    <definedName name="concrete.paver." localSheetId="3">#REF!</definedName>
    <definedName name="concrete.paver." localSheetId="1">#REF!</definedName>
    <definedName name="concrete.paver.">#REF!</definedName>
    <definedName name="concrete.pump" localSheetId="0">#REF!</definedName>
    <definedName name="concrete.pump" localSheetId="2">#REF!</definedName>
    <definedName name="concrete.pump" localSheetId="3">#REF!</definedName>
    <definedName name="concrete.pump" localSheetId="1">#REF!</definedName>
    <definedName name="concrete.pump">#REF!</definedName>
    <definedName name="concrete.pump." localSheetId="0">#REF!</definedName>
    <definedName name="concrete.pump." localSheetId="2">#REF!</definedName>
    <definedName name="concrete.pump." localSheetId="3">#REF!</definedName>
    <definedName name="concrete.pump." localSheetId="1">#REF!</definedName>
    <definedName name="concrete.pump.">#REF!</definedName>
    <definedName name="concrete.vibrator" localSheetId="0">#REF!</definedName>
    <definedName name="concrete.vibrator" localSheetId="2">#REF!</definedName>
    <definedName name="concrete.vibrator" localSheetId="3">#REF!</definedName>
    <definedName name="concrete.vibrator" localSheetId="1">#REF!</definedName>
    <definedName name="concrete.vibrator">#REF!</definedName>
    <definedName name="concrete.vibrator." localSheetId="0">#REF!</definedName>
    <definedName name="concrete.vibrator." localSheetId="2">#REF!</definedName>
    <definedName name="concrete.vibrator." localSheetId="3">#REF!</definedName>
    <definedName name="concrete.vibrator." localSheetId="1">#REF!</definedName>
    <definedName name="concrete.vibrator.">#REF!</definedName>
    <definedName name="conector.6.25" localSheetId="0">#REF!</definedName>
    <definedName name="conector.6.25" localSheetId="2">#REF!</definedName>
    <definedName name="conector.6.25" localSheetId="3">#REF!</definedName>
    <definedName name="conector.6.25" localSheetId="1">#REF!</definedName>
    <definedName name="conector.6.25">#REF!</definedName>
    <definedName name="conector35.70" localSheetId="0">#REF!</definedName>
    <definedName name="conector35.70" localSheetId="2">#REF!</definedName>
    <definedName name="conector35.70" localSheetId="3">#REF!</definedName>
    <definedName name="conector35.70" localSheetId="1">#REF!</definedName>
    <definedName name="conector35.70">#REF!</definedName>
    <definedName name="crane.35T" localSheetId="0">#REF!</definedName>
    <definedName name="crane.35T" localSheetId="2">#REF!</definedName>
    <definedName name="crane.35T" localSheetId="3">#REF!</definedName>
    <definedName name="crane.35T" localSheetId="1">#REF!</definedName>
    <definedName name="crane.35T">#REF!</definedName>
    <definedName name="crane35ton" localSheetId="0">#REF!</definedName>
    <definedName name="crane35ton" localSheetId="2">#REF!</definedName>
    <definedName name="crane35ton" localSheetId="3">#REF!</definedName>
    <definedName name="crane35ton" localSheetId="1">#REF!</definedName>
    <definedName name="crane35ton">#REF!</definedName>
    <definedName name="Cross.Arm.Steel.2000" localSheetId="0">#REF!</definedName>
    <definedName name="Cross.Arm.Steel.2000" localSheetId="2">#REF!</definedName>
    <definedName name="Cross.Arm.Steel.2000" localSheetId="3">#REF!</definedName>
    <definedName name="Cross.Arm.Steel.2000" localSheetId="1">#REF!</definedName>
    <definedName name="Cross.Arm.Steel.2000">#REF!</definedName>
    <definedName name="Cross.Arm.Steel.3000" localSheetId="0">#REF!</definedName>
    <definedName name="Cross.Arm.Steel.3000" localSheetId="2">#REF!</definedName>
    <definedName name="Cross.Arm.Steel.3000" localSheetId="3">#REF!</definedName>
    <definedName name="Cross.Arm.Steel.3000" localSheetId="1">#REF!</definedName>
    <definedName name="Cross.Arm.Steel.3000">#REF!</definedName>
    <definedName name="Cross.Arm.Steel1.500" localSheetId="0">#REF!</definedName>
    <definedName name="Cross.Arm.Steel1.500" localSheetId="2">#REF!</definedName>
    <definedName name="Cross.Arm.Steel1.500" localSheetId="3">#REF!</definedName>
    <definedName name="Cross.Arm.Steel1.500" localSheetId="1">#REF!</definedName>
    <definedName name="Cross.Arm.Steel1.500">#REF!</definedName>
    <definedName name="curingcompound" localSheetId="0">#REF!</definedName>
    <definedName name="curingcompound" localSheetId="2">#REF!</definedName>
    <definedName name="curingcompound" localSheetId="3">#REF!</definedName>
    <definedName name="curingcompound" localSheetId="1">#REF!</definedName>
    <definedName name="curingcompound">#REF!</definedName>
    <definedName name="DaunNaco" localSheetId="0">#REF!</definedName>
    <definedName name="DaunNaco" localSheetId="2">#REF!</definedName>
    <definedName name="DaunNaco" localSheetId="3">#REF!</definedName>
    <definedName name="DaunNaco" localSheetId="1">#REF!</definedName>
    <definedName name="DaunNaco">#REF!</definedName>
    <definedName name="Dead.end.assembly.CJ6.T" localSheetId="0">#REF!</definedName>
    <definedName name="Dead.end.assembly.CJ6.T" localSheetId="2">#REF!</definedName>
    <definedName name="Dead.end.assembly.CJ6.T" localSheetId="3">#REF!</definedName>
    <definedName name="Dead.end.assembly.CJ6.T" localSheetId="1">#REF!</definedName>
    <definedName name="Dead.end.assembly.CJ6.T">#REF!</definedName>
    <definedName name="dempulkayu" localSheetId="0">#REF!</definedName>
    <definedName name="dempulkayu" localSheetId="2">#REF!</definedName>
    <definedName name="dempulkayu" localSheetId="3">#REF!</definedName>
    <definedName name="dempulkayu" localSheetId="1">#REF!</definedName>
    <definedName name="dempulkayu">#REF!</definedName>
    <definedName name="DH">[10]BAHAN!$C$15:$F$81</definedName>
    <definedName name="dolken8.10.4m" localSheetId="0">#REF!</definedName>
    <definedName name="dolken8.10.4m" localSheetId="2">#REF!</definedName>
    <definedName name="dolken8.10.4m" localSheetId="5">#REF!</definedName>
    <definedName name="dolken8.10.4m" localSheetId="3">#REF!</definedName>
    <definedName name="dolken8.10.4m" localSheetId="4">#REF!</definedName>
    <definedName name="dolken8.10.4m" localSheetId="1">#REF!</definedName>
    <definedName name="dolken8.10.4m">#REF!</definedName>
    <definedName name="dolken8.20.4m" localSheetId="0">#REF!</definedName>
    <definedName name="dolken8.20.4m" localSheetId="2">#REF!</definedName>
    <definedName name="dolken8.20.4m" localSheetId="5">#REF!</definedName>
    <definedName name="dolken8.20.4m" localSheetId="3">#REF!</definedName>
    <definedName name="dolken8.20.4m" localSheetId="4">#REF!</definedName>
    <definedName name="dolken8.20.4m" localSheetId="1">#REF!</definedName>
    <definedName name="dolken8.20.4m">#REF!</definedName>
    <definedName name="dolkenkayulokal" localSheetId="0">#REF!</definedName>
    <definedName name="dolkenkayulokal" localSheetId="2">#REF!</definedName>
    <definedName name="dolkenkayulokal" localSheetId="5">#REF!</definedName>
    <definedName name="dolkenkayulokal" localSheetId="3">#REF!</definedName>
    <definedName name="dolkenkayulokal" localSheetId="4">#REF!</definedName>
    <definedName name="dolkenkayulokal" localSheetId="1">#REF!</definedName>
    <definedName name="dolkenkayulokal">#REF!</definedName>
    <definedName name="doorcloser" localSheetId="0">#REF!</definedName>
    <definedName name="doorcloser" localSheetId="2">#REF!</definedName>
    <definedName name="doorcloser" localSheetId="3">#REF!</definedName>
    <definedName name="doorcloser" localSheetId="1">#REF!</definedName>
    <definedName name="doorcloser">#REF!</definedName>
    <definedName name="doorholder" localSheetId="0">#REF!</definedName>
    <definedName name="doorholder" localSheetId="2">#REF!</definedName>
    <definedName name="doorholder" localSheetId="3">#REF!</definedName>
    <definedName name="doorholder" localSheetId="1">#REF!</definedName>
    <definedName name="doorholder">#REF!</definedName>
    <definedName name="doorstop" localSheetId="0">#REF!</definedName>
    <definedName name="doorstop" localSheetId="2">#REF!</definedName>
    <definedName name="doorstop" localSheetId="3">#REF!</definedName>
    <definedName name="doorstop" localSheetId="1">#REF!</definedName>
    <definedName name="doorstop">#REF!</definedName>
    <definedName name="doorstop_1" localSheetId="0">#REF!</definedName>
    <definedName name="doorstop_1" localSheetId="2">#REF!</definedName>
    <definedName name="doorstop_1" localSheetId="3">#REF!</definedName>
    <definedName name="doorstop_1" localSheetId="1">#REF!</definedName>
    <definedName name="doorstop_1">#REF!</definedName>
    <definedName name="duatiga">'[6]harga sat'!$G$23</definedName>
    <definedName name="dump.truck." localSheetId="0">#REF!</definedName>
    <definedName name="dump.truck." localSheetId="2">#REF!</definedName>
    <definedName name="dump.truck." localSheetId="5">#REF!</definedName>
    <definedName name="dump.truck." localSheetId="3">#REF!</definedName>
    <definedName name="dump.truck." localSheetId="4">#REF!</definedName>
    <definedName name="dump.truck." localSheetId="1">#REF!</definedName>
    <definedName name="dump.truck.">#REF!</definedName>
    <definedName name="dumptruck" localSheetId="0">#REF!</definedName>
    <definedName name="dumptruck" localSheetId="2">#REF!</definedName>
    <definedName name="dumptruck" localSheetId="5">#REF!</definedName>
    <definedName name="dumptruck" localSheetId="3">#REF!</definedName>
    <definedName name="dumptruck" localSheetId="4">#REF!</definedName>
    <definedName name="dumptruck" localSheetId="1">#REF!</definedName>
    <definedName name="dumptruck">#REF!</definedName>
    <definedName name="dumptruck.3.4m" localSheetId="0">#REF!</definedName>
    <definedName name="dumptruck.3.4m" localSheetId="2">#REF!</definedName>
    <definedName name="dumptruck.3.4m" localSheetId="5">#REF!</definedName>
    <definedName name="dumptruck.3.4m" localSheetId="3">#REF!</definedName>
    <definedName name="dumptruck.3.4m" localSheetId="4">#REF!</definedName>
    <definedName name="dumptruck.3.4m" localSheetId="1">#REF!</definedName>
    <definedName name="dumptruck.3.4m">#REF!</definedName>
    <definedName name="dumptruck3.4m3" localSheetId="0">#REF!</definedName>
    <definedName name="dumptruck3.4m3" localSheetId="2">#REF!</definedName>
    <definedName name="dumptruck3.4m3" localSheetId="3">#REF!</definedName>
    <definedName name="dumptruck3.4m3" localSheetId="1">#REF!</definedName>
    <definedName name="dumptruck3.4m3">#REF!</definedName>
    <definedName name="E.001" localSheetId="0">#REF!</definedName>
    <definedName name="E.001" localSheetId="2">#REF!</definedName>
    <definedName name="E.001" localSheetId="3">#REF!</definedName>
    <definedName name="E.001" localSheetId="1">#REF!</definedName>
    <definedName name="E.001">#REF!</definedName>
    <definedName name="E.010" localSheetId="0">#REF!</definedName>
    <definedName name="E.010" localSheetId="2">#REF!</definedName>
    <definedName name="E.010" localSheetId="3">#REF!</definedName>
    <definedName name="E.010" localSheetId="1">#REF!</definedName>
    <definedName name="E.010">#REF!</definedName>
    <definedName name="E.020" localSheetId="0">#REF!</definedName>
    <definedName name="E.020" localSheetId="2">#REF!</definedName>
    <definedName name="E.020" localSheetId="3">#REF!</definedName>
    <definedName name="E.020" localSheetId="1">#REF!</definedName>
    <definedName name="E.020">#REF!</definedName>
    <definedName name="E.031" localSheetId="0">#REF!</definedName>
    <definedName name="E.031" localSheetId="2">#REF!</definedName>
    <definedName name="E.031" localSheetId="3">#REF!</definedName>
    <definedName name="E.031" localSheetId="1">#REF!</definedName>
    <definedName name="E.031">#REF!</definedName>
    <definedName name="E.052" localSheetId="0">#REF!</definedName>
    <definedName name="E.052" localSheetId="2">#REF!</definedName>
    <definedName name="E.052" localSheetId="3">#REF!</definedName>
    <definedName name="E.052" localSheetId="1">#REF!</definedName>
    <definedName name="E.052">#REF!</definedName>
    <definedName name="E.080" localSheetId="0">#REF!</definedName>
    <definedName name="E.080" localSheetId="2">#REF!</definedName>
    <definedName name="E.080" localSheetId="3">#REF!</definedName>
    <definedName name="E.080" localSheetId="1">#REF!</definedName>
    <definedName name="E.080">#REF!</definedName>
    <definedName name="E.081" localSheetId="0">#REF!</definedName>
    <definedName name="E.081" localSheetId="2">#REF!</definedName>
    <definedName name="E.081" localSheetId="3">#REF!</definedName>
    <definedName name="E.081" localSheetId="1">#REF!</definedName>
    <definedName name="E.081">#REF!</definedName>
    <definedName name="E.084" localSheetId="0">#REF!</definedName>
    <definedName name="E.084" localSheetId="2">#REF!</definedName>
    <definedName name="E.084" localSheetId="3">#REF!</definedName>
    <definedName name="E.084" localSheetId="1">#REF!</definedName>
    <definedName name="E.084">#REF!</definedName>
    <definedName name="E.087" localSheetId="0">#REF!</definedName>
    <definedName name="E.087" localSheetId="2">#REF!</definedName>
    <definedName name="E.087" localSheetId="3">#REF!</definedName>
    <definedName name="E.087" localSheetId="1">#REF!</definedName>
    <definedName name="E.087">#REF!</definedName>
    <definedName name="E.088" localSheetId="0">#REF!</definedName>
    <definedName name="E.088" localSheetId="2">#REF!</definedName>
    <definedName name="E.088" localSheetId="3">#REF!</definedName>
    <definedName name="E.088" localSheetId="1">#REF!</definedName>
    <definedName name="E.088">#REF!</definedName>
    <definedName name="E.089" localSheetId="0">#REF!</definedName>
    <definedName name="E.089" localSheetId="2">#REF!</definedName>
    <definedName name="E.089" localSheetId="3">#REF!</definedName>
    <definedName name="E.089" localSheetId="1">#REF!</definedName>
    <definedName name="E.089">#REF!</definedName>
    <definedName name="E.1.2" localSheetId="0">#REF!</definedName>
    <definedName name="E.1.2" localSheetId="2">#REF!</definedName>
    <definedName name="E.1.2" localSheetId="3">#REF!</definedName>
    <definedName name="E.1.2" localSheetId="1">#REF!</definedName>
    <definedName name="E.1.2">#REF!</definedName>
    <definedName name="E.153" localSheetId="0">#REF!</definedName>
    <definedName name="E.153" localSheetId="2">#REF!</definedName>
    <definedName name="E.153" localSheetId="3">#REF!</definedName>
    <definedName name="E.153" localSheetId="1">#REF!</definedName>
    <definedName name="E.153">#REF!</definedName>
    <definedName name="E.153a" localSheetId="0">#REF!</definedName>
    <definedName name="E.153a" localSheetId="2">#REF!</definedName>
    <definedName name="E.153a" localSheetId="3">#REF!</definedName>
    <definedName name="E.153a" localSheetId="1">#REF!</definedName>
    <definedName name="E.153a">#REF!</definedName>
    <definedName name="E.154" localSheetId="0">#REF!</definedName>
    <definedName name="E.154" localSheetId="2">#REF!</definedName>
    <definedName name="E.154" localSheetId="3">#REF!</definedName>
    <definedName name="E.154" localSheetId="1">#REF!</definedName>
    <definedName name="E.154">#REF!</definedName>
    <definedName name="E.155" localSheetId="0">#REF!</definedName>
    <definedName name="E.155" localSheetId="2">#REF!</definedName>
    <definedName name="E.155" localSheetId="3">#REF!</definedName>
    <definedName name="E.155" localSheetId="1">#REF!</definedName>
    <definedName name="E.155">#REF!</definedName>
    <definedName name="E.157" localSheetId="0">#REF!</definedName>
    <definedName name="E.157" localSheetId="2">#REF!</definedName>
    <definedName name="E.157" localSheetId="3">#REF!</definedName>
    <definedName name="E.157" localSheetId="1">#REF!</definedName>
    <definedName name="E.157">#REF!</definedName>
    <definedName name="E.182" localSheetId="0">#REF!</definedName>
    <definedName name="E.182" localSheetId="2">#REF!</definedName>
    <definedName name="E.182" localSheetId="3">#REF!</definedName>
    <definedName name="E.182" localSheetId="1">#REF!</definedName>
    <definedName name="E.182">#REF!</definedName>
    <definedName name="E.2.2" localSheetId="0">#REF!</definedName>
    <definedName name="E.2.2" localSheetId="2">#REF!</definedName>
    <definedName name="E.2.2" localSheetId="3">#REF!</definedName>
    <definedName name="E.2.2" localSheetId="1">#REF!</definedName>
    <definedName name="E.2.2">#REF!</definedName>
    <definedName name="E.212" localSheetId="0">#REF!</definedName>
    <definedName name="E.212" localSheetId="2">#REF!</definedName>
    <definedName name="E.212" localSheetId="3">#REF!</definedName>
    <definedName name="E.212" localSheetId="1">#REF!</definedName>
    <definedName name="E.212">#REF!</definedName>
    <definedName name="E.221" localSheetId="0">#REF!</definedName>
    <definedName name="E.221" localSheetId="2">#REF!</definedName>
    <definedName name="E.221" localSheetId="3">#REF!</definedName>
    <definedName name="E.221" localSheetId="1">#REF!</definedName>
    <definedName name="E.221">#REF!</definedName>
    <definedName name="E.251" localSheetId="0">#REF!</definedName>
    <definedName name="E.251" localSheetId="2">#REF!</definedName>
    <definedName name="E.251" localSheetId="3">#REF!</definedName>
    <definedName name="E.251" localSheetId="1">#REF!</definedName>
    <definedName name="E.251">#REF!</definedName>
    <definedName name="E.253" localSheetId="0">#REF!</definedName>
    <definedName name="E.253" localSheetId="2">#REF!</definedName>
    <definedName name="E.253" localSheetId="3">#REF!</definedName>
    <definedName name="E.253" localSheetId="1">#REF!</definedName>
    <definedName name="E.253">#REF!</definedName>
    <definedName name="E.301" localSheetId="0">#REF!</definedName>
    <definedName name="E.301" localSheetId="2">#REF!</definedName>
    <definedName name="E.301" localSheetId="3">#REF!</definedName>
    <definedName name="E.301" localSheetId="1">#REF!</definedName>
    <definedName name="E.301">#REF!</definedName>
    <definedName name="E.301a" localSheetId="0">#REF!</definedName>
    <definedName name="E.301a" localSheetId="2">#REF!</definedName>
    <definedName name="E.301a" localSheetId="3">#REF!</definedName>
    <definedName name="E.301a" localSheetId="1">#REF!</definedName>
    <definedName name="E.301a">#REF!</definedName>
    <definedName name="E.341" localSheetId="0">#REF!</definedName>
    <definedName name="E.341" localSheetId="2">#REF!</definedName>
    <definedName name="E.341" localSheetId="3">#REF!</definedName>
    <definedName name="E.341" localSheetId="1">#REF!</definedName>
    <definedName name="E.341">#REF!</definedName>
    <definedName name="E.6.1" localSheetId="0">#REF!</definedName>
    <definedName name="E.6.1" localSheetId="2">#REF!</definedName>
    <definedName name="E.6.1" localSheetId="3">#REF!</definedName>
    <definedName name="E.6.1" localSheetId="1">#REF!</definedName>
    <definedName name="E.6.1">#REF!</definedName>
    <definedName name="E.6.10" localSheetId="0">#REF!</definedName>
    <definedName name="E.6.10" localSheetId="2">#REF!</definedName>
    <definedName name="E.6.10" localSheetId="3">#REF!</definedName>
    <definedName name="E.6.10" localSheetId="1">#REF!</definedName>
    <definedName name="E.6.10">#REF!</definedName>
    <definedName name="E.6.11" localSheetId="0">#REF!</definedName>
    <definedName name="E.6.11" localSheetId="2">#REF!</definedName>
    <definedName name="E.6.11" localSheetId="3">#REF!</definedName>
    <definedName name="E.6.11" localSheetId="1">#REF!</definedName>
    <definedName name="E.6.11">#REF!</definedName>
    <definedName name="E.6.12" localSheetId="0">#REF!</definedName>
    <definedName name="E.6.12" localSheetId="2">#REF!</definedName>
    <definedName name="E.6.12" localSheetId="3">#REF!</definedName>
    <definedName name="E.6.12" localSheetId="1">#REF!</definedName>
    <definedName name="E.6.12">#REF!</definedName>
    <definedName name="E.6.13" localSheetId="0">#REF!</definedName>
    <definedName name="E.6.13" localSheetId="2">#REF!</definedName>
    <definedName name="E.6.13" localSheetId="3">#REF!</definedName>
    <definedName name="E.6.13" localSheetId="1">#REF!</definedName>
    <definedName name="E.6.13">#REF!</definedName>
    <definedName name="E.6.14" localSheetId="0">#REF!</definedName>
    <definedName name="E.6.14" localSheetId="2">#REF!</definedName>
    <definedName name="E.6.14" localSheetId="3">#REF!</definedName>
    <definedName name="E.6.14" localSheetId="1">#REF!</definedName>
    <definedName name="E.6.14">#REF!</definedName>
    <definedName name="E.6.15" localSheetId="0">#REF!</definedName>
    <definedName name="E.6.15" localSheetId="2">#REF!</definedName>
    <definedName name="E.6.15" localSheetId="3">#REF!</definedName>
    <definedName name="E.6.15" localSheetId="1">#REF!</definedName>
    <definedName name="E.6.15">#REF!</definedName>
    <definedName name="E.6.16" localSheetId="0">#REF!</definedName>
    <definedName name="E.6.16" localSheetId="2">#REF!</definedName>
    <definedName name="E.6.16" localSheetId="3">#REF!</definedName>
    <definedName name="E.6.16" localSheetId="1">#REF!</definedName>
    <definedName name="E.6.16">#REF!</definedName>
    <definedName name="E.6.17" localSheetId="0">#REF!</definedName>
    <definedName name="E.6.17" localSheetId="2">#REF!</definedName>
    <definedName name="E.6.17" localSheetId="3">#REF!</definedName>
    <definedName name="E.6.17" localSheetId="1">#REF!</definedName>
    <definedName name="E.6.17">#REF!</definedName>
    <definedName name="E.6.18" localSheetId="0">#REF!</definedName>
    <definedName name="E.6.18" localSheetId="2">#REF!</definedName>
    <definedName name="E.6.18" localSheetId="3">#REF!</definedName>
    <definedName name="E.6.18" localSheetId="1">#REF!</definedName>
    <definedName name="E.6.18">#REF!</definedName>
    <definedName name="E.6.19" localSheetId="0">#REF!</definedName>
    <definedName name="E.6.19" localSheetId="2">#REF!</definedName>
    <definedName name="E.6.19" localSheetId="3">#REF!</definedName>
    <definedName name="E.6.19" localSheetId="1">#REF!</definedName>
    <definedName name="E.6.19">#REF!</definedName>
    <definedName name="E.6.2" localSheetId="0">#REF!</definedName>
    <definedName name="E.6.2" localSheetId="2">#REF!</definedName>
    <definedName name="E.6.2" localSheetId="3">#REF!</definedName>
    <definedName name="E.6.2" localSheetId="1">#REF!</definedName>
    <definedName name="E.6.2">#REF!</definedName>
    <definedName name="E.6.20" localSheetId="0">#REF!</definedName>
    <definedName name="E.6.20" localSheetId="2">#REF!</definedName>
    <definedName name="E.6.20" localSheetId="3">#REF!</definedName>
    <definedName name="E.6.20" localSheetId="1">#REF!</definedName>
    <definedName name="E.6.20">#REF!</definedName>
    <definedName name="E.6.21" localSheetId="0">#REF!</definedName>
    <definedName name="E.6.21" localSheetId="2">#REF!</definedName>
    <definedName name="E.6.21" localSheetId="3">#REF!</definedName>
    <definedName name="E.6.21" localSheetId="1">#REF!</definedName>
    <definedName name="E.6.21">#REF!</definedName>
    <definedName name="E.6.22" localSheetId="0">#REF!</definedName>
    <definedName name="E.6.22" localSheetId="2">#REF!</definedName>
    <definedName name="E.6.22" localSheetId="3">#REF!</definedName>
    <definedName name="E.6.22" localSheetId="1">#REF!</definedName>
    <definedName name="E.6.22">#REF!</definedName>
    <definedName name="E.6.23" localSheetId="0">#REF!</definedName>
    <definedName name="E.6.23" localSheetId="2">#REF!</definedName>
    <definedName name="E.6.23" localSheetId="3">#REF!</definedName>
    <definedName name="E.6.23" localSheetId="1">#REF!</definedName>
    <definedName name="E.6.23">#REF!</definedName>
    <definedName name="E.6.24" localSheetId="0">#REF!</definedName>
    <definedName name="E.6.24" localSheetId="2">#REF!</definedName>
    <definedName name="E.6.24" localSheetId="3">#REF!</definedName>
    <definedName name="E.6.24" localSheetId="1">#REF!</definedName>
    <definedName name="E.6.24">#REF!</definedName>
    <definedName name="E.6.25" localSheetId="0">#REF!</definedName>
    <definedName name="E.6.25" localSheetId="2">#REF!</definedName>
    <definedName name="E.6.25" localSheetId="3">#REF!</definedName>
    <definedName name="E.6.25" localSheetId="1">#REF!</definedName>
    <definedName name="E.6.25">#REF!</definedName>
    <definedName name="E.6.26" localSheetId="0">#REF!</definedName>
    <definedName name="E.6.26" localSheetId="2">#REF!</definedName>
    <definedName name="E.6.26" localSheetId="3">#REF!</definedName>
    <definedName name="E.6.26" localSheetId="1">#REF!</definedName>
    <definedName name="E.6.26">#REF!</definedName>
    <definedName name="E.6.27" localSheetId="0">#REF!</definedName>
    <definedName name="E.6.27" localSheetId="2">#REF!</definedName>
    <definedName name="E.6.27" localSheetId="3">#REF!</definedName>
    <definedName name="E.6.27" localSheetId="1">#REF!</definedName>
    <definedName name="E.6.27">#REF!</definedName>
    <definedName name="E.6.28" localSheetId="0">#REF!</definedName>
    <definedName name="E.6.28" localSheetId="2">#REF!</definedName>
    <definedName name="E.6.28" localSheetId="3">#REF!</definedName>
    <definedName name="E.6.28" localSheetId="1">#REF!</definedName>
    <definedName name="E.6.28">#REF!</definedName>
    <definedName name="E.6.29" localSheetId="0">#REF!</definedName>
    <definedName name="E.6.29" localSheetId="2">#REF!</definedName>
    <definedName name="E.6.29" localSheetId="3">#REF!</definedName>
    <definedName name="E.6.29" localSheetId="1">#REF!</definedName>
    <definedName name="E.6.29">#REF!</definedName>
    <definedName name="E.6.3" localSheetId="0">#REF!</definedName>
    <definedName name="E.6.3" localSheetId="2">#REF!</definedName>
    <definedName name="E.6.3" localSheetId="3">#REF!</definedName>
    <definedName name="E.6.3" localSheetId="1">#REF!</definedName>
    <definedName name="E.6.3">#REF!</definedName>
    <definedName name="E.6.30" localSheetId="0">#REF!</definedName>
    <definedName name="E.6.30" localSheetId="2">#REF!</definedName>
    <definedName name="E.6.30" localSheetId="3">#REF!</definedName>
    <definedName name="E.6.30" localSheetId="1">#REF!</definedName>
    <definedName name="E.6.30">#REF!</definedName>
    <definedName name="E.6.31" localSheetId="0">#REF!</definedName>
    <definedName name="E.6.31" localSheetId="2">#REF!</definedName>
    <definedName name="E.6.31" localSheetId="3">#REF!</definedName>
    <definedName name="E.6.31" localSheetId="1">#REF!</definedName>
    <definedName name="E.6.31">#REF!</definedName>
    <definedName name="E.6.32" localSheetId="0">#REF!</definedName>
    <definedName name="E.6.32" localSheetId="2">#REF!</definedName>
    <definedName name="E.6.32" localSheetId="3">#REF!</definedName>
    <definedName name="E.6.32" localSheetId="1">#REF!</definedName>
    <definedName name="E.6.32">#REF!</definedName>
    <definedName name="E.6.33" localSheetId="0">#REF!</definedName>
    <definedName name="E.6.33" localSheetId="2">#REF!</definedName>
    <definedName name="E.6.33" localSheetId="3">#REF!</definedName>
    <definedName name="E.6.33" localSheetId="1">#REF!</definedName>
    <definedName name="E.6.33">#REF!</definedName>
    <definedName name="E.6.34" localSheetId="0">#REF!</definedName>
    <definedName name="E.6.34" localSheetId="2">#REF!</definedName>
    <definedName name="E.6.34" localSheetId="3">#REF!</definedName>
    <definedName name="E.6.34" localSheetId="1">#REF!</definedName>
    <definedName name="E.6.34">#REF!</definedName>
    <definedName name="E.6.35" localSheetId="0">#REF!</definedName>
    <definedName name="E.6.35" localSheetId="2">#REF!</definedName>
    <definedName name="E.6.35" localSheetId="3">#REF!</definedName>
    <definedName name="E.6.35" localSheetId="1">#REF!</definedName>
    <definedName name="E.6.35">#REF!</definedName>
    <definedName name="E.6.36" localSheetId="0">#REF!</definedName>
    <definedName name="E.6.36" localSheetId="2">#REF!</definedName>
    <definedName name="E.6.36" localSheetId="3">#REF!</definedName>
    <definedName name="E.6.36" localSheetId="1">#REF!</definedName>
    <definedName name="E.6.36">#REF!</definedName>
    <definedName name="E.6.4" localSheetId="0">#REF!</definedName>
    <definedName name="E.6.4" localSheetId="2">#REF!</definedName>
    <definedName name="E.6.4" localSheetId="3">#REF!</definedName>
    <definedName name="E.6.4" localSheetId="1">#REF!</definedName>
    <definedName name="E.6.4">#REF!</definedName>
    <definedName name="E.6.5" localSheetId="0">#REF!</definedName>
    <definedName name="E.6.5" localSheetId="2">#REF!</definedName>
    <definedName name="E.6.5" localSheetId="3">#REF!</definedName>
    <definedName name="E.6.5" localSheetId="1">#REF!</definedName>
    <definedName name="E.6.5">#REF!</definedName>
    <definedName name="E.6.6" localSheetId="0">#REF!</definedName>
    <definedName name="E.6.6" localSheetId="2">#REF!</definedName>
    <definedName name="E.6.6" localSheetId="3">#REF!</definedName>
    <definedName name="E.6.6" localSheetId="1">#REF!</definedName>
    <definedName name="E.6.6">#REF!</definedName>
    <definedName name="E.6.7" localSheetId="0">#REF!</definedName>
    <definedName name="E.6.7" localSheetId="2">#REF!</definedName>
    <definedName name="E.6.7" localSheetId="3">#REF!</definedName>
    <definedName name="E.6.7" localSheetId="1">#REF!</definedName>
    <definedName name="E.6.7">#REF!</definedName>
    <definedName name="E.6.8" localSheetId="0">#REF!</definedName>
    <definedName name="E.6.8" localSheetId="2">#REF!</definedName>
    <definedName name="E.6.8" localSheetId="3">#REF!</definedName>
    <definedName name="E.6.8" localSheetId="1">#REF!</definedName>
    <definedName name="E.6.8">#REF!</definedName>
    <definedName name="E.6.9" localSheetId="0">#REF!</definedName>
    <definedName name="E.6.9" localSheetId="2">#REF!</definedName>
    <definedName name="E.6.9" localSheetId="3">#REF!</definedName>
    <definedName name="E.6.9" localSheetId="1">#REF!</definedName>
    <definedName name="E.6.9">#REF!</definedName>
    <definedName name="elastomer.strip" localSheetId="0">#REF!</definedName>
    <definedName name="elastomer.strip" localSheetId="2">#REF!</definedName>
    <definedName name="elastomer.strip" localSheetId="3">#REF!</definedName>
    <definedName name="elastomer.strip" localSheetId="1">#REF!</definedName>
    <definedName name="elastomer.strip">#REF!</definedName>
    <definedName name="Engsel.jendela" localSheetId="0">#REF!</definedName>
    <definedName name="Engsel.jendela" localSheetId="2">#REF!</definedName>
    <definedName name="Engsel.jendela" localSheetId="3">#REF!</definedName>
    <definedName name="Engsel.jendela" localSheetId="1">#REF!</definedName>
    <definedName name="Engsel.jendela">#REF!</definedName>
    <definedName name="engsel.jendela.kuning" localSheetId="0">#REF!</definedName>
    <definedName name="engsel.jendela.kuning" localSheetId="2">#REF!</definedName>
    <definedName name="engsel.jendela.kuning" localSheetId="3">#REF!</definedName>
    <definedName name="engsel.jendela.kuning" localSheetId="1">#REF!</definedName>
    <definedName name="engsel.jendela.kuning">#REF!</definedName>
    <definedName name="engselangin" localSheetId="0">#REF!</definedName>
    <definedName name="engselangin" localSheetId="2">#REF!</definedName>
    <definedName name="engselangin" localSheetId="3">#REF!</definedName>
    <definedName name="engselangin" localSheetId="1">#REF!</definedName>
    <definedName name="engselangin">#REF!</definedName>
    <definedName name="EngselJendela" localSheetId="0">#REF!</definedName>
    <definedName name="EngselJendela" localSheetId="2">#REF!</definedName>
    <definedName name="EngselJendela" localSheetId="3">#REF!</definedName>
    <definedName name="EngselJendela" localSheetId="1">#REF!</definedName>
    <definedName name="EngselJendela">#REF!</definedName>
    <definedName name="EngselJendelaKuningan" localSheetId="0">#REF!</definedName>
    <definedName name="EngselJendelaKuningan" localSheetId="2">#REF!</definedName>
    <definedName name="EngselJendelaKuningan" localSheetId="3">#REF!</definedName>
    <definedName name="EngselJendelaKuningan" localSheetId="1">#REF!</definedName>
    <definedName name="EngselJendelaKuningan">#REF!</definedName>
    <definedName name="EngselPintu" localSheetId="0">#REF!</definedName>
    <definedName name="EngselPintu" localSheetId="2">#REF!</definedName>
    <definedName name="EngselPintu" localSheetId="3">#REF!</definedName>
    <definedName name="EngselPintu" localSheetId="1">#REF!</definedName>
    <definedName name="EngselPintu">#REF!</definedName>
    <definedName name="EngselPintu1set" localSheetId="0">#REF!</definedName>
    <definedName name="EngselPintu1set" localSheetId="2">#REF!</definedName>
    <definedName name="EngselPintu1set" localSheetId="3">#REF!</definedName>
    <definedName name="EngselPintu1set" localSheetId="1">#REF!</definedName>
    <definedName name="EngselPintu1set">#REF!</definedName>
    <definedName name="EngselPintuKuningan" localSheetId="0">#REF!</definedName>
    <definedName name="EngselPintuKuningan" localSheetId="2">#REF!</definedName>
    <definedName name="EngselPintuKuningan" localSheetId="3">#REF!</definedName>
    <definedName name="EngselPintuKuningan" localSheetId="1">#REF!</definedName>
    <definedName name="EngselPintuKuningan">#REF!</definedName>
    <definedName name="EternitDjabesmen4mm" localSheetId="0">#REF!</definedName>
    <definedName name="EternitDjabesmen4mm" localSheetId="2">#REF!</definedName>
    <definedName name="EternitDjabesmen4mm" localSheetId="3">#REF!</definedName>
    <definedName name="EternitDjabesmen4mm" localSheetId="1">#REF!</definedName>
    <definedName name="EternitDjabesmen4mm">#REF!</definedName>
    <definedName name="eternitgresik">'[6]harga sat'!$G$28</definedName>
    <definedName name="EternitSaflex5mm" localSheetId="0">#REF!</definedName>
    <definedName name="EternitSaflex5mm" localSheetId="2">#REF!</definedName>
    <definedName name="EternitSaflex5mm" localSheetId="5">#REF!</definedName>
    <definedName name="EternitSaflex5mm" localSheetId="3">#REF!</definedName>
    <definedName name="EternitSaflex5mm" localSheetId="4">#REF!</definedName>
    <definedName name="EternitSaflex5mm" localSheetId="1">#REF!</definedName>
    <definedName name="EternitSaflex5mm">#REF!</definedName>
    <definedName name="excavator.80" localSheetId="0">#REF!</definedName>
    <definedName name="excavator.80" localSheetId="2">#REF!</definedName>
    <definedName name="excavator.80" localSheetId="5">#REF!</definedName>
    <definedName name="excavator.80" localSheetId="3">#REF!</definedName>
    <definedName name="excavator.80" localSheetId="4">#REF!</definedName>
    <definedName name="excavator.80" localSheetId="1">#REF!</definedName>
    <definedName name="excavator.80">#REF!</definedName>
    <definedName name="exccavator" localSheetId="0">#REF!</definedName>
    <definedName name="exccavator" localSheetId="2">#REF!</definedName>
    <definedName name="exccavator" localSheetId="5">#REF!</definedName>
    <definedName name="exccavator" localSheetId="3">#REF!</definedName>
    <definedName name="exccavator" localSheetId="4">#REF!</definedName>
    <definedName name="exccavator" localSheetId="1">#REF!</definedName>
    <definedName name="exccavator">#REF!</definedName>
    <definedName name="Expanding.anchor8000" localSheetId="0">#REF!</definedName>
    <definedName name="Expanding.anchor8000" localSheetId="2">#REF!</definedName>
    <definedName name="Expanding.anchor8000" localSheetId="3">#REF!</definedName>
    <definedName name="Expanding.anchor8000" localSheetId="1">#REF!</definedName>
    <definedName name="Expanding.anchor8000">#REF!</definedName>
    <definedName name="F1.2" localSheetId="0">#REF!</definedName>
    <definedName name="F1.2" localSheetId="2">#REF!</definedName>
    <definedName name="F1.2" localSheetId="3">#REF!</definedName>
    <definedName name="F1.2" localSheetId="1">#REF!</definedName>
    <definedName name="F1.2">#REF!</definedName>
    <definedName name="fffffff" localSheetId="0">#REF!</definedName>
    <definedName name="fffffff" localSheetId="2">#REF!</definedName>
    <definedName name="fffffff" localSheetId="3">#REF!</definedName>
    <definedName name="fffffff" localSheetId="1">#REF!</definedName>
    <definedName name="fffffff">#REF!</definedName>
    <definedName name="filler" localSheetId="0">#REF!</definedName>
    <definedName name="filler" localSheetId="2">#REF!</definedName>
    <definedName name="filler" localSheetId="3">#REF!</definedName>
    <definedName name="filler" localSheetId="1">#REF!</definedName>
    <definedName name="filler">#REF!</definedName>
    <definedName name="flat.bed.truck." localSheetId="0">#REF!</definedName>
    <definedName name="flat.bed.truck." localSheetId="2">#REF!</definedName>
    <definedName name="flat.bed.truck." localSheetId="3">#REF!</definedName>
    <definedName name="flat.bed.truck." localSheetId="1">#REF!</definedName>
    <definedName name="flat.bed.truck.">#REF!</definedName>
    <definedName name="flatbedtruck" localSheetId="0">#REF!</definedName>
    <definedName name="flatbedtruck" localSheetId="2">#REF!</definedName>
    <definedName name="flatbedtruck" localSheetId="3">#REF!</definedName>
    <definedName name="flatbedtruck" localSheetId="1">#REF!</definedName>
    <definedName name="flatbedtruck">#REF!</definedName>
    <definedName name="Flinkote" localSheetId="0">#REF!</definedName>
    <definedName name="Flinkote" localSheetId="2">#REF!</definedName>
    <definedName name="Flinkote" localSheetId="3">#REF!</definedName>
    <definedName name="Flinkote" localSheetId="1">#REF!</definedName>
    <definedName name="Flinkote">#REF!</definedName>
    <definedName name="floorDeckinglbr726cm" localSheetId="0">#REF!</definedName>
    <definedName name="floorDeckinglbr726cm" localSheetId="2">#REF!</definedName>
    <definedName name="floorDeckinglbr726cm" localSheetId="3">#REF!</definedName>
    <definedName name="floorDeckinglbr726cm" localSheetId="1">#REF!</definedName>
    <definedName name="floorDeckinglbr726cm">#REF!</definedName>
    <definedName name="floordrain" localSheetId="0">#REF!</definedName>
    <definedName name="floordrain" localSheetId="2">#REF!</definedName>
    <definedName name="floordrain" localSheetId="3">#REF!</definedName>
    <definedName name="floordrain" localSheetId="1">#REF!</definedName>
    <definedName name="floordrain">#REF!</definedName>
    <definedName name="Folding.4mm" localSheetId="0">#REF!</definedName>
    <definedName name="Folding.4mm" localSheetId="2">#REF!</definedName>
    <definedName name="Folding.4mm" localSheetId="3">#REF!</definedName>
    <definedName name="Folding.4mm" localSheetId="1">#REF!</definedName>
    <definedName name="Folding.4mm">#REF!</definedName>
    <definedName name="Folding.5mm" localSheetId="0">#REF!</definedName>
    <definedName name="Folding.5mm" localSheetId="2">#REF!</definedName>
    <definedName name="Folding.5mm" localSheetId="3">#REF!</definedName>
    <definedName name="Folding.5mm" localSheetId="1">#REF!</definedName>
    <definedName name="Folding.5mm">#REF!</definedName>
    <definedName name="Folding.8mm" localSheetId="0">#REF!</definedName>
    <definedName name="Folding.8mm" localSheetId="2">#REF!</definedName>
    <definedName name="Folding.8mm" localSheetId="3">#REF!</definedName>
    <definedName name="Folding.8mm" localSheetId="1">#REF!</definedName>
    <definedName name="Folding.8mm">#REF!</definedName>
    <definedName name="FoldingDoorPVC" localSheetId="0">#REF!</definedName>
    <definedName name="FoldingDoorPVC" localSheetId="2">#REF!</definedName>
    <definedName name="FoldingDoorPVC" localSheetId="3">#REF!</definedName>
    <definedName name="FoldingDoorPVC" localSheetId="1">#REF!</definedName>
    <definedName name="FoldingDoorPVC">#REF!</definedName>
    <definedName name="foldingGateharmonika" localSheetId="0">#REF!</definedName>
    <definedName name="foldingGateharmonika" localSheetId="2">#REF!</definedName>
    <definedName name="foldingGateharmonika" localSheetId="3">#REF!</definedName>
    <definedName name="foldingGateharmonika" localSheetId="1">#REF!</definedName>
    <definedName name="foldingGateharmonika">#REF!</definedName>
    <definedName name="formika" localSheetId="0">#REF!</definedName>
    <definedName name="formika" localSheetId="2">#REF!</definedName>
    <definedName name="formika" localSheetId="3">#REF!</definedName>
    <definedName name="formika" localSheetId="1">#REF!</definedName>
    <definedName name="formika">#REF!</definedName>
    <definedName name="Freeformed.G.W.22" localSheetId="0">#REF!</definedName>
    <definedName name="Freeformed.G.W.22" localSheetId="2">#REF!</definedName>
    <definedName name="Freeformed.G.W.22" localSheetId="3">#REF!</definedName>
    <definedName name="Freeformed.G.W.22" localSheetId="1">#REF!</definedName>
    <definedName name="Freeformed.G.W.22">#REF!</definedName>
    <definedName name="Freeformed.G.W.35" localSheetId="0">#REF!</definedName>
    <definedName name="Freeformed.G.W.35" localSheetId="2">#REF!</definedName>
    <definedName name="Freeformed.G.W.35" localSheetId="3">#REF!</definedName>
    <definedName name="Freeformed.G.W.35" localSheetId="1">#REF!</definedName>
    <definedName name="Freeformed.G.W.35">#REF!</definedName>
    <definedName name="Freeformed.G.W.70" localSheetId="0">#REF!</definedName>
    <definedName name="Freeformed.G.W.70" localSheetId="2">#REF!</definedName>
    <definedName name="Freeformed.G.W.70" localSheetId="3">#REF!</definedName>
    <definedName name="Freeformed.G.W.70" localSheetId="1">#REF!</definedName>
    <definedName name="Freeformed.G.W.70">#REF!</definedName>
    <definedName name="Fuse.cut.out.20KV.100A" localSheetId="0">#REF!</definedName>
    <definedName name="Fuse.cut.out.20KV.100A" localSheetId="2">#REF!</definedName>
    <definedName name="Fuse.cut.out.20KV.100A" localSheetId="3">#REF!</definedName>
    <definedName name="Fuse.cut.out.20KV.100A" localSheetId="1">#REF!</definedName>
    <definedName name="Fuse.cut.out.20KV.100A">#REF!</definedName>
    <definedName name="Fuse.link.10A" localSheetId="0">#REF!</definedName>
    <definedName name="Fuse.link.10A" localSheetId="2">#REF!</definedName>
    <definedName name="Fuse.link.10A" localSheetId="3">#REF!</definedName>
    <definedName name="Fuse.link.10A" localSheetId="1">#REF!</definedName>
    <definedName name="Fuse.link.10A">#REF!</definedName>
    <definedName name="Fuse.link.15A" localSheetId="0">#REF!</definedName>
    <definedName name="Fuse.link.15A" localSheetId="2">#REF!</definedName>
    <definedName name="Fuse.link.15A" localSheetId="3">#REF!</definedName>
    <definedName name="Fuse.link.15A" localSheetId="1">#REF!</definedName>
    <definedName name="Fuse.link.15A">#REF!</definedName>
    <definedName name="Fuse.link.25A" localSheetId="0">#REF!</definedName>
    <definedName name="Fuse.link.25A" localSheetId="2">#REF!</definedName>
    <definedName name="Fuse.link.25A" localSheetId="3">#REF!</definedName>
    <definedName name="Fuse.link.25A" localSheetId="1">#REF!</definedName>
    <definedName name="Fuse.link.25A">#REF!</definedName>
    <definedName name="Fuse.link.30A" localSheetId="0">#REF!</definedName>
    <definedName name="Fuse.link.30A" localSheetId="2">#REF!</definedName>
    <definedName name="Fuse.link.30A" localSheetId="3">#REF!</definedName>
    <definedName name="Fuse.link.30A" localSheetId="1">#REF!</definedName>
    <definedName name="Fuse.link.30A">#REF!</definedName>
    <definedName name="Fuse.link.3A" localSheetId="0">#REF!</definedName>
    <definedName name="Fuse.link.3A" localSheetId="2">#REF!</definedName>
    <definedName name="Fuse.link.3A" localSheetId="3">#REF!</definedName>
    <definedName name="Fuse.link.3A" localSheetId="1">#REF!</definedName>
    <definedName name="Fuse.link.3A">#REF!</definedName>
    <definedName name="Fuse.link.50A" localSheetId="0">#REF!</definedName>
    <definedName name="Fuse.link.50A" localSheetId="2">#REF!</definedName>
    <definedName name="Fuse.link.50A" localSheetId="3">#REF!</definedName>
    <definedName name="Fuse.link.50A" localSheetId="1">#REF!</definedName>
    <definedName name="Fuse.link.50A">#REF!</definedName>
    <definedName name="Fuse.link.60A" localSheetId="0">#REF!</definedName>
    <definedName name="Fuse.link.60A" localSheetId="2">#REF!</definedName>
    <definedName name="Fuse.link.60A" localSheetId="3">#REF!</definedName>
    <definedName name="Fuse.link.60A" localSheetId="1">#REF!</definedName>
    <definedName name="Fuse.link.60A">#REF!</definedName>
    <definedName name="Fuse.link.65A" localSheetId="0">#REF!</definedName>
    <definedName name="Fuse.link.65A" localSheetId="2">#REF!</definedName>
    <definedName name="Fuse.link.65A" localSheetId="3">#REF!</definedName>
    <definedName name="Fuse.link.65A" localSheetId="1">#REF!</definedName>
    <definedName name="Fuse.link.65A">#REF!</definedName>
    <definedName name="Fuse.link.6A" localSheetId="0">#REF!</definedName>
    <definedName name="Fuse.link.6A" localSheetId="2">#REF!</definedName>
    <definedName name="Fuse.link.6A" localSheetId="3">#REF!</definedName>
    <definedName name="Fuse.link.6A" localSheetId="1">#REF!</definedName>
    <definedName name="Fuse.link.6A">#REF!</definedName>
    <definedName name="Fuse.link.80A" localSheetId="0">#REF!</definedName>
    <definedName name="Fuse.link.80A" localSheetId="2">#REF!</definedName>
    <definedName name="Fuse.link.80A" localSheetId="3">#REF!</definedName>
    <definedName name="Fuse.link.80A" localSheetId="1">#REF!</definedName>
    <definedName name="Fuse.link.80A">#REF!</definedName>
    <definedName name="Fuse.link.8A" localSheetId="0">#REF!</definedName>
    <definedName name="Fuse.link.8A" localSheetId="2">#REF!</definedName>
    <definedName name="Fuse.link.8A" localSheetId="3">#REF!</definedName>
    <definedName name="Fuse.link.8A" localSheetId="1">#REF!</definedName>
    <definedName name="Fuse.link.8A">#REF!</definedName>
    <definedName name="Fuse.link100A" localSheetId="0">#REF!</definedName>
    <definedName name="Fuse.link100A" localSheetId="2">#REF!</definedName>
    <definedName name="Fuse.link100A" localSheetId="3">#REF!</definedName>
    <definedName name="Fuse.link100A" localSheetId="1">#REF!</definedName>
    <definedName name="Fuse.link100A">#REF!</definedName>
    <definedName name="Fuse.link20A" localSheetId="0">#REF!</definedName>
    <definedName name="Fuse.link20A" localSheetId="2">#REF!</definedName>
    <definedName name="Fuse.link20A" localSheetId="3">#REF!</definedName>
    <definedName name="Fuse.link20A" localSheetId="1">#REF!</definedName>
    <definedName name="Fuse.link20A">#REF!</definedName>
    <definedName name="G.47">'[5]SNI-BOW'!$M$1185</definedName>
    <definedName name="G.6.1" localSheetId="0">#REF!</definedName>
    <definedName name="G.6.1" localSheetId="2">#REF!</definedName>
    <definedName name="G.6.1" localSheetId="5">#REF!</definedName>
    <definedName name="G.6.1" localSheetId="3">#REF!</definedName>
    <definedName name="G.6.1" localSheetId="4">#REF!</definedName>
    <definedName name="G.6.1" localSheetId="1">#REF!</definedName>
    <definedName name="G.6.1">#REF!</definedName>
    <definedName name="G.6.10" localSheetId="0">#REF!</definedName>
    <definedName name="G.6.10" localSheetId="2">#REF!</definedName>
    <definedName name="G.6.10" localSheetId="5">#REF!</definedName>
    <definedName name="G.6.10" localSheetId="3">#REF!</definedName>
    <definedName name="G.6.10" localSheetId="4">#REF!</definedName>
    <definedName name="G.6.10" localSheetId="1">#REF!</definedName>
    <definedName name="G.6.10">#REF!</definedName>
    <definedName name="G.6.11" localSheetId="0">#REF!</definedName>
    <definedName name="G.6.11" localSheetId="2">#REF!</definedName>
    <definedName name="G.6.11" localSheetId="5">#REF!</definedName>
    <definedName name="G.6.11" localSheetId="3">#REF!</definedName>
    <definedName name="G.6.11" localSheetId="4">#REF!</definedName>
    <definedName name="G.6.11" localSheetId="1">#REF!</definedName>
    <definedName name="G.6.11">#REF!</definedName>
    <definedName name="G.6.12" localSheetId="0">#REF!</definedName>
    <definedName name="G.6.12" localSheetId="2">#REF!</definedName>
    <definedName name="G.6.12" localSheetId="3">#REF!</definedName>
    <definedName name="G.6.12" localSheetId="1">#REF!</definedName>
    <definedName name="G.6.12">#REF!</definedName>
    <definedName name="G.6.13" localSheetId="0">#REF!</definedName>
    <definedName name="G.6.13" localSheetId="2">#REF!</definedName>
    <definedName name="G.6.13" localSheetId="3">#REF!</definedName>
    <definedName name="G.6.13" localSheetId="1">#REF!</definedName>
    <definedName name="G.6.13">#REF!</definedName>
    <definedName name="G.6.14" localSheetId="0">#REF!</definedName>
    <definedName name="G.6.14" localSheetId="2">#REF!</definedName>
    <definedName name="G.6.14" localSheetId="3">#REF!</definedName>
    <definedName name="G.6.14" localSheetId="1">#REF!</definedName>
    <definedName name="G.6.14">#REF!</definedName>
    <definedName name="G.6.15" localSheetId="0">#REF!</definedName>
    <definedName name="G.6.15" localSheetId="2">#REF!</definedName>
    <definedName name="G.6.15" localSheetId="3">#REF!</definedName>
    <definedName name="G.6.15" localSheetId="1">#REF!</definedName>
    <definedName name="G.6.15">#REF!</definedName>
    <definedName name="G.6.16" localSheetId="0">#REF!</definedName>
    <definedName name="G.6.16" localSheetId="2">#REF!</definedName>
    <definedName name="G.6.16" localSheetId="3">#REF!</definedName>
    <definedName name="G.6.16" localSheetId="1">#REF!</definedName>
    <definedName name="G.6.16">#REF!</definedName>
    <definedName name="G.6.17" localSheetId="0">#REF!</definedName>
    <definedName name="G.6.17" localSheetId="2">#REF!</definedName>
    <definedName name="G.6.17" localSheetId="3">#REF!</definedName>
    <definedName name="G.6.17" localSheetId="1">#REF!</definedName>
    <definedName name="G.6.17">#REF!</definedName>
    <definedName name="G.6.17a" localSheetId="0">#REF!</definedName>
    <definedName name="G.6.17a" localSheetId="2">#REF!</definedName>
    <definedName name="G.6.17a" localSheetId="3">#REF!</definedName>
    <definedName name="G.6.17a" localSheetId="1">#REF!</definedName>
    <definedName name="G.6.17a">#REF!</definedName>
    <definedName name="G.6.18" localSheetId="0">#REF!</definedName>
    <definedName name="G.6.18" localSheetId="2">#REF!</definedName>
    <definedName name="G.6.18" localSheetId="3">#REF!</definedName>
    <definedName name="G.6.18" localSheetId="1">#REF!</definedName>
    <definedName name="G.6.18">#REF!</definedName>
    <definedName name="G.6.19" localSheetId="0">#REF!</definedName>
    <definedName name="G.6.19" localSheetId="2">#REF!</definedName>
    <definedName name="G.6.19" localSheetId="3">#REF!</definedName>
    <definedName name="G.6.19" localSheetId="1">#REF!</definedName>
    <definedName name="G.6.19">#REF!</definedName>
    <definedName name="G.6.2" localSheetId="0">#REF!</definedName>
    <definedName name="G.6.2" localSheetId="2">#REF!</definedName>
    <definedName name="G.6.2" localSheetId="3">#REF!</definedName>
    <definedName name="G.6.2" localSheetId="1">#REF!</definedName>
    <definedName name="G.6.2">#REF!</definedName>
    <definedName name="G.6.20" localSheetId="0">#REF!</definedName>
    <definedName name="G.6.20" localSheetId="2">#REF!</definedName>
    <definedName name="G.6.20" localSheetId="3">#REF!</definedName>
    <definedName name="G.6.20" localSheetId="1">#REF!</definedName>
    <definedName name="G.6.20">#REF!</definedName>
    <definedName name="G.6.21" localSheetId="0">#REF!</definedName>
    <definedName name="G.6.21" localSheetId="2">#REF!</definedName>
    <definedName name="G.6.21" localSheetId="3">#REF!</definedName>
    <definedName name="G.6.21" localSheetId="1">#REF!</definedName>
    <definedName name="G.6.21">#REF!</definedName>
    <definedName name="G.6.22" localSheetId="0">#REF!</definedName>
    <definedName name="G.6.22" localSheetId="2">#REF!</definedName>
    <definedName name="G.6.22" localSheetId="3">#REF!</definedName>
    <definedName name="G.6.22" localSheetId="1">#REF!</definedName>
    <definedName name="G.6.22">#REF!</definedName>
    <definedName name="G.6.22a" localSheetId="0">#REF!</definedName>
    <definedName name="G.6.22a" localSheetId="2">#REF!</definedName>
    <definedName name="G.6.22a" localSheetId="3">#REF!</definedName>
    <definedName name="G.6.22a" localSheetId="1">#REF!</definedName>
    <definedName name="G.6.22a">#REF!</definedName>
    <definedName name="G.6.23" localSheetId="0">#REF!</definedName>
    <definedName name="G.6.23" localSheetId="2">#REF!</definedName>
    <definedName name="G.6.23" localSheetId="3">#REF!</definedName>
    <definedName name="G.6.23" localSheetId="1">#REF!</definedName>
    <definedName name="G.6.23">#REF!</definedName>
    <definedName name="G.6.23a" localSheetId="0">#REF!</definedName>
    <definedName name="G.6.23a" localSheetId="2">#REF!</definedName>
    <definedName name="G.6.23a" localSheetId="3">#REF!</definedName>
    <definedName name="G.6.23a" localSheetId="1">#REF!</definedName>
    <definedName name="G.6.23a">#REF!</definedName>
    <definedName name="G.6.24" localSheetId="0">#REF!</definedName>
    <definedName name="G.6.24" localSheetId="2">#REF!</definedName>
    <definedName name="G.6.24" localSheetId="3">#REF!</definedName>
    <definedName name="G.6.24" localSheetId="1">#REF!</definedName>
    <definedName name="G.6.24">#REF!</definedName>
    <definedName name="G.6.24a" localSheetId="0">#REF!</definedName>
    <definedName name="G.6.24a" localSheetId="2">#REF!</definedName>
    <definedName name="G.6.24a" localSheetId="3">#REF!</definedName>
    <definedName name="G.6.24a" localSheetId="1">#REF!</definedName>
    <definedName name="G.6.24a">#REF!</definedName>
    <definedName name="G.6.25" localSheetId="0">#REF!</definedName>
    <definedName name="G.6.25" localSheetId="2">#REF!</definedName>
    <definedName name="G.6.25" localSheetId="3">#REF!</definedName>
    <definedName name="G.6.25" localSheetId="1">#REF!</definedName>
    <definedName name="G.6.25">#REF!</definedName>
    <definedName name="G.6.25a" localSheetId="0">#REF!</definedName>
    <definedName name="G.6.25a" localSheetId="2">#REF!</definedName>
    <definedName name="G.6.25a" localSheetId="3">#REF!</definedName>
    <definedName name="G.6.25a" localSheetId="1">#REF!</definedName>
    <definedName name="G.6.25a">#REF!</definedName>
    <definedName name="G.6.26" localSheetId="0">#REF!</definedName>
    <definedName name="G.6.26" localSheetId="2">#REF!</definedName>
    <definedName name="G.6.26" localSheetId="3">#REF!</definedName>
    <definedName name="G.6.26" localSheetId="1">#REF!</definedName>
    <definedName name="G.6.26">#REF!</definedName>
    <definedName name="G.6.26a" localSheetId="0">#REF!</definedName>
    <definedName name="G.6.26a" localSheetId="2">#REF!</definedName>
    <definedName name="G.6.26a" localSheetId="3">#REF!</definedName>
    <definedName name="G.6.26a" localSheetId="1">#REF!</definedName>
    <definedName name="G.6.26a">#REF!</definedName>
    <definedName name="G.6.27" localSheetId="0">#REF!</definedName>
    <definedName name="G.6.27" localSheetId="2">#REF!</definedName>
    <definedName name="G.6.27" localSheetId="3">#REF!</definedName>
    <definedName name="G.6.27" localSheetId="1">#REF!</definedName>
    <definedName name="G.6.27">#REF!</definedName>
    <definedName name="G.6.28" localSheetId="0">#REF!</definedName>
    <definedName name="G.6.28" localSheetId="2">#REF!</definedName>
    <definedName name="G.6.28" localSheetId="3">#REF!</definedName>
    <definedName name="G.6.28" localSheetId="1">#REF!</definedName>
    <definedName name="G.6.28">#REF!</definedName>
    <definedName name="G.6.29" localSheetId="0">#REF!</definedName>
    <definedName name="G.6.29" localSheetId="2">#REF!</definedName>
    <definedName name="G.6.29" localSheetId="3">#REF!</definedName>
    <definedName name="G.6.29" localSheetId="1">#REF!</definedName>
    <definedName name="G.6.29">#REF!</definedName>
    <definedName name="G.6.3" localSheetId="0">#REF!</definedName>
    <definedName name="G.6.3" localSheetId="2">#REF!</definedName>
    <definedName name="G.6.3" localSheetId="3">#REF!</definedName>
    <definedName name="G.6.3" localSheetId="1">#REF!</definedName>
    <definedName name="G.6.3">#REF!</definedName>
    <definedName name="G.6.30" localSheetId="0">#REF!</definedName>
    <definedName name="G.6.30" localSheetId="2">#REF!</definedName>
    <definedName name="G.6.30" localSheetId="3">#REF!</definedName>
    <definedName name="G.6.30" localSheetId="1">#REF!</definedName>
    <definedName name="G.6.30">#REF!</definedName>
    <definedName name="G.6.31" localSheetId="0">#REF!</definedName>
    <definedName name="G.6.31" localSheetId="2">#REF!</definedName>
    <definedName name="G.6.31" localSheetId="3">#REF!</definedName>
    <definedName name="G.6.31" localSheetId="1">#REF!</definedName>
    <definedName name="G.6.31">#REF!</definedName>
    <definedName name="G.6.32" localSheetId="0">#REF!</definedName>
    <definedName name="G.6.32" localSheetId="2">#REF!</definedName>
    <definedName name="G.6.32" localSheetId="3">#REF!</definedName>
    <definedName name="G.6.32" localSheetId="1">#REF!</definedName>
    <definedName name="G.6.32">#REF!</definedName>
    <definedName name="G.6.33" localSheetId="0">#REF!</definedName>
    <definedName name="G.6.33" localSheetId="2">#REF!</definedName>
    <definedName name="G.6.33" localSheetId="3">#REF!</definedName>
    <definedName name="G.6.33" localSheetId="1">#REF!</definedName>
    <definedName name="G.6.33">#REF!</definedName>
    <definedName name="G.6.34" localSheetId="0">#REF!</definedName>
    <definedName name="G.6.34" localSheetId="2">#REF!</definedName>
    <definedName name="G.6.34" localSheetId="3">#REF!</definedName>
    <definedName name="G.6.34" localSheetId="1">#REF!</definedName>
    <definedName name="G.6.34">#REF!</definedName>
    <definedName name="G.6.35" localSheetId="0">#REF!</definedName>
    <definedName name="G.6.35" localSheetId="2">#REF!</definedName>
    <definedName name="G.6.35" localSheetId="3">#REF!</definedName>
    <definedName name="G.6.35" localSheetId="1">#REF!</definedName>
    <definedName name="G.6.35">#REF!</definedName>
    <definedName name="G.6.36" localSheetId="0">#REF!</definedName>
    <definedName name="G.6.36" localSheetId="2">#REF!</definedName>
    <definedName name="G.6.36" localSheetId="3">#REF!</definedName>
    <definedName name="G.6.36" localSheetId="1">#REF!</definedName>
    <definedName name="G.6.36">#REF!</definedName>
    <definedName name="G.6.37" localSheetId="0">#REF!</definedName>
    <definedName name="G.6.37" localSheetId="2">#REF!</definedName>
    <definedName name="G.6.37" localSheetId="3">#REF!</definedName>
    <definedName name="G.6.37" localSheetId="1">#REF!</definedName>
    <definedName name="G.6.37">#REF!</definedName>
    <definedName name="G.6.38" localSheetId="0">#REF!</definedName>
    <definedName name="G.6.38" localSheetId="2">#REF!</definedName>
    <definedName name="G.6.38" localSheetId="3">#REF!</definedName>
    <definedName name="G.6.38" localSheetId="1">#REF!</definedName>
    <definedName name="G.6.38">#REF!</definedName>
    <definedName name="G.6.39" localSheetId="0">#REF!</definedName>
    <definedName name="G.6.39" localSheetId="2">#REF!</definedName>
    <definedName name="G.6.39" localSheetId="3">#REF!</definedName>
    <definedName name="G.6.39" localSheetId="1">#REF!</definedName>
    <definedName name="G.6.39">#REF!</definedName>
    <definedName name="G.6.3a" localSheetId="0">#REF!</definedName>
    <definedName name="G.6.3a" localSheetId="2">#REF!</definedName>
    <definedName name="G.6.3a" localSheetId="3">#REF!</definedName>
    <definedName name="G.6.3a" localSheetId="1">#REF!</definedName>
    <definedName name="G.6.3a">#REF!</definedName>
    <definedName name="G.6.4" localSheetId="0">#REF!</definedName>
    <definedName name="G.6.4" localSheetId="2">#REF!</definedName>
    <definedName name="G.6.4" localSheetId="3">#REF!</definedName>
    <definedName name="G.6.4" localSheetId="1">#REF!</definedName>
    <definedName name="G.6.4">#REF!</definedName>
    <definedName name="G.6.40" localSheetId="0">#REF!</definedName>
    <definedName name="G.6.40" localSheetId="2">#REF!</definedName>
    <definedName name="G.6.40" localSheetId="3">#REF!</definedName>
    <definedName name="G.6.40" localSheetId="1">#REF!</definedName>
    <definedName name="G.6.40">#REF!</definedName>
    <definedName name="G.6.41" localSheetId="0">#REF!</definedName>
    <definedName name="G.6.41" localSheetId="2">#REF!</definedName>
    <definedName name="G.6.41" localSheetId="3">#REF!</definedName>
    <definedName name="G.6.41" localSheetId="1">#REF!</definedName>
    <definedName name="G.6.41">#REF!</definedName>
    <definedName name="G.6.42" localSheetId="0">#REF!</definedName>
    <definedName name="G.6.42" localSheetId="2">#REF!</definedName>
    <definedName name="G.6.42" localSheetId="3">#REF!</definedName>
    <definedName name="G.6.42" localSheetId="1">#REF!</definedName>
    <definedName name="G.6.42">#REF!</definedName>
    <definedName name="G.6.43" localSheetId="0">#REF!</definedName>
    <definedName name="G.6.43" localSheetId="2">#REF!</definedName>
    <definedName name="G.6.43" localSheetId="3">#REF!</definedName>
    <definedName name="G.6.43" localSheetId="1">#REF!</definedName>
    <definedName name="G.6.43">#REF!</definedName>
    <definedName name="G.6.44" localSheetId="0">#REF!</definedName>
    <definedName name="G.6.44" localSheetId="2">#REF!</definedName>
    <definedName name="G.6.44" localSheetId="3">#REF!</definedName>
    <definedName name="G.6.44" localSheetId="1">#REF!</definedName>
    <definedName name="G.6.44">#REF!</definedName>
    <definedName name="G.6.45" localSheetId="0">#REF!</definedName>
    <definedName name="G.6.45" localSheetId="2">#REF!</definedName>
    <definedName name="G.6.45" localSheetId="3">#REF!</definedName>
    <definedName name="G.6.45" localSheetId="1">#REF!</definedName>
    <definedName name="G.6.45">#REF!</definedName>
    <definedName name="G.6.46" localSheetId="0">#REF!</definedName>
    <definedName name="G.6.46" localSheetId="2">#REF!</definedName>
    <definedName name="G.6.46" localSheetId="3">#REF!</definedName>
    <definedName name="G.6.46" localSheetId="1">#REF!</definedName>
    <definedName name="G.6.46">#REF!</definedName>
    <definedName name="G.6.5" localSheetId="0">#REF!</definedName>
    <definedName name="G.6.5" localSheetId="2">#REF!</definedName>
    <definedName name="G.6.5" localSheetId="3">#REF!</definedName>
    <definedName name="G.6.5" localSheetId="1">#REF!</definedName>
    <definedName name="G.6.5">#REF!</definedName>
    <definedName name="G.6.6" localSheetId="0">#REF!</definedName>
    <definedName name="G.6.6" localSheetId="2">#REF!</definedName>
    <definedName name="G.6.6" localSheetId="3">#REF!</definedName>
    <definedName name="G.6.6" localSheetId="1">#REF!</definedName>
    <definedName name="G.6.6">#REF!</definedName>
    <definedName name="G.6.6a" localSheetId="0">#REF!</definedName>
    <definedName name="G.6.6a" localSheetId="2">#REF!</definedName>
    <definedName name="G.6.6a" localSheetId="3">#REF!</definedName>
    <definedName name="G.6.6a" localSheetId="1">#REF!</definedName>
    <definedName name="G.6.6a">#REF!</definedName>
    <definedName name="G.6.7" localSheetId="0">#REF!</definedName>
    <definedName name="G.6.7" localSheetId="2">#REF!</definedName>
    <definedName name="G.6.7" localSheetId="3">#REF!</definedName>
    <definedName name="G.6.7" localSheetId="1">#REF!</definedName>
    <definedName name="G.6.7">#REF!</definedName>
    <definedName name="G.6.8" localSheetId="0">#REF!</definedName>
    <definedName name="G.6.8" localSheetId="2">#REF!</definedName>
    <definedName name="G.6.8" localSheetId="3">#REF!</definedName>
    <definedName name="G.6.8" localSheetId="1">#REF!</definedName>
    <definedName name="G.6.8">#REF!</definedName>
    <definedName name="G.6.9" localSheetId="0">#REF!</definedName>
    <definedName name="G.6.9" localSheetId="2">#REF!</definedName>
    <definedName name="G.6.9" localSheetId="3">#REF!</definedName>
    <definedName name="G.6.9" localSheetId="1">#REF!</definedName>
    <definedName name="G.6.9">#REF!</definedName>
    <definedName name="Galvanis.3" localSheetId="0">#REF!</definedName>
    <definedName name="Galvanis.3" localSheetId="2">#REF!</definedName>
    <definedName name="Galvanis.3" localSheetId="3">#REF!</definedName>
    <definedName name="Galvanis.3" localSheetId="1">#REF!</definedName>
    <definedName name="Galvanis.3">#REF!</definedName>
    <definedName name="GambarTestIjin" localSheetId="0">#REF!</definedName>
    <definedName name="GambarTestIjin" localSheetId="2">#REF!</definedName>
    <definedName name="GambarTestIjin" localSheetId="3">#REF!</definedName>
    <definedName name="GambarTestIjin" localSheetId="1">#REF!</definedName>
    <definedName name="GambarTestIjin">#REF!</definedName>
    <definedName name="gas.pipe" localSheetId="0">#REF!</definedName>
    <definedName name="gas.pipe" localSheetId="2">#REF!</definedName>
    <definedName name="gas.pipe" localSheetId="3">#REF!</definedName>
    <definedName name="gas.pipe" localSheetId="1">#REF!</definedName>
    <definedName name="gas.pipe">#REF!</definedName>
    <definedName name="gebalanrumput" localSheetId="0">#REF!</definedName>
    <definedName name="gebalanrumput" localSheetId="2">#REF!</definedName>
    <definedName name="gebalanrumput" localSheetId="3">#REF!</definedName>
    <definedName name="gebalanrumput" localSheetId="1">#REF!</definedName>
    <definedName name="gebalanrumput">#REF!</definedName>
    <definedName name="generator.set." localSheetId="0">#REF!</definedName>
    <definedName name="generator.set." localSheetId="2">#REF!</definedName>
    <definedName name="generator.set." localSheetId="3">#REF!</definedName>
    <definedName name="generator.set." localSheetId="1">#REF!</definedName>
    <definedName name="generator.set.">#REF!</definedName>
    <definedName name="generatorset" localSheetId="0">#REF!</definedName>
    <definedName name="generatorset" localSheetId="2">#REF!</definedName>
    <definedName name="generatorset" localSheetId="3">#REF!</definedName>
    <definedName name="generatorset" localSheetId="1">#REF!</definedName>
    <definedName name="generatorset">#REF!</definedName>
    <definedName name="Genteng.asbes" localSheetId="0">#REF!</definedName>
    <definedName name="Genteng.asbes" localSheetId="2">#REF!</definedName>
    <definedName name="Genteng.asbes" localSheetId="3">#REF!</definedName>
    <definedName name="Genteng.asbes" localSheetId="1">#REF!</definedName>
    <definedName name="Genteng.asbes">#REF!</definedName>
    <definedName name="Genteng.beton" localSheetId="0">#REF!</definedName>
    <definedName name="Genteng.beton" localSheetId="2">#REF!</definedName>
    <definedName name="Genteng.beton" localSheetId="3">#REF!</definedName>
    <definedName name="Genteng.beton" localSheetId="1">#REF!</definedName>
    <definedName name="Genteng.beton">#REF!</definedName>
    <definedName name="Genteng.beton.warna" localSheetId="0">#REF!</definedName>
    <definedName name="Genteng.beton.warna" localSheetId="2">#REF!</definedName>
    <definedName name="Genteng.beton.warna" localSheetId="3">#REF!</definedName>
    <definedName name="Genteng.beton.warna" localSheetId="1">#REF!</definedName>
    <definedName name="Genteng.beton.warna">#REF!</definedName>
    <definedName name="genteng.kodok.glazur" localSheetId="0">#REF!</definedName>
    <definedName name="genteng.kodok.glazur" localSheetId="2">#REF!</definedName>
    <definedName name="genteng.kodok.glazur" localSheetId="3">#REF!</definedName>
    <definedName name="genteng.kodok.glazur" localSheetId="1">#REF!</definedName>
    <definedName name="genteng.kodok.glazur">#REF!</definedName>
    <definedName name="Genteng.metal" localSheetId="0">#REF!</definedName>
    <definedName name="Genteng.metal" localSheetId="2">#REF!</definedName>
    <definedName name="Genteng.metal" localSheetId="3">#REF!</definedName>
    <definedName name="Genteng.metal" localSheetId="1">#REF!</definedName>
    <definedName name="Genteng.metal">#REF!</definedName>
    <definedName name="gentengbeton" localSheetId="0">#REF!</definedName>
    <definedName name="gentengbeton" localSheetId="2">#REF!</definedName>
    <definedName name="gentengbeton" localSheetId="3">#REF!</definedName>
    <definedName name="gentengbeton" localSheetId="1">#REF!</definedName>
    <definedName name="gentengbeton">#REF!</definedName>
    <definedName name="gentengbetonwarna" localSheetId="0">#REF!</definedName>
    <definedName name="gentengbetonwarna" localSheetId="2">#REF!</definedName>
    <definedName name="gentengbetonwarna" localSheetId="3">#REF!</definedName>
    <definedName name="gentengbetonwarna" localSheetId="1">#REF!</definedName>
    <definedName name="gentengbetonwarna">#REF!</definedName>
    <definedName name="gentengkodok" localSheetId="0">#REF!</definedName>
    <definedName name="gentengkodok" localSheetId="2">#REF!</definedName>
    <definedName name="gentengkodok" localSheetId="3">#REF!</definedName>
    <definedName name="gentengkodok" localSheetId="1">#REF!</definedName>
    <definedName name="gentengkodok">#REF!</definedName>
    <definedName name="gentengKramikGlazurmuda" localSheetId="0">#REF!</definedName>
    <definedName name="gentengKramikGlazurmuda" localSheetId="2">#REF!</definedName>
    <definedName name="gentengKramikGlazurmuda" localSheetId="3">#REF!</definedName>
    <definedName name="gentengKramikGlazurmuda" localSheetId="1">#REF!</definedName>
    <definedName name="gentengKramikGlazurmuda">#REF!</definedName>
    <definedName name="GentengKramikGlazurtua" localSheetId="0">#REF!</definedName>
    <definedName name="GentengKramikGlazurtua" localSheetId="2">#REF!</definedName>
    <definedName name="GentengKramikGlazurtua" localSheetId="3">#REF!</definedName>
    <definedName name="GentengKramikGlazurtua" localSheetId="1">#REF!</definedName>
    <definedName name="GentengKramikGlazurtua">#REF!</definedName>
    <definedName name="GentengMorando" localSheetId="0">#REF!</definedName>
    <definedName name="GentengMorando" localSheetId="2">#REF!</definedName>
    <definedName name="GentengMorando" localSheetId="3">#REF!</definedName>
    <definedName name="GentengMorando" localSheetId="1">#REF!</definedName>
    <definedName name="GentengMorando">#REF!</definedName>
    <definedName name="GentengMorandoGlazur" localSheetId="0">#REF!</definedName>
    <definedName name="GentengMorandoGlazur" localSheetId="2">#REF!</definedName>
    <definedName name="GentengMorandoGlazur" localSheetId="3">#REF!</definedName>
    <definedName name="GentengMorandoGlazur" localSheetId="1">#REF!</definedName>
    <definedName name="GentengMorandoGlazur">#REF!</definedName>
    <definedName name="gentengplentong" localSheetId="0">#REF!</definedName>
    <definedName name="gentengplentong" localSheetId="2">#REF!</definedName>
    <definedName name="gentengplentong" localSheetId="3">#REF!</definedName>
    <definedName name="gentengplentong" localSheetId="1">#REF!</definedName>
    <definedName name="gentengplentong">#REF!</definedName>
    <definedName name="gentengplentong.s" localSheetId="0">#REF!</definedName>
    <definedName name="gentengplentong.s" localSheetId="2">#REF!</definedName>
    <definedName name="gentengplentong.s" localSheetId="3">#REF!</definedName>
    <definedName name="gentengplentong.s" localSheetId="1">#REF!</definedName>
    <definedName name="gentengplentong.s">#REF!</definedName>
    <definedName name="GentengPres" localSheetId="0">#REF!</definedName>
    <definedName name="GentengPres" localSheetId="2">#REF!</definedName>
    <definedName name="GentengPres" localSheetId="3">#REF!</definedName>
    <definedName name="GentengPres" localSheetId="1">#REF!</definedName>
    <definedName name="GentengPres">#REF!</definedName>
    <definedName name="GentengPressKebumen" localSheetId="0">#REF!</definedName>
    <definedName name="GentengPressKebumen" localSheetId="2">#REF!</definedName>
    <definedName name="GentengPressKebumen" localSheetId="3">#REF!</definedName>
    <definedName name="GentengPressKebumen" localSheetId="1">#REF!</definedName>
    <definedName name="GentengPressKebumen">#REF!</definedName>
    <definedName name="gentengvlampress" localSheetId="0">#REF!</definedName>
    <definedName name="gentengvlampress" localSheetId="2">#REF!</definedName>
    <definedName name="gentengvlampress" localSheetId="3">#REF!</definedName>
    <definedName name="gentengvlampress" localSheetId="1">#REF!</definedName>
    <definedName name="gentengvlampress">#REF!</definedName>
    <definedName name="Geotextile" localSheetId="0">#REF!</definedName>
    <definedName name="Geotextile" localSheetId="2">#REF!</definedName>
    <definedName name="Geotextile" localSheetId="3">#REF!</definedName>
    <definedName name="Geotextile" localSheetId="1">#REF!</definedName>
    <definedName name="Geotextile">#REF!</definedName>
    <definedName name="GERGAJI">'[5]SNI-BOW'!$I$164</definedName>
    <definedName name="gker" localSheetId="0">#REF!</definedName>
    <definedName name="gker" localSheetId="2">#REF!</definedName>
    <definedName name="gker" localSheetId="5">#REF!</definedName>
    <definedName name="gker" localSheetId="3">#REF!</definedName>
    <definedName name="gker" localSheetId="4">#REF!</definedName>
    <definedName name="gker" localSheetId="1">#REF!</definedName>
    <definedName name="gker">#REF!</definedName>
    <definedName name="gkodok" localSheetId="0">#REF!</definedName>
    <definedName name="gkodok" localSheetId="2">#REF!</definedName>
    <definedName name="gkodok" localSheetId="5">#REF!</definedName>
    <definedName name="gkodok" localSheetId="3">#REF!</definedName>
    <definedName name="gkodok" localSheetId="4">#REF!</definedName>
    <definedName name="gkodok" localSheetId="1">#REF!</definedName>
    <definedName name="gkodok">#REF!</definedName>
    <definedName name="glassblock" localSheetId="0">#REF!</definedName>
    <definedName name="glassblock" localSheetId="2">#REF!</definedName>
    <definedName name="glassblock" localSheetId="5">#REF!</definedName>
    <definedName name="glassblock" localSheetId="3">#REF!</definedName>
    <definedName name="glassblock" localSheetId="4">#REF!</definedName>
    <definedName name="glassblock" localSheetId="1">#REF!</definedName>
    <definedName name="glassblock">#REF!</definedName>
    <definedName name="glokal" localSheetId="0">#REF!</definedName>
    <definedName name="glokal" localSheetId="2">#REF!</definedName>
    <definedName name="glokal" localSheetId="3">#REF!</definedName>
    <definedName name="glokal" localSheetId="1">#REF!</definedName>
    <definedName name="glokal">#REF!</definedName>
    <definedName name="Granito.30x30" localSheetId="0">#REF!</definedName>
    <definedName name="Granito.30x30" localSheetId="2">#REF!</definedName>
    <definedName name="Granito.30x30" localSheetId="3">#REF!</definedName>
    <definedName name="Granito.30x30" localSheetId="1">#REF!</definedName>
    <definedName name="Granito.30x30">#REF!</definedName>
    <definedName name="Granito.30x30.buah" localSheetId="0">#REF!</definedName>
    <definedName name="Granito.30x30.buah" localSheetId="2">#REF!</definedName>
    <definedName name="Granito.30x30.buah" localSheetId="3">#REF!</definedName>
    <definedName name="Granito.30x30.buah" localSheetId="1">#REF!</definedName>
    <definedName name="Granito.30x30.buah">#REF!</definedName>
    <definedName name="Granito.60x60" localSheetId="0">#REF!</definedName>
    <definedName name="Granito.60x60" localSheetId="2">#REF!</definedName>
    <definedName name="Granito.60x60" localSheetId="3">#REF!</definedName>
    <definedName name="Granito.60x60" localSheetId="1">#REF!</definedName>
    <definedName name="Granito.60x60">#REF!</definedName>
    <definedName name="Granito10.30" localSheetId="0">#REF!</definedName>
    <definedName name="Granito10.30" localSheetId="2">#REF!</definedName>
    <definedName name="Granito10.30" localSheetId="3">#REF!</definedName>
    <definedName name="Granito10.30" localSheetId="1">#REF!</definedName>
    <definedName name="Granito10.30">#REF!</definedName>
    <definedName name="Granito10.40" localSheetId="0">#REF!</definedName>
    <definedName name="Granito10.40" localSheetId="2">#REF!</definedName>
    <definedName name="Granito10.40" localSheetId="3">#REF!</definedName>
    <definedName name="Granito10.40" localSheetId="1">#REF!</definedName>
    <definedName name="Granito10.40">#REF!</definedName>
    <definedName name="Granito100.100" localSheetId="0">#REF!</definedName>
    <definedName name="Granito100.100" localSheetId="2">#REF!</definedName>
    <definedName name="Granito100.100" localSheetId="3">#REF!</definedName>
    <definedName name="Granito100.100" localSheetId="1">#REF!</definedName>
    <definedName name="Granito100.100">#REF!</definedName>
    <definedName name="Granito30.30" localSheetId="0">#REF!</definedName>
    <definedName name="Granito30.30" localSheetId="2">#REF!</definedName>
    <definedName name="Granito30.30" localSheetId="3">#REF!</definedName>
    <definedName name="Granito30.30" localSheetId="1">#REF!</definedName>
    <definedName name="Granito30.30">#REF!</definedName>
    <definedName name="Granito40.40" localSheetId="0">#REF!</definedName>
    <definedName name="Granito40.40" localSheetId="2">#REF!</definedName>
    <definedName name="Granito40.40" localSheetId="3">#REF!</definedName>
    <definedName name="Granito40.40" localSheetId="1">#REF!</definedName>
    <definedName name="Granito40.40">#REF!</definedName>
    <definedName name="Granito40x40.buah" localSheetId="0">#REF!</definedName>
    <definedName name="Granito40x40.buah" localSheetId="2">#REF!</definedName>
    <definedName name="Granito40x40.buah" localSheetId="3">#REF!</definedName>
    <definedName name="Granito40x40.buah" localSheetId="1">#REF!</definedName>
    <definedName name="Granito40x40.buah">#REF!</definedName>
    <definedName name="Granito60x60.buah" localSheetId="0">#REF!</definedName>
    <definedName name="Granito60x60.buah" localSheetId="2">#REF!</definedName>
    <definedName name="Granito60x60.buah" localSheetId="3">#REF!</definedName>
    <definedName name="Granito60x60.buah" localSheetId="1">#REF!</definedName>
    <definedName name="Granito60x60.buah">#REF!</definedName>
    <definedName name="GrefelBeton20cm" localSheetId="0">#REF!</definedName>
    <definedName name="GrefelBeton20cm" localSheetId="2">#REF!</definedName>
    <definedName name="GrefelBeton20cm" localSheetId="3">#REF!</definedName>
    <definedName name="GrefelBeton20cm" localSheetId="1">#REF!</definedName>
    <definedName name="GrefelBeton20cm">#REF!</definedName>
    <definedName name="GrefelBeton30cm" localSheetId="0">#REF!</definedName>
    <definedName name="GrefelBeton30cm" localSheetId="2">#REF!</definedName>
    <definedName name="GrefelBeton30cm" localSheetId="3">#REF!</definedName>
    <definedName name="GrefelBeton30cm" localSheetId="1">#REF!</definedName>
    <definedName name="GrefelBeton30cm">#REF!</definedName>
    <definedName name="GrendelJendela" localSheetId="0">#REF!</definedName>
    <definedName name="GrendelJendela" localSheetId="2">#REF!</definedName>
    <definedName name="GrendelJendela" localSheetId="3">#REF!</definedName>
    <definedName name="GrendelJendela" localSheetId="1">#REF!</definedName>
    <definedName name="GrendelJendela">#REF!</definedName>
    <definedName name="GrendelJendelaKuningan" localSheetId="0">#REF!</definedName>
    <definedName name="GrendelJendelaKuningan" localSheetId="2">#REF!</definedName>
    <definedName name="GrendelJendelaKuningan" localSheetId="3">#REF!</definedName>
    <definedName name="GrendelJendelaKuningan" localSheetId="1">#REF!</definedName>
    <definedName name="GrendelJendelaKuningan">#REF!</definedName>
    <definedName name="GrendelPintu" localSheetId="0">#REF!</definedName>
    <definedName name="GrendelPintu" localSheetId="2">#REF!</definedName>
    <definedName name="GrendelPintu" localSheetId="3">#REF!</definedName>
    <definedName name="GrendelPintu" localSheetId="1">#REF!</definedName>
    <definedName name="GrendelPintu">#REF!</definedName>
    <definedName name="GrendelPintuKuningan" localSheetId="0">#REF!</definedName>
    <definedName name="GrendelPintuKuningan" localSheetId="2">#REF!</definedName>
    <definedName name="GrendelPintuKuningan" localSheetId="3">#REF!</definedName>
    <definedName name="GrendelPintuKuningan" localSheetId="1">#REF!</definedName>
    <definedName name="GrendelPintuKuningan">#REF!</definedName>
    <definedName name="Ground.rod.cooper.weld" localSheetId="0">#REF!</definedName>
    <definedName name="Ground.rod.cooper.weld" localSheetId="2">#REF!</definedName>
    <definedName name="Ground.rod.cooper.weld" localSheetId="3">#REF!</definedName>
    <definedName name="Ground.rod.cooper.weld" localSheetId="1">#REF!</definedName>
    <definedName name="Ground.rod.cooper.weld">#REF!</definedName>
    <definedName name="Ground.rod.galvanis" localSheetId="0">#REF!</definedName>
    <definedName name="Ground.rod.galvanis" localSheetId="2">#REF!</definedName>
    <definedName name="Ground.rod.galvanis" localSheetId="3">#REF!</definedName>
    <definedName name="Ground.rod.galvanis" localSheetId="1">#REF!</definedName>
    <definedName name="Ground.rod.galvanis">#REF!</definedName>
    <definedName name="Ground.rod.washer" localSheetId="0">#REF!</definedName>
    <definedName name="Ground.rod.washer" localSheetId="2">#REF!</definedName>
    <definedName name="Ground.rod.washer" localSheetId="3">#REF!</definedName>
    <definedName name="Ground.rod.washer" localSheetId="1">#REF!</definedName>
    <definedName name="Ground.rod.washer">#REF!</definedName>
    <definedName name="Ground.wire.CU16" localSheetId="0">#REF!</definedName>
    <definedName name="Ground.wire.CU16" localSheetId="2">#REF!</definedName>
    <definedName name="Ground.wire.CU16" localSheetId="3">#REF!</definedName>
    <definedName name="Ground.wire.CU16" localSheetId="1">#REF!</definedName>
    <definedName name="Ground.wire.CU16">#REF!</definedName>
    <definedName name="Ground.wire.CU25" localSheetId="0">#REF!</definedName>
    <definedName name="Ground.wire.CU25" localSheetId="2">#REF!</definedName>
    <definedName name="Ground.wire.CU25" localSheetId="3">#REF!</definedName>
    <definedName name="Ground.wire.CU25" localSheetId="1">#REF!</definedName>
    <definedName name="Ground.wire.CU25">#REF!</definedName>
    <definedName name="Ground.wire.CU50" localSheetId="0">#REF!</definedName>
    <definedName name="Ground.wire.CU50" localSheetId="2">#REF!</definedName>
    <definedName name="Ground.wire.CU50" localSheetId="3">#REF!</definedName>
    <definedName name="Ground.wire.CU50" localSheetId="1">#REF!</definedName>
    <definedName name="Ground.wire.CU50">#REF!</definedName>
    <definedName name="Grounding.iron.plat" localSheetId="0">#REF!</definedName>
    <definedName name="Grounding.iron.plat" localSheetId="2">#REF!</definedName>
    <definedName name="Grounding.iron.plat" localSheetId="3">#REF!</definedName>
    <definedName name="Grounding.iron.plat" localSheetId="1">#REF!</definedName>
    <definedName name="Grounding.iron.plat">#REF!</definedName>
    <definedName name="Guy.attachment" localSheetId="0">#REF!</definedName>
    <definedName name="Guy.attachment" localSheetId="2">#REF!</definedName>
    <definedName name="Guy.attachment" localSheetId="3">#REF!</definedName>
    <definedName name="Guy.attachment" localSheetId="1">#REF!</definedName>
    <definedName name="Guy.attachment">#REF!</definedName>
    <definedName name="Guy.wire22" localSheetId="0">#REF!</definedName>
    <definedName name="Guy.wire22" localSheetId="2">#REF!</definedName>
    <definedName name="Guy.wire22" localSheetId="3">#REF!</definedName>
    <definedName name="Guy.wire22" localSheetId="1">#REF!</definedName>
    <definedName name="Guy.wire22">#REF!</definedName>
    <definedName name="Guy.wire35" localSheetId="0">#REF!</definedName>
    <definedName name="Guy.wire35" localSheetId="2">#REF!</definedName>
    <definedName name="Guy.wire35" localSheetId="3">#REF!</definedName>
    <definedName name="Guy.wire35" localSheetId="1">#REF!</definedName>
    <definedName name="Guy.wire35">#REF!</definedName>
    <definedName name="Guy.wire70" localSheetId="0">#REF!</definedName>
    <definedName name="Guy.wire70" localSheetId="2">#REF!</definedName>
    <definedName name="Guy.wire70" localSheetId="3">#REF!</definedName>
    <definedName name="Guy.wire70" localSheetId="1">#REF!</definedName>
    <definedName name="Guy.wire70">#REF!</definedName>
    <definedName name="Guy.wireSM.7strad" localSheetId="0">#REF!</definedName>
    <definedName name="Guy.wireSM.7strad" localSheetId="2">#REF!</definedName>
    <definedName name="Guy.wireSM.7strad" localSheetId="3">#REF!</definedName>
    <definedName name="Guy.wireSM.7strad" localSheetId="1">#REF!</definedName>
    <definedName name="Guy.wireSM.7strad">#REF!</definedName>
    <definedName name="Gypsum12mm" localSheetId="0">#REF!</definedName>
    <definedName name="Gypsum12mm" localSheetId="2">#REF!</definedName>
    <definedName name="Gypsum12mm" localSheetId="3">#REF!</definedName>
    <definedName name="Gypsum12mm" localSheetId="1">#REF!</definedName>
    <definedName name="Gypsum12mm">#REF!</definedName>
    <definedName name="Gypsum9mm" localSheetId="0">#REF!</definedName>
    <definedName name="Gypsum9mm" localSheetId="2">#REF!</definedName>
    <definedName name="Gypsum9mm" localSheetId="3">#REF!</definedName>
    <definedName name="Gypsum9mm" localSheetId="1">#REF!</definedName>
    <definedName name="Gypsum9mm">#REF!</definedName>
    <definedName name="HakAngin" localSheetId="0">#REF!</definedName>
    <definedName name="HakAngin" localSheetId="2">#REF!</definedName>
    <definedName name="HakAngin" localSheetId="3">#REF!</definedName>
    <definedName name="HakAngin" localSheetId="1">#REF!</definedName>
    <definedName name="HakAngin">#REF!</definedName>
    <definedName name="HakAnginKuningan" localSheetId="0">#REF!</definedName>
    <definedName name="HakAnginKuningan" localSheetId="2">#REF!</definedName>
    <definedName name="HakAnginKuningan" localSheetId="3">#REF!</definedName>
    <definedName name="HakAnginKuningan" localSheetId="1">#REF!</definedName>
    <definedName name="HakAnginKuningan">#REF!</definedName>
    <definedName name="HB.10" localSheetId="0">#REF!</definedName>
    <definedName name="HB.10" localSheetId="2">#REF!</definedName>
    <definedName name="HB.10" localSheetId="3">#REF!</definedName>
    <definedName name="HB.10" localSheetId="1">#REF!</definedName>
    <definedName name="HB.10">#REF!</definedName>
    <definedName name="HB.15" localSheetId="0">#REF!</definedName>
    <definedName name="HB.15" localSheetId="2">#REF!</definedName>
    <definedName name="HB.15" localSheetId="3">#REF!</definedName>
    <definedName name="HB.15" localSheetId="1">#REF!</definedName>
    <definedName name="HB.15">#REF!</definedName>
    <definedName name="HB.20" localSheetId="0">#REF!</definedName>
    <definedName name="HB.20" localSheetId="2">#REF!</definedName>
    <definedName name="HB.20" localSheetId="3">#REF!</definedName>
    <definedName name="HB.20" localSheetId="1">#REF!</definedName>
    <definedName name="HB.20">#REF!</definedName>
    <definedName name="Hollow.2x4.2mm_kg" localSheetId="0">#REF!</definedName>
    <definedName name="Hollow.2x4.2mm_kg" localSheetId="2">#REF!</definedName>
    <definedName name="Hollow.2x4.2mm_kg" localSheetId="3">#REF!</definedName>
    <definedName name="Hollow.2x4.2mm_kg" localSheetId="1">#REF!</definedName>
    <definedName name="Hollow.2x4.2mm_kg">#REF!</definedName>
    <definedName name="Hollow.2x4.tb.2mm.pjg.6m" localSheetId="0">#REF!</definedName>
    <definedName name="Hollow.2x4.tb.2mm.pjg.6m" localSheetId="2">#REF!</definedName>
    <definedName name="Hollow.2x4.tb.2mm.pjg.6m" localSheetId="3">#REF!</definedName>
    <definedName name="Hollow.2x4.tb.2mm.pjg.6m" localSheetId="1">#REF!</definedName>
    <definedName name="Hollow.2x4.tb.2mm.pjg.6m">#REF!</definedName>
    <definedName name="Hollow.3x3.2mm_kg" localSheetId="0">#REF!</definedName>
    <definedName name="Hollow.3x3.2mm_kg" localSheetId="2">#REF!</definedName>
    <definedName name="Hollow.3x3.2mm_kg" localSheetId="3">#REF!</definedName>
    <definedName name="Hollow.3x3.2mm_kg" localSheetId="1">#REF!</definedName>
    <definedName name="Hollow.3x3.2mm_kg">#REF!</definedName>
    <definedName name="Hollow.3x3.2mm_meter" localSheetId="0">#REF!</definedName>
    <definedName name="Hollow.3x3.2mm_meter" localSheetId="2">#REF!</definedName>
    <definedName name="Hollow.3x3.2mm_meter" localSheetId="3">#REF!</definedName>
    <definedName name="Hollow.3x3.2mm_meter" localSheetId="1">#REF!</definedName>
    <definedName name="Hollow.3x3.2mm_meter">#REF!</definedName>
    <definedName name="Hot.line.clamp150" localSheetId="0">#REF!</definedName>
    <definedName name="Hot.line.clamp150" localSheetId="2">#REF!</definedName>
    <definedName name="Hot.line.clamp150" localSheetId="3">#REF!</definedName>
    <definedName name="Hot.line.clamp150" localSheetId="1">#REF!</definedName>
    <definedName name="Hot.line.clamp150">#REF!</definedName>
    <definedName name="Hot.line.clamp35" localSheetId="0">#REF!</definedName>
    <definedName name="Hot.line.clamp35" localSheetId="2">#REF!</definedName>
    <definedName name="Hot.line.clamp35" localSheetId="3">#REF!</definedName>
    <definedName name="Hot.line.clamp35" localSheetId="1">#REF!</definedName>
    <definedName name="Hot.line.clamp35">#REF!</definedName>
    <definedName name="HPS.1" localSheetId="0">#REF!</definedName>
    <definedName name="HPS.1" localSheetId="2">#REF!</definedName>
    <definedName name="HPS.1" localSheetId="3">#REF!</definedName>
    <definedName name="HPS.1" localSheetId="1">#REF!</definedName>
    <definedName name="HPS.1">#REF!</definedName>
    <definedName name="HPS.1." localSheetId="0">#REF!</definedName>
    <definedName name="HPS.1." localSheetId="2">#REF!</definedName>
    <definedName name="HPS.1." localSheetId="3">#REF!</definedName>
    <definedName name="HPS.1." localSheetId="1">#REF!</definedName>
    <definedName name="HPS.1.">#REF!</definedName>
    <definedName name="HPS.2" localSheetId="0">#REF!</definedName>
    <definedName name="HPS.2" localSheetId="2">#REF!</definedName>
    <definedName name="HPS.2" localSheetId="3">#REF!</definedName>
    <definedName name="HPS.2" localSheetId="1">#REF!</definedName>
    <definedName name="HPS.2">#REF!</definedName>
    <definedName name="HPS.2." localSheetId="0">#REF!</definedName>
    <definedName name="HPS.2." localSheetId="2">#REF!</definedName>
    <definedName name="HPS.2." localSheetId="3">#REF!</definedName>
    <definedName name="HPS.2." localSheetId="1">#REF!</definedName>
    <definedName name="HPS.2.">#REF!</definedName>
    <definedName name="HPS.3" localSheetId="0">#REF!</definedName>
    <definedName name="HPS.3" localSheetId="2">#REF!</definedName>
    <definedName name="HPS.3" localSheetId="3">#REF!</definedName>
    <definedName name="HPS.3" localSheetId="1">#REF!</definedName>
    <definedName name="HPS.3">#REF!</definedName>
    <definedName name="HPS.3." localSheetId="0">#REF!</definedName>
    <definedName name="HPS.3." localSheetId="2">#REF!</definedName>
    <definedName name="HPS.3." localSheetId="3">#REF!</definedName>
    <definedName name="HPS.3." localSheetId="1">#REF!</definedName>
    <definedName name="HPS.3.">#REF!</definedName>
    <definedName name="HPS.4" localSheetId="0">#REF!</definedName>
    <definedName name="HPS.4" localSheetId="2">#REF!</definedName>
    <definedName name="HPS.4" localSheetId="3">#REF!</definedName>
    <definedName name="HPS.4" localSheetId="1">#REF!</definedName>
    <definedName name="HPS.4">#REF!</definedName>
    <definedName name="HPS.5" localSheetId="0">#REF!</definedName>
    <definedName name="HPS.5" localSheetId="2">#REF!</definedName>
    <definedName name="HPS.5" localSheetId="3">#REF!</definedName>
    <definedName name="HPS.5" localSheetId="1">#REF!</definedName>
    <definedName name="HPS.5">#REF!</definedName>
    <definedName name="HPS.6" localSheetId="0">#REF!</definedName>
    <definedName name="HPS.6" localSheetId="2">#REF!</definedName>
    <definedName name="HPS.6" localSheetId="3">#REF!</definedName>
    <definedName name="HPS.6" localSheetId="1">#REF!</definedName>
    <definedName name="HPS.6">#REF!</definedName>
    <definedName name="HPS.7" localSheetId="0">#REF!</definedName>
    <definedName name="HPS.7" localSheetId="2">#REF!</definedName>
    <definedName name="HPS.7" localSheetId="3">#REF!</definedName>
    <definedName name="HPS.7" localSheetId="1">#REF!</definedName>
    <definedName name="HPS.7">#REF!</definedName>
    <definedName name="HPS.8" localSheetId="0">#REF!</definedName>
    <definedName name="HPS.8" localSheetId="2">#REF!</definedName>
    <definedName name="HPS.8" localSheetId="3">#REF!</definedName>
    <definedName name="HPS.8" localSheetId="1">#REF!</definedName>
    <definedName name="HPS.8">#REF!</definedName>
    <definedName name="HPS.9" localSheetId="0">#REF!</definedName>
    <definedName name="HPS.9" localSheetId="2">#REF!</definedName>
    <definedName name="HPS.9" localSheetId="3">#REF!</definedName>
    <definedName name="HPS.9" localSheetId="1">#REF!</definedName>
    <definedName name="HPS.9">#REF!</definedName>
    <definedName name="HRG">[11]HBU!$B$19:$E$346</definedName>
    <definedName name="HSD" localSheetId="0">#REF!</definedName>
    <definedName name="HSD" localSheetId="2">#REF!</definedName>
    <definedName name="HSD" localSheetId="5">#REF!</definedName>
    <definedName name="HSD" localSheetId="3">#REF!</definedName>
    <definedName name="HSD" localSheetId="4">#REF!</definedName>
    <definedName name="HSD" localSheetId="1">#REF!</definedName>
    <definedName name="HSD">#REF!</definedName>
    <definedName name="ijuk" localSheetId="0">#REF!</definedName>
    <definedName name="ijuk" localSheetId="2">#REF!</definedName>
    <definedName name="ijuk" localSheetId="5">#REF!</definedName>
    <definedName name="ijuk" localSheetId="3">#REF!</definedName>
    <definedName name="ijuk" localSheetId="4">#REF!</definedName>
    <definedName name="ijuk" localSheetId="1">#REF!</definedName>
    <definedName name="ijuk">#REF!</definedName>
    <definedName name="Insulating.tape" localSheetId="0">#REF!</definedName>
    <definedName name="Insulating.tape" localSheetId="2">#REF!</definedName>
    <definedName name="Insulating.tape" localSheetId="5">#REF!</definedName>
    <definedName name="Insulating.tape" localSheetId="3">#REF!</definedName>
    <definedName name="Insulating.tape" localSheetId="4">#REF!</definedName>
    <definedName name="Insulating.tape" localSheetId="1">#REF!</definedName>
    <definedName name="Insulating.tape">#REF!</definedName>
    <definedName name="Insulator.starint.road" localSheetId="0">#REF!</definedName>
    <definedName name="Insulator.starint.road" localSheetId="2">#REF!</definedName>
    <definedName name="Insulator.starint.road" localSheetId="3">#REF!</definedName>
    <definedName name="Insulator.starint.road" localSheetId="1">#REF!</definedName>
    <definedName name="Insulator.starint.road">#REF!</definedName>
    <definedName name="Insulator.suspension" localSheetId="0">#REF!</definedName>
    <definedName name="Insulator.suspension" localSheetId="2">#REF!</definedName>
    <definedName name="Insulator.suspension" localSheetId="3">#REF!</definedName>
    <definedName name="Insulator.suspension" localSheetId="1">#REF!</definedName>
    <definedName name="Insulator.suspension">#REF!</definedName>
    <definedName name="Isolator.tarik.komplit" localSheetId="0">#REF!</definedName>
    <definedName name="Isolator.tarik.komplit" localSheetId="2">#REF!</definedName>
    <definedName name="Isolator.tarik.komplit" localSheetId="3">#REF!</definedName>
    <definedName name="Isolator.tarik.komplit" localSheetId="1">#REF!</definedName>
    <definedName name="Isolator.tarik.komplit">#REF!</definedName>
    <definedName name="isolatortarik.suspension" localSheetId="0">#REF!</definedName>
    <definedName name="isolatortarik.suspension" localSheetId="2">#REF!</definedName>
    <definedName name="isolatortarik.suspension" localSheetId="3">#REF!</definedName>
    <definedName name="isolatortarik.suspension" localSheetId="1">#REF!</definedName>
    <definedName name="isolatortarik.suspension">#REF!</definedName>
    <definedName name="Isolatortumpu.linepost" localSheetId="0">#REF!</definedName>
    <definedName name="Isolatortumpu.linepost" localSheetId="2">#REF!</definedName>
    <definedName name="Isolatortumpu.linepost" localSheetId="3">#REF!</definedName>
    <definedName name="Isolatortumpu.linepost" localSheetId="1">#REF!</definedName>
    <definedName name="Isolatortumpu.linepost">#REF!</definedName>
    <definedName name="isolatortumpu.pinpost" localSheetId="0">#REF!</definedName>
    <definedName name="isolatortumpu.pinpost" localSheetId="2">#REF!</definedName>
    <definedName name="isolatortumpu.pinpost" localSheetId="3">#REF!</definedName>
    <definedName name="isolatortumpu.pinpost" localSheetId="1">#REF!</definedName>
    <definedName name="isolatortumpu.pinpost">#REF!</definedName>
    <definedName name="J5.T" localSheetId="0">#REF!</definedName>
    <definedName name="J5.T" localSheetId="2">#REF!</definedName>
    <definedName name="J5.T" localSheetId="3">#REF!</definedName>
    <definedName name="J5.T" localSheetId="1">#REF!</definedName>
    <definedName name="J5.T">#REF!</definedName>
    <definedName name="J6.T" localSheetId="0">#REF!</definedName>
    <definedName name="J6.T" localSheetId="2">#REF!</definedName>
    <definedName name="J6.T" localSheetId="3">#REF!</definedName>
    <definedName name="J6.T" localSheetId="1">#REF!</definedName>
    <definedName name="J6.T">#REF!</definedName>
    <definedName name="J7.T" localSheetId="0">#REF!</definedName>
    <definedName name="J7.T" localSheetId="2">#REF!</definedName>
    <definedName name="J7.T" localSheetId="3">#REF!</definedName>
    <definedName name="J7.T" localSheetId="1">#REF!</definedName>
    <definedName name="J7.T">#REF!</definedName>
    <definedName name="jack.hammer" localSheetId="0">#REF!</definedName>
    <definedName name="jack.hammer" localSheetId="2">#REF!</definedName>
    <definedName name="jack.hammer" localSheetId="3">#REF!</definedName>
    <definedName name="jack.hammer" localSheetId="1">#REF!</definedName>
    <definedName name="jack.hammer">#REF!</definedName>
    <definedName name="jack.hammer." localSheetId="0">#REF!</definedName>
    <definedName name="jack.hammer." localSheetId="2">#REF!</definedName>
    <definedName name="jack.hammer." localSheetId="3">#REF!</definedName>
    <definedName name="jack.hammer." localSheetId="1">#REF!</definedName>
    <definedName name="jack.hammer.">#REF!</definedName>
    <definedName name="JalusiKayuMeranti" localSheetId="0">#REF!</definedName>
    <definedName name="JalusiKayuMeranti" localSheetId="2">#REF!</definedName>
    <definedName name="JalusiKayuMeranti" localSheetId="3">#REF!</definedName>
    <definedName name="JalusiKayuMeranti" localSheetId="1">#REF!</definedName>
    <definedName name="JalusiKayuMeranti">#REF!</definedName>
    <definedName name="Jamper.AAAC70" localSheetId="0">#REF!</definedName>
    <definedName name="Jamper.AAAC70" localSheetId="2">#REF!</definedName>
    <definedName name="Jamper.AAAC70" localSheetId="3">#REF!</definedName>
    <definedName name="Jamper.AAAC70" localSheetId="1">#REF!</definedName>
    <definedName name="Jamper.AAAC70">#REF!</definedName>
    <definedName name="Jamper.requaired" localSheetId="0">#REF!</definedName>
    <definedName name="Jamper.requaired" localSheetId="2">#REF!</definedName>
    <definedName name="Jamper.requaired" localSheetId="3">#REF!</definedName>
    <definedName name="Jamper.requaired" localSheetId="1">#REF!</definedName>
    <definedName name="Jamper.requaired">#REF!</definedName>
    <definedName name="Jati.12.120.1200" localSheetId="0">#REF!</definedName>
    <definedName name="Jati.12.120.1200" localSheetId="2">#REF!</definedName>
    <definedName name="Jati.12.120.1200" localSheetId="3">#REF!</definedName>
    <definedName name="Jati.12.120.1200" localSheetId="1">#REF!</definedName>
    <definedName name="Jati.12.120.1200">#REF!</definedName>
    <definedName name="Jati.14.140.1200" localSheetId="0">#REF!</definedName>
    <definedName name="Jati.14.140.1200" localSheetId="2">#REF!</definedName>
    <definedName name="Jati.14.140.1200" localSheetId="3">#REF!</definedName>
    <definedName name="Jati.14.140.1200" localSheetId="1">#REF!</definedName>
    <definedName name="Jati.14.140.1200">#REF!</definedName>
    <definedName name="jati2.3" localSheetId="0">#REF!</definedName>
    <definedName name="jati2.3" localSheetId="2">#REF!</definedName>
    <definedName name="jati2.3" localSheetId="3">#REF!</definedName>
    <definedName name="jati2.3" localSheetId="1">#REF!</definedName>
    <definedName name="jati2.3">#REF!</definedName>
    <definedName name="Jati2.3.rakyat" localSheetId="0">#REF!</definedName>
    <definedName name="Jati2.3.rakyat" localSheetId="2">#REF!</definedName>
    <definedName name="Jati2.3.rakyat" localSheetId="3">#REF!</definedName>
    <definedName name="Jati2.3.rakyat" localSheetId="1">#REF!</definedName>
    <definedName name="Jati2.3.rakyat">#REF!</definedName>
    <definedName name="jati3.20" localSheetId="0">#REF!</definedName>
    <definedName name="jati3.20" localSheetId="2">#REF!</definedName>
    <definedName name="jati3.20" localSheetId="3">#REF!</definedName>
    <definedName name="jati3.20" localSheetId="1">#REF!</definedName>
    <definedName name="jati3.20">#REF!</definedName>
    <definedName name="Jati3.20.rakyat" localSheetId="0">#REF!</definedName>
    <definedName name="Jati3.20.rakyat" localSheetId="2">#REF!</definedName>
    <definedName name="Jati3.20.rakyat" localSheetId="3">#REF!</definedName>
    <definedName name="Jati3.20.rakyat" localSheetId="1">#REF!</definedName>
    <definedName name="Jati3.20.rakyat">#REF!</definedName>
    <definedName name="jati5.7" localSheetId="0">#REF!</definedName>
    <definedName name="jati5.7" localSheetId="2">#REF!</definedName>
    <definedName name="jati5.7" localSheetId="3">#REF!</definedName>
    <definedName name="jati5.7" localSheetId="1">#REF!</definedName>
    <definedName name="jati5.7">#REF!</definedName>
    <definedName name="Jati5.7.rakyat" localSheetId="0">#REF!</definedName>
    <definedName name="Jati5.7.rakyat" localSheetId="2">#REF!</definedName>
    <definedName name="Jati5.7.rakyat" localSheetId="3">#REF!</definedName>
    <definedName name="Jati5.7.rakyat" localSheetId="1">#REF!</definedName>
    <definedName name="Jati5.7.rakyat">#REF!</definedName>
    <definedName name="jati6.14" localSheetId="0">#REF!</definedName>
    <definedName name="jati6.14" localSheetId="2">#REF!</definedName>
    <definedName name="jati6.14" localSheetId="3">#REF!</definedName>
    <definedName name="jati6.14" localSheetId="1">#REF!</definedName>
    <definedName name="jati6.14">#REF!</definedName>
    <definedName name="Jati6.14.rakyat" localSheetId="0">#REF!</definedName>
    <definedName name="Jati6.14.rakyat" localSheetId="2">#REF!</definedName>
    <definedName name="Jati6.14.rakyat" localSheetId="3">#REF!</definedName>
    <definedName name="Jati6.14.rakyat" localSheetId="1">#REF!</definedName>
    <definedName name="Jati6.14.rakyat">#REF!</definedName>
    <definedName name="jati8.20" localSheetId="0">#REF!</definedName>
    <definedName name="jati8.20" localSheetId="2">#REF!</definedName>
    <definedName name="jati8.20" localSheetId="3">#REF!</definedName>
    <definedName name="jati8.20" localSheetId="1">#REF!</definedName>
    <definedName name="jati8.20">#REF!</definedName>
    <definedName name="Jati8.20.rakyat" localSheetId="0">#REF!</definedName>
    <definedName name="Jati8.20.rakyat" localSheetId="2">#REF!</definedName>
    <definedName name="Jati8.20.rakyat" localSheetId="3">#REF!</definedName>
    <definedName name="Jati8.20.rakyat" localSheetId="1">#REF!</definedName>
    <definedName name="Jati8.20.rakyat">#REF!</definedName>
    <definedName name="Jendela.besi" localSheetId="0">#REF!</definedName>
    <definedName name="Jendela.besi" localSheetId="2">#REF!</definedName>
    <definedName name="Jendela.besi" localSheetId="3">#REF!</definedName>
    <definedName name="Jendela.besi" localSheetId="1">#REF!</definedName>
    <definedName name="Jendela.besi">#REF!</definedName>
    <definedName name="Joint.sleeve150" localSheetId="0">#REF!</definedName>
    <definedName name="Joint.sleeve150" localSheetId="2">#REF!</definedName>
    <definedName name="Joint.sleeve150" localSheetId="3">#REF!</definedName>
    <definedName name="Joint.sleeve150" localSheetId="1">#REF!</definedName>
    <definedName name="Joint.sleeve150">#REF!</definedName>
    <definedName name="Joint.sleeve240" localSheetId="0">#REF!</definedName>
    <definedName name="Joint.sleeve240" localSheetId="2">#REF!</definedName>
    <definedName name="Joint.sleeve240" localSheetId="3">#REF!</definedName>
    <definedName name="Joint.sleeve240" localSheetId="1">#REF!</definedName>
    <definedName name="Joint.sleeve240">#REF!</definedName>
    <definedName name="Joint.sleeve35" localSheetId="0">#REF!</definedName>
    <definedName name="Joint.sleeve35" localSheetId="2">#REF!</definedName>
    <definedName name="Joint.sleeve35" localSheetId="3">#REF!</definedName>
    <definedName name="Joint.sleeve35" localSheetId="1">#REF!</definedName>
    <definedName name="Joint.sleeve35">#REF!</definedName>
    <definedName name="Joint.sleeve50" localSheetId="0">#REF!</definedName>
    <definedName name="Joint.sleeve50" localSheetId="2">#REF!</definedName>
    <definedName name="Joint.sleeve50" localSheetId="3">#REF!</definedName>
    <definedName name="Joint.sleeve50" localSheetId="1">#REF!</definedName>
    <definedName name="Joint.sleeve50">#REF!</definedName>
    <definedName name="Jpint.sleeve70" localSheetId="0">#REF!</definedName>
    <definedName name="Jpint.sleeve70" localSheetId="2">#REF!</definedName>
    <definedName name="Jpint.sleeve70" localSheetId="3">#REF!</definedName>
    <definedName name="Jpint.sleeve70" localSheetId="1">#REF!</definedName>
    <definedName name="Jpint.sleeve70">#REF!</definedName>
    <definedName name="K.011a" localSheetId="0">#REF!</definedName>
    <definedName name="K.011a" localSheetId="2">#REF!</definedName>
    <definedName name="K.011a" localSheetId="3">#REF!</definedName>
    <definedName name="K.011a" localSheetId="1">#REF!</definedName>
    <definedName name="K.011a">#REF!</definedName>
    <definedName name="K.017" localSheetId="0">#REF!</definedName>
    <definedName name="K.017" localSheetId="2">#REF!</definedName>
    <definedName name="K.017" localSheetId="3">#REF!</definedName>
    <definedName name="K.017" localSheetId="1">#REF!</definedName>
    <definedName name="K.017">#REF!</definedName>
    <definedName name="K.020" localSheetId="0">#REF!</definedName>
    <definedName name="K.020" localSheetId="2">#REF!</definedName>
    <definedName name="K.020" localSheetId="3">#REF!</definedName>
    <definedName name="K.020" localSheetId="1">#REF!</definedName>
    <definedName name="K.020">#REF!</definedName>
    <definedName name="K.026" localSheetId="0">#REF!</definedName>
    <definedName name="K.026" localSheetId="2">#REF!</definedName>
    <definedName name="K.026" localSheetId="3">#REF!</definedName>
    <definedName name="K.026" localSheetId="1">#REF!</definedName>
    <definedName name="K.026">#REF!</definedName>
    <definedName name="K.035" localSheetId="0">#REF!</definedName>
    <definedName name="K.035" localSheetId="2">#REF!</definedName>
    <definedName name="K.035" localSheetId="3">#REF!</definedName>
    <definedName name="K.035" localSheetId="1">#REF!</definedName>
    <definedName name="K.035">#REF!</definedName>
    <definedName name="K.110" localSheetId="0">#REF!</definedName>
    <definedName name="K.110" localSheetId="2">#REF!</definedName>
    <definedName name="K.110" localSheetId="3">#REF!</definedName>
    <definedName name="K.110" localSheetId="1">#REF!</definedName>
    <definedName name="K.110">#REF!</definedName>
    <definedName name="K.111" localSheetId="0">#REF!</definedName>
    <definedName name="K.111" localSheetId="2">#REF!</definedName>
    <definedName name="K.111" localSheetId="3">#REF!</definedName>
    <definedName name="K.111" localSheetId="1">#REF!</definedName>
    <definedName name="K.111">#REF!</definedName>
    <definedName name="K.210" localSheetId="0">#REF!</definedName>
    <definedName name="K.210" localSheetId="2">#REF!</definedName>
    <definedName name="K.210" localSheetId="3">#REF!</definedName>
    <definedName name="K.210" localSheetId="1">#REF!</definedName>
    <definedName name="K.210">#REF!</definedName>
    <definedName name="K.220" localSheetId="0">#REF!</definedName>
    <definedName name="K.220" localSheetId="2">#REF!</definedName>
    <definedName name="K.220" localSheetId="3">#REF!</definedName>
    <definedName name="K.220" localSheetId="1">#REF!</definedName>
    <definedName name="K.220">#REF!</definedName>
    <definedName name="K.221A" localSheetId="0">#REF!</definedName>
    <definedName name="K.221A" localSheetId="2">#REF!</definedName>
    <definedName name="K.221A" localSheetId="3">#REF!</definedName>
    <definedName name="K.221A" localSheetId="1">#REF!</definedName>
    <definedName name="K.221A">#REF!</definedName>
    <definedName name="K.221B" localSheetId="0">#REF!</definedName>
    <definedName name="K.221B" localSheetId="2">#REF!</definedName>
    <definedName name="K.221B" localSheetId="3">#REF!</definedName>
    <definedName name="K.221B" localSheetId="1">#REF!</definedName>
    <definedName name="K.221B">#REF!</definedName>
    <definedName name="K.224" localSheetId="0">#REF!</definedName>
    <definedName name="K.224" localSheetId="2">#REF!</definedName>
    <definedName name="K.224" localSheetId="3">#REF!</definedName>
    <definedName name="K.224" localSheetId="1">#REF!</definedName>
    <definedName name="K.224">#REF!</definedName>
    <definedName name="K.225" localSheetId="0">#REF!</definedName>
    <definedName name="K.225" localSheetId="2">#REF!</definedName>
    <definedName name="K.225" localSheetId="3">#REF!</definedName>
    <definedName name="K.225" localSheetId="1">#REF!</definedName>
    <definedName name="K.225">#REF!</definedName>
    <definedName name="K.225a" localSheetId="0">#REF!</definedName>
    <definedName name="K.225a" localSheetId="2">#REF!</definedName>
    <definedName name="K.225a" localSheetId="3">#REF!</definedName>
    <definedName name="K.225a" localSheetId="1">#REF!</definedName>
    <definedName name="K.225a">#REF!</definedName>
    <definedName name="K.322" localSheetId="0">#REF!</definedName>
    <definedName name="K.322" localSheetId="2">#REF!</definedName>
    <definedName name="K.322" localSheetId="3">#REF!</definedName>
    <definedName name="K.322" localSheetId="1">#REF!</definedName>
    <definedName name="K.322">#REF!</definedName>
    <definedName name="K.325" localSheetId="0">#REF!</definedName>
    <definedName name="K.325" localSheetId="2">#REF!</definedName>
    <definedName name="K.325" localSheetId="3">#REF!</definedName>
    <definedName name="K.325" localSheetId="1">#REF!</definedName>
    <definedName name="K.325">#REF!</definedName>
    <definedName name="K.410" localSheetId="0">#REF!</definedName>
    <definedName name="K.410" localSheetId="2">#REF!</definedName>
    <definedName name="K.410" localSheetId="3">#REF!</definedName>
    <definedName name="K.410" localSheetId="1">#REF!</definedName>
    <definedName name="K.410">#REF!</definedName>
    <definedName name="K.420" localSheetId="0">#REF!</definedName>
    <definedName name="K.420" localSheetId="2">#REF!</definedName>
    <definedName name="K.420" localSheetId="3">#REF!</definedName>
    <definedName name="K.420" localSheetId="1">#REF!</definedName>
    <definedName name="K.420">#REF!</definedName>
    <definedName name="K.422" localSheetId="0">#REF!</definedName>
    <definedName name="K.422" localSheetId="2">#REF!</definedName>
    <definedName name="K.422" localSheetId="3">#REF!</definedName>
    <definedName name="K.422" localSheetId="1">#REF!</definedName>
    <definedName name="K.422">#REF!</definedName>
    <definedName name="K.511" localSheetId="0">#REF!</definedName>
    <definedName name="K.511" localSheetId="2">#REF!</definedName>
    <definedName name="K.511" localSheetId="3">#REF!</definedName>
    <definedName name="K.511" localSheetId="1">#REF!</definedName>
    <definedName name="K.511">#REF!</definedName>
    <definedName name="K.516" localSheetId="0">#REF!</definedName>
    <definedName name="K.516" localSheetId="2">#REF!</definedName>
    <definedName name="K.516" localSheetId="3">#REF!</definedName>
    <definedName name="K.516" localSheetId="1">#REF!</definedName>
    <definedName name="K.516">#REF!</definedName>
    <definedName name="K.521" localSheetId="0">#REF!</definedName>
    <definedName name="K.521" localSheetId="2">#REF!</definedName>
    <definedName name="K.521" localSheetId="3">#REF!</definedName>
    <definedName name="K.521" localSheetId="1">#REF!</definedName>
    <definedName name="K.521">#REF!</definedName>
    <definedName name="K.528.m3" localSheetId="0">#REF!</definedName>
    <definedName name="K.528.m3" localSheetId="2">#REF!</definedName>
    <definedName name="K.528.m3" localSheetId="3">#REF!</definedName>
    <definedName name="K.528.m3" localSheetId="1">#REF!</definedName>
    <definedName name="K.528.m3">#REF!</definedName>
    <definedName name="K.528.Ton" localSheetId="0">#REF!</definedName>
    <definedName name="K.528.Ton" localSheetId="2">#REF!</definedName>
    <definedName name="K.528.Ton" localSheetId="3">#REF!</definedName>
    <definedName name="K.528.Ton" localSheetId="1">#REF!</definedName>
    <definedName name="K.528.Ton">#REF!</definedName>
    <definedName name="K.6.1" localSheetId="0">#REF!</definedName>
    <definedName name="K.6.1" localSheetId="2">#REF!</definedName>
    <definedName name="K.6.1" localSheetId="3">#REF!</definedName>
    <definedName name="K.6.1" localSheetId="1">#REF!</definedName>
    <definedName name="K.6.1">#REF!</definedName>
    <definedName name="K.6.10" localSheetId="0">#REF!</definedName>
    <definedName name="K.6.10" localSheetId="2">#REF!</definedName>
    <definedName name="K.6.10" localSheetId="3">#REF!</definedName>
    <definedName name="K.6.10" localSheetId="1">#REF!</definedName>
    <definedName name="K.6.10">#REF!</definedName>
    <definedName name="K.6.11" localSheetId="0">#REF!</definedName>
    <definedName name="K.6.11" localSheetId="2">#REF!</definedName>
    <definedName name="K.6.11" localSheetId="3">#REF!</definedName>
    <definedName name="K.6.11" localSheetId="1">#REF!</definedName>
    <definedName name="K.6.11">#REF!</definedName>
    <definedName name="K.6.12" localSheetId="0">#REF!</definedName>
    <definedName name="K.6.12" localSheetId="2">#REF!</definedName>
    <definedName name="K.6.12" localSheetId="3">#REF!</definedName>
    <definedName name="K.6.12" localSheetId="1">#REF!</definedName>
    <definedName name="K.6.12">#REF!</definedName>
    <definedName name="K.6.13" localSheetId="0">#REF!</definedName>
    <definedName name="K.6.13" localSheetId="2">#REF!</definedName>
    <definedName name="K.6.13" localSheetId="3">#REF!</definedName>
    <definedName name="K.6.13" localSheetId="1">#REF!</definedName>
    <definedName name="K.6.13">#REF!</definedName>
    <definedName name="K.6.14" localSheetId="0">#REF!</definedName>
    <definedName name="K.6.14" localSheetId="2">#REF!</definedName>
    <definedName name="K.6.14" localSheetId="3">#REF!</definedName>
    <definedName name="K.6.14" localSheetId="1">#REF!</definedName>
    <definedName name="K.6.14">#REF!</definedName>
    <definedName name="K.6.15" localSheetId="0">#REF!</definedName>
    <definedName name="K.6.15" localSheetId="2">#REF!</definedName>
    <definedName name="K.6.15" localSheetId="3">#REF!</definedName>
    <definedName name="K.6.15" localSheetId="1">#REF!</definedName>
    <definedName name="K.6.15">#REF!</definedName>
    <definedName name="K.6.16" localSheetId="0">#REF!</definedName>
    <definedName name="K.6.16" localSheetId="2">#REF!</definedName>
    <definedName name="K.6.16" localSheetId="3">#REF!</definedName>
    <definedName name="K.6.16" localSheetId="1">#REF!</definedName>
    <definedName name="K.6.16">#REF!</definedName>
    <definedName name="K.6.17" localSheetId="0">#REF!</definedName>
    <definedName name="K.6.17" localSheetId="2">#REF!</definedName>
    <definedName name="K.6.17" localSheetId="3">#REF!</definedName>
    <definedName name="K.6.17" localSheetId="1">#REF!</definedName>
    <definedName name="K.6.17">#REF!</definedName>
    <definedName name="K.6.18" localSheetId="0">#REF!</definedName>
    <definedName name="K.6.18" localSheetId="2">#REF!</definedName>
    <definedName name="K.6.18" localSheetId="3">#REF!</definedName>
    <definedName name="K.6.18" localSheetId="1">#REF!</definedName>
    <definedName name="K.6.18">#REF!</definedName>
    <definedName name="K.6.19" localSheetId="0">#REF!</definedName>
    <definedName name="K.6.19" localSheetId="2">#REF!</definedName>
    <definedName name="K.6.19" localSheetId="3">#REF!</definedName>
    <definedName name="K.6.19" localSheetId="1">#REF!</definedName>
    <definedName name="K.6.19">#REF!</definedName>
    <definedName name="K.6.2" localSheetId="0">#REF!</definedName>
    <definedName name="K.6.2" localSheetId="2">#REF!</definedName>
    <definedName name="K.6.2" localSheetId="3">#REF!</definedName>
    <definedName name="K.6.2" localSheetId="1">#REF!</definedName>
    <definedName name="K.6.2">#REF!</definedName>
    <definedName name="K.6.20" localSheetId="0">#REF!</definedName>
    <definedName name="K.6.20" localSheetId="2">#REF!</definedName>
    <definedName name="K.6.20" localSheetId="3">#REF!</definedName>
    <definedName name="K.6.20" localSheetId="1">#REF!</definedName>
    <definedName name="K.6.20">#REF!</definedName>
    <definedName name="K.6.21" localSheetId="0">#REF!</definedName>
    <definedName name="K.6.21" localSheetId="2">#REF!</definedName>
    <definedName name="K.6.21" localSheetId="3">#REF!</definedName>
    <definedName name="K.6.21" localSheetId="1">#REF!</definedName>
    <definedName name="K.6.21">#REF!</definedName>
    <definedName name="K.6.3" localSheetId="0">#REF!</definedName>
    <definedName name="K.6.3" localSheetId="2">#REF!</definedName>
    <definedName name="K.6.3" localSheetId="3">#REF!</definedName>
    <definedName name="K.6.3" localSheetId="1">#REF!</definedName>
    <definedName name="K.6.3">#REF!</definedName>
    <definedName name="K.6.4" localSheetId="0">#REF!</definedName>
    <definedName name="K.6.4" localSheetId="2">#REF!</definedName>
    <definedName name="K.6.4" localSheetId="3">#REF!</definedName>
    <definedName name="K.6.4" localSheetId="1">#REF!</definedName>
    <definedName name="K.6.4">#REF!</definedName>
    <definedName name="K.6.5" localSheetId="0">#REF!</definedName>
    <definedName name="K.6.5" localSheetId="2">#REF!</definedName>
    <definedName name="K.6.5" localSheetId="3">#REF!</definedName>
    <definedName name="K.6.5" localSheetId="1">#REF!</definedName>
    <definedName name="K.6.5">#REF!</definedName>
    <definedName name="K.6.6" localSheetId="0">#REF!</definedName>
    <definedName name="K.6.6" localSheetId="2">#REF!</definedName>
    <definedName name="K.6.6" localSheetId="3">#REF!</definedName>
    <definedName name="K.6.6" localSheetId="1">#REF!</definedName>
    <definedName name="K.6.6">#REF!</definedName>
    <definedName name="K.6.7" localSheetId="0">#REF!</definedName>
    <definedName name="K.6.7" localSheetId="2">#REF!</definedName>
    <definedName name="K.6.7" localSheetId="3">#REF!</definedName>
    <definedName name="K.6.7" localSheetId="1">#REF!</definedName>
    <definedName name="K.6.7">#REF!</definedName>
    <definedName name="K.6.8" localSheetId="0">#REF!</definedName>
    <definedName name="K.6.8" localSheetId="2">#REF!</definedName>
    <definedName name="K.6.8" localSheetId="3">#REF!</definedName>
    <definedName name="K.6.8" localSheetId="1">#REF!</definedName>
    <definedName name="K.6.8">#REF!</definedName>
    <definedName name="K.6.9" localSheetId="0">#REF!</definedName>
    <definedName name="K.6.9" localSheetId="2">#REF!</definedName>
    <definedName name="K.6.9" localSheetId="3">#REF!</definedName>
    <definedName name="K.6.9" localSheetId="1">#REF!</definedName>
    <definedName name="K.6.9">#REF!</definedName>
    <definedName name="K.612" localSheetId="0">#REF!</definedName>
    <definedName name="K.612" localSheetId="2">#REF!</definedName>
    <definedName name="K.612" localSheetId="3">#REF!</definedName>
    <definedName name="K.612" localSheetId="1">#REF!</definedName>
    <definedName name="K.612">#REF!</definedName>
    <definedName name="K.612a" localSheetId="0">#REF!</definedName>
    <definedName name="K.612a" localSheetId="2">#REF!</definedName>
    <definedName name="K.612a" localSheetId="3">#REF!</definedName>
    <definedName name="K.612a" localSheetId="1">#REF!</definedName>
    <definedName name="K.612a">#REF!</definedName>
    <definedName name="K.615" localSheetId="0">#REF!</definedName>
    <definedName name="K.615" localSheetId="2">#REF!</definedName>
    <definedName name="K.615" localSheetId="3">#REF!</definedName>
    <definedName name="K.615" localSheetId="1">#REF!</definedName>
    <definedName name="K.615">#REF!</definedName>
    <definedName name="K.615a" localSheetId="0">#REF!</definedName>
    <definedName name="K.615a" localSheetId="2">#REF!</definedName>
    <definedName name="K.615a" localSheetId="3">#REF!</definedName>
    <definedName name="K.615a" localSheetId="1">#REF!</definedName>
    <definedName name="K.615a">#REF!</definedName>
    <definedName name="K.617" localSheetId="0">#REF!</definedName>
    <definedName name="K.617" localSheetId="2">#REF!</definedName>
    <definedName name="K.617" localSheetId="3">#REF!</definedName>
    <definedName name="K.617" localSheetId="1">#REF!</definedName>
    <definedName name="K.617">#REF!</definedName>
    <definedName name="K.617a" localSheetId="0">#REF!</definedName>
    <definedName name="K.617a" localSheetId="2">#REF!</definedName>
    <definedName name="K.617a" localSheetId="3">#REF!</definedName>
    <definedName name="K.617a" localSheetId="1">#REF!</definedName>
    <definedName name="K.617a">#REF!</definedName>
    <definedName name="K.618" localSheetId="0">#REF!</definedName>
    <definedName name="K.618" localSheetId="2">#REF!</definedName>
    <definedName name="K.618" localSheetId="3">#REF!</definedName>
    <definedName name="K.618" localSheetId="1">#REF!</definedName>
    <definedName name="K.618">#REF!</definedName>
    <definedName name="K.618a" localSheetId="0">#REF!</definedName>
    <definedName name="K.618a" localSheetId="2">#REF!</definedName>
    <definedName name="K.618a" localSheetId="3">#REF!</definedName>
    <definedName name="K.618a" localSheetId="1">#REF!</definedName>
    <definedName name="K.618a">#REF!</definedName>
    <definedName name="K.621" localSheetId="0">#REF!</definedName>
    <definedName name="K.621" localSheetId="2">#REF!</definedName>
    <definedName name="K.621" localSheetId="3">#REF!</definedName>
    <definedName name="K.621" localSheetId="1">#REF!</definedName>
    <definedName name="K.621">#REF!</definedName>
    <definedName name="K.621.a" localSheetId="0">#REF!</definedName>
    <definedName name="K.621.a" localSheetId="2">#REF!</definedName>
    <definedName name="K.621.a" localSheetId="3">#REF!</definedName>
    <definedName name="K.621.a" localSheetId="1">#REF!</definedName>
    <definedName name="K.621.a">#REF!</definedName>
    <definedName name="K.621b" localSheetId="0">#REF!</definedName>
    <definedName name="K.621b" localSheetId="2">#REF!</definedName>
    <definedName name="K.621b" localSheetId="3">#REF!</definedName>
    <definedName name="K.621b" localSheetId="1">#REF!</definedName>
    <definedName name="K.621b">#REF!</definedName>
    <definedName name="K.636" localSheetId="0">#REF!</definedName>
    <definedName name="K.636" localSheetId="2">#REF!</definedName>
    <definedName name="K.636" localSheetId="3">#REF!</definedName>
    <definedName name="K.636" localSheetId="1">#REF!</definedName>
    <definedName name="K.636">#REF!</definedName>
    <definedName name="K.637" localSheetId="0">#REF!</definedName>
    <definedName name="K.637" localSheetId="2">#REF!</definedName>
    <definedName name="K.637" localSheetId="3">#REF!</definedName>
    <definedName name="K.637" localSheetId="1">#REF!</definedName>
    <definedName name="K.637">#REF!</definedName>
    <definedName name="K.710" localSheetId="0">#REF!</definedName>
    <definedName name="K.710" localSheetId="2">#REF!</definedName>
    <definedName name="K.710" localSheetId="3">#REF!</definedName>
    <definedName name="K.710" localSheetId="1">#REF!</definedName>
    <definedName name="K.710">#REF!</definedName>
    <definedName name="K.715" localSheetId="0">#REF!</definedName>
    <definedName name="K.715" localSheetId="2">#REF!</definedName>
    <definedName name="K.715" localSheetId="3">#REF!</definedName>
    <definedName name="K.715" localSheetId="1">#REF!</definedName>
    <definedName name="K.715">#REF!</definedName>
    <definedName name="k.715.a" localSheetId="0">#REF!</definedName>
    <definedName name="k.715.a" localSheetId="2">#REF!</definedName>
    <definedName name="k.715.a" localSheetId="3">#REF!</definedName>
    <definedName name="k.715.a" localSheetId="1">#REF!</definedName>
    <definedName name="k.715.a">#REF!</definedName>
    <definedName name="k.721" localSheetId="0">#REF!</definedName>
    <definedName name="k.721" localSheetId="2">#REF!</definedName>
    <definedName name="k.721" localSheetId="3">#REF!</definedName>
    <definedName name="k.721" localSheetId="1">#REF!</definedName>
    <definedName name="k.721">#REF!</definedName>
    <definedName name="K.722" localSheetId="0">#REF!</definedName>
    <definedName name="K.722" localSheetId="2">#REF!</definedName>
    <definedName name="K.722" localSheetId="3">#REF!</definedName>
    <definedName name="K.722" localSheetId="1">#REF!</definedName>
    <definedName name="K.722">#REF!</definedName>
    <definedName name="K.723" localSheetId="0">#REF!</definedName>
    <definedName name="K.723" localSheetId="2">#REF!</definedName>
    <definedName name="K.723" localSheetId="3">#REF!</definedName>
    <definedName name="K.723" localSheetId="1">#REF!</definedName>
    <definedName name="K.723">#REF!</definedName>
    <definedName name="K.725" localSheetId="0">#REF!</definedName>
    <definedName name="K.725" localSheetId="2">#REF!</definedName>
    <definedName name="K.725" localSheetId="3">#REF!</definedName>
    <definedName name="K.725" localSheetId="1">#REF!</definedName>
    <definedName name="K.725">#REF!</definedName>
    <definedName name="K.726A" localSheetId="0">#REF!</definedName>
    <definedName name="K.726A" localSheetId="2">#REF!</definedName>
    <definedName name="K.726A" localSheetId="3">#REF!</definedName>
    <definedName name="K.726A" localSheetId="1">#REF!</definedName>
    <definedName name="K.726A">#REF!</definedName>
    <definedName name="K.730" localSheetId="0">#REF!</definedName>
    <definedName name="K.730" localSheetId="2">#REF!</definedName>
    <definedName name="K.730" localSheetId="3">#REF!</definedName>
    <definedName name="K.730" localSheetId="1">#REF!</definedName>
    <definedName name="K.730">#REF!</definedName>
    <definedName name="K.730A" localSheetId="0">#REF!</definedName>
    <definedName name="K.730A" localSheetId="2">#REF!</definedName>
    <definedName name="K.730A" localSheetId="3">#REF!</definedName>
    <definedName name="K.730A" localSheetId="1">#REF!</definedName>
    <definedName name="K.730A">#REF!</definedName>
    <definedName name="K.810" localSheetId="0">#REF!</definedName>
    <definedName name="K.810" localSheetId="2">#REF!</definedName>
    <definedName name="K.810" localSheetId="3">#REF!</definedName>
    <definedName name="K.810" localSheetId="1">#REF!</definedName>
    <definedName name="K.810">#REF!</definedName>
    <definedName name="K.815" localSheetId="0">#REF!</definedName>
    <definedName name="K.815" localSheetId="2">#REF!</definedName>
    <definedName name="K.815" localSheetId="3">#REF!</definedName>
    <definedName name="K.815" localSheetId="1">#REF!</definedName>
    <definedName name="K.815">#REF!</definedName>
    <definedName name="K.T01" localSheetId="0">#REF!</definedName>
    <definedName name="K.T01" localSheetId="2">#REF!</definedName>
    <definedName name="K.T01" localSheetId="3">#REF!</definedName>
    <definedName name="K.T01" localSheetId="1">#REF!</definedName>
    <definedName name="K.T01">#REF!</definedName>
    <definedName name="K.T02" localSheetId="0">#REF!</definedName>
    <definedName name="K.T02" localSheetId="2">#REF!</definedName>
    <definedName name="K.T02" localSheetId="3">#REF!</definedName>
    <definedName name="K.T02" localSheetId="1">#REF!</definedName>
    <definedName name="K.T02">#REF!</definedName>
    <definedName name="K.T03" localSheetId="0">#REF!</definedName>
    <definedName name="K.T03" localSheetId="2">#REF!</definedName>
    <definedName name="K.T03" localSheetId="3">#REF!</definedName>
    <definedName name="K.T03" localSheetId="1">#REF!</definedName>
    <definedName name="K.T03">#REF!</definedName>
    <definedName name="K.T04" localSheetId="0">#REF!</definedName>
    <definedName name="K.T04" localSheetId="2">#REF!</definedName>
    <definedName name="K.T04" localSheetId="3">#REF!</definedName>
    <definedName name="K.T04" localSheetId="1">#REF!</definedName>
    <definedName name="K.T04">#REF!</definedName>
    <definedName name="K.T05" localSheetId="0">#REF!</definedName>
    <definedName name="K.T05" localSheetId="2">#REF!</definedName>
    <definedName name="K.T05" localSheetId="3">#REF!</definedName>
    <definedName name="K.T05" localSheetId="1">#REF!</definedName>
    <definedName name="K.T05">#REF!</definedName>
    <definedName name="K.T05a" localSheetId="0">#REF!</definedName>
    <definedName name="K.T05a" localSheetId="2">#REF!</definedName>
    <definedName name="K.T05a" localSheetId="3">#REF!</definedName>
    <definedName name="K.T05a" localSheetId="1">#REF!</definedName>
    <definedName name="K.T05a">#REF!</definedName>
    <definedName name="K.T05b" localSheetId="0">#REF!</definedName>
    <definedName name="K.T05b" localSheetId="2">#REF!</definedName>
    <definedName name="K.T05b" localSheetId="3">#REF!</definedName>
    <definedName name="K.T05b" localSheetId="1">#REF!</definedName>
    <definedName name="K.T05b">#REF!</definedName>
    <definedName name="K.T05c" localSheetId="0">#REF!</definedName>
    <definedName name="K.T05c" localSheetId="2">#REF!</definedName>
    <definedName name="K.T05c" localSheetId="3">#REF!</definedName>
    <definedName name="K.T05c" localSheetId="1">#REF!</definedName>
    <definedName name="K.T05c">#REF!</definedName>
    <definedName name="K.T05d" localSheetId="0">#REF!</definedName>
    <definedName name="K.T05d" localSheetId="2">#REF!</definedName>
    <definedName name="K.T05d" localSheetId="3">#REF!</definedName>
    <definedName name="K.T05d" localSheetId="1">#REF!</definedName>
    <definedName name="K.T05d">#REF!</definedName>
    <definedName name="K.T05e" localSheetId="0">#REF!</definedName>
    <definedName name="K.T05e" localSheetId="2">#REF!</definedName>
    <definedName name="K.T05e" localSheetId="3">#REF!</definedName>
    <definedName name="K.T05e" localSheetId="1">#REF!</definedName>
    <definedName name="K.T05e">#REF!</definedName>
    <definedName name="K.T06" localSheetId="0">#REF!</definedName>
    <definedName name="K.T06" localSheetId="2">#REF!</definedName>
    <definedName name="K.T06" localSheetId="3">#REF!</definedName>
    <definedName name="K.T06" localSheetId="1">#REF!</definedName>
    <definedName name="K.T06">#REF!</definedName>
    <definedName name="K.T06a" localSheetId="0">#REF!</definedName>
    <definedName name="K.T06a" localSheetId="2">#REF!</definedName>
    <definedName name="K.T06a" localSheetId="3">#REF!</definedName>
    <definedName name="K.T06a" localSheetId="1">#REF!</definedName>
    <definedName name="K.T06a">#REF!</definedName>
    <definedName name="Kabel.LVTC.2.35.N50" localSheetId="0">#REF!</definedName>
    <definedName name="Kabel.LVTC.2.35.N50" localSheetId="2">#REF!</definedName>
    <definedName name="Kabel.LVTC.2.35.N50" localSheetId="3">#REF!</definedName>
    <definedName name="Kabel.LVTC.2.35.N50" localSheetId="1">#REF!</definedName>
    <definedName name="Kabel.LVTC.2.35.N50">#REF!</definedName>
    <definedName name="Kabel.LVTC.2.70.N50" localSheetId="0">#REF!</definedName>
    <definedName name="Kabel.LVTC.2.70.N50" localSheetId="2">#REF!</definedName>
    <definedName name="Kabel.LVTC.2.70.N50" localSheetId="3">#REF!</definedName>
    <definedName name="Kabel.LVTC.2.70.N50" localSheetId="1">#REF!</definedName>
    <definedName name="Kabel.LVTC.2.70.N50">#REF!</definedName>
    <definedName name="Kabel.twisted.2.10mm" localSheetId="0">#REF!</definedName>
    <definedName name="Kabel.twisted.2.10mm" localSheetId="2">#REF!</definedName>
    <definedName name="Kabel.twisted.2.10mm" localSheetId="3">#REF!</definedName>
    <definedName name="Kabel.twisted.2.10mm" localSheetId="1">#REF!</definedName>
    <definedName name="Kabel.twisted.2.10mm">#REF!</definedName>
    <definedName name="Kabel.TX2.70.1.50" localSheetId="0">#REF!</definedName>
    <definedName name="Kabel.TX2.70.1.50" localSheetId="2">#REF!</definedName>
    <definedName name="Kabel.TX2.70.1.50" localSheetId="3">#REF!</definedName>
    <definedName name="Kabel.TX2.70.1.50" localSheetId="1">#REF!</definedName>
    <definedName name="Kabel.TX2.70.1.50">#REF!</definedName>
    <definedName name="KabelTx2x70" localSheetId="0">#REF!</definedName>
    <definedName name="KabelTx2x70" localSheetId="2">#REF!</definedName>
    <definedName name="KabelTx2x70" localSheetId="3">#REF!</definedName>
    <definedName name="KabelTx2x70" localSheetId="1">#REF!</definedName>
    <definedName name="KabelTx2x70">#REF!</definedName>
    <definedName name="kaca.cermin.5mm" localSheetId="0">#REF!</definedName>
    <definedName name="kaca.cermin.5mm" localSheetId="2">#REF!</definedName>
    <definedName name="kaca.cermin.5mm" localSheetId="3">#REF!</definedName>
    <definedName name="kaca.cermin.5mm" localSheetId="1">#REF!</definedName>
    <definedName name="kaca.cermin.5mm">#REF!</definedName>
    <definedName name="kaca.cermin.8mm" localSheetId="0">#REF!</definedName>
    <definedName name="kaca.cermin.8mm" localSheetId="2">#REF!</definedName>
    <definedName name="kaca.cermin.8mm" localSheetId="3">#REF!</definedName>
    <definedName name="kaca.cermin.8mm" localSheetId="1">#REF!</definedName>
    <definedName name="kaca.cermin.8mm">#REF!</definedName>
    <definedName name="Kaca.nako" localSheetId="0">#REF!</definedName>
    <definedName name="Kaca.nako" localSheetId="2">#REF!</definedName>
    <definedName name="Kaca.nako" localSheetId="3">#REF!</definedName>
    <definedName name="Kaca.nako" localSheetId="1">#REF!</definedName>
    <definedName name="Kaca.nako">#REF!</definedName>
    <definedName name="Kaca.one.way" localSheetId="0">#REF!</definedName>
    <definedName name="Kaca.one.way" localSheetId="2">#REF!</definedName>
    <definedName name="Kaca.one.way" localSheetId="3">#REF!</definedName>
    <definedName name="Kaca.one.way" localSheetId="1">#REF!</definedName>
    <definedName name="Kaca.one.way">#REF!</definedName>
    <definedName name="kaca.tbl.3mm" localSheetId="0">#REF!</definedName>
    <definedName name="kaca.tbl.3mm" localSheetId="2">#REF!</definedName>
    <definedName name="kaca.tbl.3mm" localSheetId="3">#REF!</definedName>
    <definedName name="kaca.tbl.3mm" localSheetId="1">#REF!</definedName>
    <definedName name="kaca.tbl.3mm">#REF!</definedName>
    <definedName name="kaca.tbl.8mm" localSheetId="0">#REF!</definedName>
    <definedName name="kaca.tbl.8mm" localSheetId="2">#REF!</definedName>
    <definedName name="kaca.tbl.8mm" localSheetId="3">#REF!</definedName>
    <definedName name="kaca.tbl.8mm" localSheetId="1">#REF!</definedName>
    <definedName name="kaca.tbl.8mm">#REF!</definedName>
    <definedName name="Kaca12mm" localSheetId="0">#REF!</definedName>
    <definedName name="Kaca12mm" localSheetId="2">#REF!</definedName>
    <definedName name="Kaca12mm" localSheetId="3">#REF!</definedName>
    <definedName name="Kaca12mm" localSheetId="1">#REF!</definedName>
    <definedName name="Kaca12mm">#REF!</definedName>
    <definedName name="kaca12mm.buram" localSheetId="0">#REF!</definedName>
    <definedName name="kaca12mm.buram" localSheetId="2">#REF!</definedName>
    <definedName name="kaca12mm.buram" localSheetId="3">#REF!</definedName>
    <definedName name="kaca12mm.buram" localSheetId="1">#REF!</definedName>
    <definedName name="kaca12mm.buram">#REF!</definedName>
    <definedName name="Kaca5mm" localSheetId="0">#REF!</definedName>
    <definedName name="Kaca5mm" localSheetId="2">#REF!</definedName>
    <definedName name="Kaca5mm" localSheetId="3">#REF!</definedName>
    <definedName name="Kaca5mm" localSheetId="1">#REF!</definedName>
    <definedName name="Kaca5mm">#REF!</definedName>
    <definedName name="KacaCermin5mm" localSheetId="0">#REF!</definedName>
    <definedName name="KacaCermin5mm" localSheetId="2">#REF!</definedName>
    <definedName name="KacaCermin5mm" localSheetId="3">#REF!</definedName>
    <definedName name="KacaCermin5mm" localSheetId="1">#REF!</definedName>
    <definedName name="KacaCermin5mm">#REF!</definedName>
    <definedName name="KacaEs" localSheetId="0">#REF!</definedName>
    <definedName name="KacaEs" localSheetId="2">#REF!</definedName>
    <definedName name="KacaEs" localSheetId="3">#REF!</definedName>
    <definedName name="KacaEs" localSheetId="1">#REF!</definedName>
    <definedName name="KacaEs">#REF!</definedName>
    <definedName name="kacapatri" localSheetId="0">#REF!</definedName>
    <definedName name="kacapatri" localSheetId="2">#REF!</definedName>
    <definedName name="kacapatri" localSheetId="3">#REF!</definedName>
    <definedName name="kacapatri" localSheetId="1">#REF!</definedName>
    <definedName name="kacapatri">#REF!</definedName>
    <definedName name="KacaRyban5mm" localSheetId="0">#REF!</definedName>
    <definedName name="KacaRyban5mm" localSheetId="2">#REF!</definedName>
    <definedName name="KacaRyban5mm" localSheetId="3">#REF!</definedName>
    <definedName name="KacaRyban5mm" localSheetId="1">#REF!</definedName>
    <definedName name="KacaRyban5mm">#REF!</definedName>
    <definedName name="Kacawireglass" localSheetId="0">#REF!</definedName>
    <definedName name="Kacawireglass" localSheetId="2">#REF!</definedName>
    <definedName name="Kacawireglass" localSheetId="3">#REF!</definedName>
    <definedName name="Kacawireglass" localSheetId="1">#REF!</definedName>
    <definedName name="Kacawireglass">#REF!</definedName>
    <definedName name="Kait.angin" localSheetId="0">#REF!</definedName>
    <definedName name="Kait.angin" localSheetId="2">#REF!</definedName>
    <definedName name="Kait.angin" localSheetId="3">#REF!</definedName>
    <definedName name="Kait.angin" localSheetId="1">#REF!</definedName>
    <definedName name="Kait.angin">#REF!</definedName>
    <definedName name="Kalsiboard.3mm" localSheetId="0">#REF!</definedName>
    <definedName name="Kalsiboard.3mm" localSheetId="2">#REF!</definedName>
    <definedName name="Kalsiboard.3mm" localSheetId="3">#REF!</definedName>
    <definedName name="Kalsiboard.3mm" localSheetId="1">#REF!</definedName>
    <definedName name="Kalsiboard.3mm">#REF!</definedName>
    <definedName name="Kalsiboard.4.5mm" localSheetId="0">#REF!</definedName>
    <definedName name="Kalsiboard.4.5mm" localSheetId="2">#REF!</definedName>
    <definedName name="Kalsiboard.4.5mm" localSheetId="3">#REF!</definedName>
    <definedName name="Kalsiboard.4.5mm" localSheetId="1">#REF!</definedName>
    <definedName name="Kalsiboard.4.5mm">#REF!</definedName>
    <definedName name="Kalsiboard.6mm" localSheetId="0">#REF!</definedName>
    <definedName name="Kalsiboard.6mm" localSheetId="2">#REF!</definedName>
    <definedName name="Kalsiboard.6mm" localSheetId="3">#REF!</definedName>
    <definedName name="Kalsiboard.6mm" localSheetId="1">#REF!</definedName>
    <definedName name="Kalsiboard.6mm">#REF!</definedName>
    <definedName name="kalsiboardperbuah" localSheetId="0">#REF!</definedName>
    <definedName name="kalsiboardperbuah" localSheetId="2">#REF!</definedName>
    <definedName name="kalsiboardperbuah" localSheetId="3">#REF!</definedName>
    <definedName name="kalsiboardperbuah" localSheetId="1">#REF!</definedName>
    <definedName name="kalsiboardperbuah">#REF!</definedName>
    <definedName name="kalsiboardperlembar" localSheetId="0">#REF!</definedName>
    <definedName name="kalsiboardperlembar" localSheetId="2">#REF!</definedName>
    <definedName name="kalsiboardperlembar" localSheetId="3">#REF!</definedName>
    <definedName name="kalsiboardperlembar" localSheetId="1">#REF!</definedName>
    <definedName name="kalsiboardperlembar">#REF!</definedName>
    <definedName name="Kanopi.besi" localSheetId="0">#REF!</definedName>
    <definedName name="Kanopi.besi" localSheetId="2">#REF!</definedName>
    <definedName name="Kanopi.besi" localSheetId="3">#REF!</definedName>
    <definedName name="Kanopi.besi" localSheetId="1">#REF!</definedName>
    <definedName name="Kanopi.besi">#REF!</definedName>
    <definedName name="Kanopi.stainliss" localSheetId="0">#REF!</definedName>
    <definedName name="Kanopi.stainliss" localSheetId="2">#REF!</definedName>
    <definedName name="Kanopi.stainliss" localSheetId="3">#REF!</definedName>
    <definedName name="Kanopi.stainliss" localSheetId="1">#REF!</definedName>
    <definedName name="Kanopi.stainliss">#REF!</definedName>
    <definedName name="Kansteen.10.15" localSheetId="0">#REF!</definedName>
    <definedName name="Kansteen.10.15" localSheetId="2">#REF!</definedName>
    <definedName name="Kansteen.10.15" localSheetId="3">#REF!</definedName>
    <definedName name="Kansteen.10.15" localSheetId="1">#REF!</definedName>
    <definedName name="Kansteen.10.15">#REF!</definedName>
    <definedName name="kansteen.10.20.50" localSheetId="0">#REF!</definedName>
    <definedName name="kansteen.10.20.50" localSheetId="2">#REF!</definedName>
    <definedName name="kansteen.10.20.50" localSheetId="3">#REF!</definedName>
    <definedName name="kansteen.10.20.50" localSheetId="1">#REF!</definedName>
    <definedName name="kansteen.10.20.50">#REF!</definedName>
    <definedName name="Kansteen.30.50" localSheetId="0">#REF!</definedName>
    <definedName name="Kansteen.30.50" localSheetId="2">#REF!</definedName>
    <definedName name="Kansteen.30.50" localSheetId="3">#REF!</definedName>
    <definedName name="Kansteen.30.50" localSheetId="1">#REF!</definedName>
    <definedName name="Kansteen.30.50">#REF!</definedName>
    <definedName name="kansteen.8.10.25.50" localSheetId="0">#REF!</definedName>
    <definedName name="kansteen.8.10.25.50" localSheetId="2">#REF!</definedName>
    <definedName name="kansteen.8.10.25.50" localSheetId="3">#REF!</definedName>
    <definedName name="kansteen.8.10.25.50" localSheetId="1">#REF!</definedName>
    <definedName name="kansteen.8.10.25.50">#REF!</definedName>
    <definedName name="kansteen.8.15.30.50" localSheetId="0">#REF!</definedName>
    <definedName name="kansteen.8.15.30.50" localSheetId="2">#REF!</definedName>
    <definedName name="kansteen.8.15.30.50" localSheetId="3">#REF!</definedName>
    <definedName name="kansteen.8.15.30.50" localSheetId="1">#REF!</definedName>
    <definedName name="kansteen.8.15.30.50">#REF!</definedName>
    <definedName name="kansteen.beton.8.15.30.50_1" localSheetId="0">#REF!</definedName>
    <definedName name="kansteen.beton.8.15.30.50_1" localSheetId="2">#REF!</definedName>
    <definedName name="kansteen.beton.8.15.30.50_1" localSheetId="3">#REF!</definedName>
    <definedName name="kansteen.beton.8.15.30.50_1" localSheetId="1">#REF!</definedName>
    <definedName name="kansteen.beton.8.15.30.50_1">#REF!</definedName>
    <definedName name="kansteen.taman" localSheetId="0">#REF!</definedName>
    <definedName name="kansteen.taman" localSheetId="2">#REF!</definedName>
    <definedName name="kansteen.taman" localSheetId="3">#REF!</definedName>
    <definedName name="kansteen.taman" localSheetId="1">#REF!</definedName>
    <definedName name="kansteen.taman">#REF!</definedName>
    <definedName name="kansteen10.15.30.50" localSheetId="0">#REF!</definedName>
    <definedName name="kansteen10.15.30.50" localSheetId="2">#REF!</definedName>
    <definedName name="kansteen10.15.30.50" localSheetId="3">#REF!</definedName>
    <definedName name="kansteen10.15.30.50" localSheetId="1">#REF!</definedName>
    <definedName name="kansteen10.15.30.50">#REF!</definedName>
    <definedName name="kansteen10.15.30.60cor" localSheetId="0">#REF!</definedName>
    <definedName name="kansteen10.15.30.60cor" localSheetId="2">#REF!</definedName>
    <definedName name="kansteen10.15.30.60cor" localSheetId="3">#REF!</definedName>
    <definedName name="kansteen10.15.30.60cor" localSheetId="1">#REF!</definedName>
    <definedName name="kansteen10.15.30.60cor">#REF!</definedName>
    <definedName name="Kansteen10.20.50" localSheetId="0">#REF!</definedName>
    <definedName name="Kansteen10.20.50" localSheetId="2">#REF!</definedName>
    <definedName name="Kansteen10.20.50" localSheetId="3">#REF!</definedName>
    <definedName name="Kansteen10.20.50" localSheetId="1">#REF!</definedName>
    <definedName name="Kansteen10.20.50">#REF!</definedName>
    <definedName name="kansteen15.20.30.50" localSheetId="0">#REF!</definedName>
    <definedName name="kansteen15.20.30.50" localSheetId="2">#REF!</definedName>
    <definedName name="kansteen15.20.30.50" localSheetId="3">#REF!</definedName>
    <definedName name="kansteen15.20.30.50" localSheetId="1">#REF!</definedName>
    <definedName name="kansteen15.20.30.50">#REF!</definedName>
    <definedName name="kansteenTaman" localSheetId="0">#REF!</definedName>
    <definedName name="kansteenTaman" localSheetId="2">#REF!</definedName>
    <definedName name="kansteenTaman" localSheetId="3">#REF!</definedName>
    <definedName name="kansteenTaman" localSheetId="1">#REF!</definedName>
    <definedName name="kansteenTaman">#REF!</definedName>
    <definedName name="kapur">'[6]harga sat'!$G$33</definedName>
    <definedName name="kapurpasang" localSheetId="0">#REF!</definedName>
    <definedName name="kapurpasang" localSheetId="2">#REF!</definedName>
    <definedName name="kapurpasang" localSheetId="5">#REF!</definedName>
    <definedName name="kapurpasang" localSheetId="3">#REF!</definedName>
    <definedName name="kapurpasang" localSheetId="4">#REF!</definedName>
    <definedName name="kapurpasang" localSheetId="1">#REF!</definedName>
    <definedName name="kapurpasang">#REF!</definedName>
    <definedName name="karet.epoxymortar" localSheetId="0">#REF!</definedName>
    <definedName name="karet.epoxymortar" localSheetId="2">#REF!</definedName>
    <definedName name="karet.epoxymortar" localSheetId="5">#REF!</definedName>
    <definedName name="karet.epoxymortar" localSheetId="3">#REF!</definedName>
    <definedName name="karet.epoxymortar" localSheetId="4">#REF!</definedName>
    <definedName name="karet.epoxymortar" localSheetId="1">#REF!</definedName>
    <definedName name="karet.epoxymortar">#REF!</definedName>
    <definedName name="karpet" localSheetId="0">#REF!</definedName>
    <definedName name="karpet" localSheetId="2">#REF!</definedName>
    <definedName name="karpet" localSheetId="5">#REF!</definedName>
    <definedName name="karpet" localSheetId="3">#REF!</definedName>
    <definedName name="karpet" localSheetId="4">#REF!</definedName>
    <definedName name="karpet" localSheetId="1">#REF!</definedName>
    <definedName name="karpet">#REF!</definedName>
    <definedName name="katukang">'[6]harga sat'!$G$67</definedName>
    <definedName name="Kawat.Las.Listrik" localSheetId="0">#REF!</definedName>
    <definedName name="Kawat.Las.Listrik" localSheetId="2">#REF!</definedName>
    <definedName name="Kawat.Las.Listrik" localSheetId="5">#REF!</definedName>
    <definedName name="Kawat.Las.Listrik" localSheetId="3">#REF!</definedName>
    <definedName name="Kawat.Las.Listrik" localSheetId="4">#REF!</definedName>
    <definedName name="Kawat.Las.Listrik" localSheetId="1">#REF!</definedName>
    <definedName name="Kawat.Las.Listrik">#REF!</definedName>
    <definedName name="kawat.segel" localSheetId="0">#REF!</definedName>
    <definedName name="kawat.segel" localSheetId="2">#REF!</definedName>
    <definedName name="kawat.segel" localSheetId="5">#REF!</definedName>
    <definedName name="kawat.segel" localSheetId="3">#REF!</definedName>
    <definedName name="kawat.segel" localSheetId="4">#REF!</definedName>
    <definedName name="kawat.segel" localSheetId="1">#REF!</definedName>
    <definedName name="kawat.segel">#REF!</definedName>
    <definedName name="kawatbeton" localSheetId="0">#REF!</definedName>
    <definedName name="kawatbeton" localSheetId="2">#REF!</definedName>
    <definedName name="kawatbeton" localSheetId="5">#REF!</definedName>
    <definedName name="kawatbeton" localSheetId="3">#REF!</definedName>
    <definedName name="kawatbeton" localSheetId="4">#REF!</definedName>
    <definedName name="kawatbeton" localSheetId="1">#REF!</definedName>
    <definedName name="kawatbeton">#REF!</definedName>
    <definedName name="KawatBronjonggalvanis4mm" localSheetId="0">#REF!</definedName>
    <definedName name="KawatBronjonggalvanis4mm" localSheetId="2">#REF!</definedName>
    <definedName name="KawatBronjonggalvanis4mm" localSheetId="3">#REF!</definedName>
    <definedName name="KawatBronjonggalvanis4mm" localSheetId="1">#REF!</definedName>
    <definedName name="KawatBronjonggalvanis4mm">#REF!</definedName>
    <definedName name="KawatDuri" localSheetId="0">#REF!</definedName>
    <definedName name="KawatDuri" localSheetId="2">#REF!</definedName>
    <definedName name="KawatDuri" localSheetId="3">#REF!</definedName>
    <definedName name="KawatDuri" localSheetId="1">#REF!</definedName>
    <definedName name="KawatDuri">#REF!</definedName>
    <definedName name="kawatjaringgalvanis" localSheetId="0">#REF!</definedName>
    <definedName name="kawatjaringgalvanis" localSheetId="2">#REF!</definedName>
    <definedName name="kawatjaringgalvanis" localSheetId="3">#REF!</definedName>
    <definedName name="kawatjaringgalvanis" localSheetId="1">#REF!</definedName>
    <definedName name="kawatjaringgalvanis">#REF!</definedName>
    <definedName name="kawatkasa" localSheetId="0">#REF!</definedName>
    <definedName name="kawatkasa" localSheetId="2">#REF!</definedName>
    <definedName name="kawatkasa" localSheetId="3">#REF!</definedName>
    <definedName name="kawatkasa" localSheetId="1">#REF!</definedName>
    <definedName name="kawatkasa">#REF!</definedName>
    <definedName name="KawatLas" localSheetId="0">#REF!</definedName>
    <definedName name="KawatLas" localSheetId="2">#REF!</definedName>
    <definedName name="KawatLas" localSheetId="3">#REF!</definedName>
    <definedName name="KawatLas" localSheetId="1">#REF!</definedName>
    <definedName name="KawatLas">#REF!</definedName>
    <definedName name="KawatLasListrikrb26" localSheetId="0">#REF!</definedName>
    <definedName name="KawatLasListrikrb26" localSheetId="2">#REF!</definedName>
    <definedName name="KawatLasListrikrb26" localSheetId="3">#REF!</definedName>
    <definedName name="KawatLasListrikrb26" localSheetId="1">#REF!</definedName>
    <definedName name="KawatLasListrikrb26">#REF!</definedName>
    <definedName name="KawatLasListrikrd26" localSheetId="0">#REF!</definedName>
    <definedName name="KawatLasListrikrd26" localSheetId="2">#REF!</definedName>
    <definedName name="KawatLasListrikrd26" localSheetId="3">#REF!</definedName>
    <definedName name="KawatLasListrikrd26" localSheetId="1">#REF!</definedName>
    <definedName name="KawatLasListrikrd26">#REF!</definedName>
    <definedName name="KawatNyamukAluminium" localSheetId="0">#REF!</definedName>
    <definedName name="KawatNyamukAluminium" localSheetId="2">#REF!</definedName>
    <definedName name="KawatNyamukAluminium" localSheetId="3">#REF!</definedName>
    <definedName name="KawatNyamukAluminium" localSheetId="1">#REF!</definedName>
    <definedName name="KawatNyamukAluminium">#REF!</definedName>
    <definedName name="kawatNyamukBesi" localSheetId="0">#REF!</definedName>
    <definedName name="kawatNyamukBesi" localSheetId="2">#REF!</definedName>
    <definedName name="kawatNyamukBesi" localSheetId="3">#REF!</definedName>
    <definedName name="kawatNyamukBesi" localSheetId="1">#REF!</definedName>
    <definedName name="kawatNyamukBesi">#REF!</definedName>
    <definedName name="KawatNyamukPlastik" localSheetId="0">#REF!</definedName>
    <definedName name="KawatNyamukPlastik" localSheetId="2">#REF!</definedName>
    <definedName name="KawatNyamukPlastik" localSheetId="3">#REF!</definedName>
    <definedName name="KawatNyamukPlastik" localSheetId="1">#REF!</definedName>
    <definedName name="KawatNyamukPlastik">#REF!</definedName>
    <definedName name="kawatRamHarmonika" localSheetId="0">#REF!</definedName>
    <definedName name="kawatRamHarmonika" localSheetId="2">#REF!</definedName>
    <definedName name="kawatRamHarmonika" localSheetId="3">#REF!</definedName>
    <definedName name="kawatRamHarmonika" localSheetId="1">#REF!</definedName>
    <definedName name="kawatRamHarmonika">#REF!</definedName>
    <definedName name="kayubakar" localSheetId="0">#REF!</definedName>
    <definedName name="kayubakar" localSheetId="2">#REF!</definedName>
    <definedName name="kayubakar" localSheetId="3">#REF!</definedName>
    <definedName name="kayubakar" localSheetId="1">#REF!</definedName>
    <definedName name="kayubakar">#REF!</definedName>
    <definedName name="kayulokal.2.3" localSheetId="0">#REF!</definedName>
    <definedName name="kayulokal.2.3" localSheetId="2">#REF!</definedName>
    <definedName name="kayulokal.2.3" localSheetId="3">#REF!</definedName>
    <definedName name="kayulokal.2.3" localSheetId="1">#REF!</definedName>
    <definedName name="kayulokal.2.3">#REF!</definedName>
    <definedName name="kayulokal.4.6" localSheetId="0">#REF!</definedName>
    <definedName name="kayulokal.4.6" localSheetId="2">#REF!</definedName>
    <definedName name="kayulokal.4.6" localSheetId="3">#REF!</definedName>
    <definedName name="kayulokal.4.6" localSheetId="1">#REF!</definedName>
    <definedName name="kayulokal.4.6">#REF!</definedName>
    <definedName name="kayulokal.5.7" localSheetId="0">#REF!</definedName>
    <definedName name="kayulokal.5.7" localSheetId="2">#REF!</definedName>
    <definedName name="kayulokal.5.7" localSheetId="3">#REF!</definedName>
    <definedName name="kayulokal.5.7" localSheetId="1">#REF!</definedName>
    <definedName name="kayulokal.5.7">#REF!</definedName>
    <definedName name="Kempas2.3" localSheetId="0">#REF!</definedName>
    <definedName name="Kempas2.3" localSheetId="2">#REF!</definedName>
    <definedName name="Kempas2.3" localSheetId="3">#REF!</definedName>
    <definedName name="Kempas2.3" localSheetId="1">#REF!</definedName>
    <definedName name="Kempas2.3">#REF!</definedName>
    <definedName name="Kempas3.20" localSheetId="0">#REF!</definedName>
    <definedName name="Kempas3.20" localSheetId="2">#REF!</definedName>
    <definedName name="Kempas3.20" localSheetId="3">#REF!</definedName>
    <definedName name="Kempas3.20" localSheetId="1">#REF!</definedName>
    <definedName name="Kempas3.20">#REF!</definedName>
    <definedName name="Kempas3.5" localSheetId="0">#REF!</definedName>
    <definedName name="Kempas3.5" localSheetId="2">#REF!</definedName>
    <definedName name="Kempas3.5" localSheetId="3">#REF!</definedName>
    <definedName name="Kempas3.5" localSheetId="1">#REF!</definedName>
    <definedName name="Kempas3.5">#REF!</definedName>
    <definedName name="Kempas4.6" localSheetId="0">#REF!</definedName>
    <definedName name="Kempas4.6" localSheetId="2">#REF!</definedName>
    <definedName name="Kempas4.6" localSheetId="3">#REF!</definedName>
    <definedName name="Kempas4.6" localSheetId="1">#REF!</definedName>
    <definedName name="Kempas4.6">#REF!</definedName>
    <definedName name="Kempas5.7" localSheetId="0">#REF!</definedName>
    <definedName name="Kempas5.7" localSheetId="2">#REF!</definedName>
    <definedName name="Kempas5.7" localSheetId="3">#REF!</definedName>
    <definedName name="Kempas5.7" localSheetId="1">#REF!</definedName>
    <definedName name="Kempas5.7">#REF!</definedName>
    <definedName name="Kempas6.12" localSheetId="0">#REF!</definedName>
    <definedName name="Kempas6.12" localSheetId="2">#REF!</definedName>
    <definedName name="Kempas6.12" localSheetId="3">#REF!</definedName>
    <definedName name="Kempas6.12" localSheetId="1">#REF!</definedName>
    <definedName name="Kempas6.12">#REF!</definedName>
    <definedName name="Kempas8.12" localSheetId="0">#REF!</definedName>
    <definedName name="Kempas8.12" localSheetId="2">#REF!</definedName>
    <definedName name="Kempas8.12" localSheetId="3">#REF!</definedName>
    <definedName name="Kempas8.12" localSheetId="1">#REF!</definedName>
    <definedName name="Kempas8.12">#REF!</definedName>
    <definedName name="kepalatukangbatu.jam" localSheetId="0">[9]Upah!#REF!</definedName>
    <definedName name="kepalatukangbatu.jam" localSheetId="5">[9]Upah!#REF!</definedName>
    <definedName name="kepalatukangbatu.jam" localSheetId="3">[9]Upah!#REF!</definedName>
    <definedName name="kepalatukangbatu.jam" localSheetId="4">[9]Upah!#REF!</definedName>
    <definedName name="kepalatukangbatu.jam" localSheetId="1">[9]Upah!#REF!</definedName>
    <definedName name="kepalatukangbatu.jam">[9]Upah!#REF!</definedName>
    <definedName name="kepalatukangbesi.jam" localSheetId="0">#REF!</definedName>
    <definedName name="kepalatukangbesi.jam" localSheetId="2">#REF!</definedName>
    <definedName name="kepalatukangbesi.jam" localSheetId="5">#REF!</definedName>
    <definedName name="kepalatukangbesi.jam" localSheetId="3">#REF!</definedName>
    <definedName name="kepalatukangbesi.jam" localSheetId="4">#REF!</definedName>
    <definedName name="kepalatukangbesi.jam" localSheetId="1">#REF!</definedName>
    <definedName name="kepalatukangbesi.jam">#REF!</definedName>
    <definedName name="kepalatukangbesiprofil.jam" localSheetId="0">#REF!</definedName>
    <definedName name="kepalatukangbesiprofil.jam" localSheetId="2">#REF!</definedName>
    <definedName name="kepalatukangbesiprofil.jam" localSheetId="5">#REF!</definedName>
    <definedName name="kepalatukangbesiprofil.jam" localSheetId="3">#REF!</definedName>
    <definedName name="kepalatukangbesiprofil.jam" localSheetId="4">#REF!</definedName>
    <definedName name="kepalatukangbesiprofil.jam" localSheetId="1">#REF!</definedName>
    <definedName name="kepalatukangbesiprofil.jam">#REF!</definedName>
    <definedName name="kepalatukangcat.jam" localSheetId="0">#REF!</definedName>
    <definedName name="kepalatukangcat.jam" localSheetId="2">#REF!</definedName>
    <definedName name="kepalatukangcat.jam" localSheetId="5">#REF!</definedName>
    <definedName name="kepalatukangcat.jam" localSheetId="3">#REF!</definedName>
    <definedName name="kepalatukangcat.jam" localSheetId="4">#REF!</definedName>
    <definedName name="kepalatukangcat.jam" localSheetId="1">#REF!</definedName>
    <definedName name="kepalatukangcat.jam">#REF!</definedName>
    <definedName name="kepalatukangkayu.jam" localSheetId="0">#REF!</definedName>
    <definedName name="kepalatukangkayu.jam" localSheetId="2">#REF!</definedName>
    <definedName name="kepalatukangkayu.jam" localSheetId="3">#REF!</definedName>
    <definedName name="kepalatukangkayu.jam" localSheetId="1">#REF!</definedName>
    <definedName name="kepalatukangkayu.jam">#REF!</definedName>
    <definedName name="keramik.10.20" localSheetId="0">#REF!</definedName>
    <definedName name="keramik.10.20" localSheetId="2">#REF!</definedName>
    <definedName name="keramik.10.20" localSheetId="3">#REF!</definedName>
    <definedName name="keramik.10.20" localSheetId="1">#REF!</definedName>
    <definedName name="keramik.10.20">#REF!</definedName>
    <definedName name="keramik.10x20.plint" localSheetId="0">#REF!</definedName>
    <definedName name="keramik.10x20.plint" localSheetId="2">#REF!</definedName>
    <definedName name="keramik.10x20.plint" localSheetId="3">#REF!</definedName>
    <definedName name="keramik.10x20.plint" localSheetId="1">#REF!</definedName>
    <definedName name="keramik.10x20.plint">#REF!</definedName>
    <definedName name="keramik.10x20.warna.buah" localSheetId="0">#REF!</definedName>
    <definedName name="keramik.10x20.warna.buah" localSheetId="2">#REF!</definedName>
    <definedName name="keramik.10x20.warna.buah" localSheetId="3">#REF!</definedName>
    <definedName name="keramik.10x20.warna.buah" localSheetId="1">#REF!</definedName>
    <definedName name="keramik.10x20.warna.buah">#REF!</definedName>
    <definedName name="keramik.20x20.warna" localSheetId="0">#REF!</definedName>
    <definedName name="keramik.20x20.warna" localSheetId="2">#REF!</definedName>
    <definedName name="keramik.20x20.warna" localSheetId="3">#REF!</definedName>
    <definedName name="keramik.20x20.warna" localSheetId="1">#REF!</definedName>
    <definedName name="keramik.20x20.warna">#REF!</definedName>
    <definedName name="keramik.20x20antislip.buah" localSheetId="0">#REF!</definedName>
    <definedName name="keramik.20x20antislip.buah" localSheetId="2">#REF!</definedName>
    <definedName name="keramik.20x20antislip.buah" localSheetId="3">#REF!</definedName>
    <definedName name="keramik.20x20antislip.buah" localSheetId="1">#REF!</definedName>
    <definedName name="keramik.20x20antislip.buah">#REF!</definedName>
    <definedName name="keramik.20x25.warna" localSheetId="0">#REF!</definedName>
    <definedName name="keramik.20x25.warna" localSheetId="2">#REF!</definedName>
    <definedName name="keramik.20x25.warna" localSheetId="3">#REF!</definedName>
    <definedName name="keramik.20x25.warna" localSheetId="1">#REF!</definedName>
    <definedName name="keramik.20x25.warna">#REF!</definedName>
    <definedName name="keramik.30x30.buah" localSheetId="0">#REF!</definedName>
    <definedName name="keramik.30x30.buah" localSheetId="2">#REF!</definedName>
    <definedName name="keramik.30x30.buah" localSheetId="3">#REF!</definedName>
    <definedName name="keramik.30x30.buah" localSheetId="1">#REF!</definedName>
    <definedName name="keramik.30x30.buah">#REF!</definedName>
    <definedName name="Keramik.40x40.antislip" localSheetId="0">#REF!</definedName>
    <definedName name="Keramik.40x40.antislip" localSheetId="2">#REF!</definedName>
    <definedName name="Keramik.40x40.antislip" localSheetId="3">#REF!</definedName>
    <definedName name="Keramik.40x40.antislip" localSheetId="1">#REF!</definedName>
    <definedName name="Keramik.40x40.antislip">#REF!</definedName>
    <definedName name="keramik.40x40.buah" localSheetId="0">#REF!</definedName>
    <definedName name="keramik.40x40.buah" localSheetId="2">#REF!</definedName>
    <definedName name="keramik.40x40.buah" localSheetId="3">#REF!</definedName>
    <definedName name="keramik.40x40.buah" localSheetId="1">#REF!</definedName>
    <definedName name="keramik.40x40.buah">#REF!</definedName>
    <definedName name="Keramik.5x20.plint" localSheetId="0">#REF!</definedName>
    <definedName name="Keramik.5x20.plint" localSheetId="2">#REF!</definedName>
    <definedName name="Keramik.5x20.plint" localSheetId="3">#REF!</definedName>
    <definedName name="Keramik.5x20.plint" localSheetId="1">#REF!</definedName>
    <definedName name="Keramik.5x20.plint">#REF!</definedName>
    <definedName name="Keramik.lis.13.40" localSheetId="0">#REF!</definedName>
    <definedName name="Keramik.lis.13.40" localSheetId="2">#REF!</definedName>
    <definedName name="Keramik.lis.13.40" localSheetId="3">#REF!</definedName>
    <definedName name="Keramik.lis.13.40" localSheetId="1">#REF!</definedName>
    <definedName name="Keramik.lis.13.40">#REF!</definedName>
    <definedName name="Keramik.lis.7.20" localSheetId="0">#REF!</definedName>
    <definedName name="Keramik.lis.7.20" localSheetId="2">#REF!</definedName>
    <definedName name="Keramik.lis.7.20" localSheetId="3">#REF!</definedName>
    <definedName name="Keramik.lis.7.20" localSheetId="1">#REF!</definedName>
    <definedName name="Keramik.lis.7.20">#REF!</definedName>
    <definedName name="keramik.lis.7.30" localSheetId="0">#REF!</definedName>
    <definedName name="keramik.lis.7.30" localSheetId="2">#REF!</definedName>
    <definedName name="keramik.lis.7.30" localSheetId="3">#REF!</definedName>
    <definedName name="keramik.lis.7.30" localSheetId="1">#REF!</definedName>
    <definedName name="keramik.lis.7.30">#REF!</definedName>
    <definedName name="keramik10.20warna" localSheetId="0">#REF!</definedName>
    <definedName name="keramik10.20warna" localSheetId="2">#REF!</definedName>
    <definedName name="keramik10.20warna" localSheetId="3">#REF!</definedName>
    <definedName name="keramik10.20warna" localSheetId="1">#REF!</definedName>
    <definedName name="keramik10.20warna">#REF!</definedName>
    <definedName name="keramik10.30" localSheetId="0">#REF!</definedName>
    <definedName name="keramik10.30" localSheetId="2">#REF!</definedName>
    <definedName name="keramik10.30" localSheetId="3">#REF!</definedName>
    <definedName name="keramik10.30" localSheetId="1">#REF!</definedName>
    <definedName name="keramik10.30">#REF!</definedName>
    <definedName name="keramik10.40" localSheetId="0">#REF!</definedName>
    <definedName name="keramik10.40" localSheetId="2">#REF!</definedName>
    <definedName name="keramik10.40" localSheetId="3">#REF!</definedName>
    <definedName name="keramik10.40" localSheetId="1">#REF!</definedName>
    <definedName name="keramik10.40">#REF!</definedName>
    <definedName name="Keramik20.20" localSheetId="0">#REF!</definedName>
    <definedName name="Keramik20.20" localSheetId="2">#REF!</definedName>
    <definedName name="Keramik20.20" localSheetId="3">#REF!</definedName>
    <definedName name="Keramik20.20" localSheetId="1">#REF!</definedName>
    <definedName name="Keramik20.20">#REF!</definedName>
    <definedName name="Keramik20.20antislip" localSheetId="0">#REF!</definedName>
    <definedName name="Keramik20.20antislip" localSheetId="2">#REF!</definedName>
    <definedName name="Keramik20.20antislip" localSheetId="3">#REF!</definedName>
    <definedName name="Keramik20.20antislip" localSheetId="1">#REF!</definedName>
    <definedName name="Keramik20.20antislip">#REF!</definedName>
    <definedName name="Keramik20.20warna" localSheetId="0">#REF!</definedName>
    <definedName name="Keramik20.20warna" localSheetId="2">#REF!</definedName>
    <definedName name="Keramik20.20warna" localSheetId="3">#REF!</definedName>
    <definedName name="Keramik20.20warna" localSheetId="1">#REF!</definedName>
    <definedName name="Keramik20.20warna">#REF!</definedName>
    <definedName name="Keramik20.25" localSheetId="0">#REF!</definedName>
    <definedName name="Keramik20.25" localSheetId="2">#REF!</definedName>
    <definedName name="Keramik20.25" localSheetId="3">#REF!</definedName>
    <definedName name="Keramik20.25" localSheetId="1">#REF!</definedName>
    <definedName name="Keramik20.25">#REF!</definedName>
    <definedName name="Keramik20.25warna" localSheetId="0">#REF!</definedName>
    <definedName name="Keramik20.25warna" localSheetId="2">#REF!</definedName>
    <definedName name="Keramik20.25warna" localSheetId="3">#REF!</definedName>
    <definedName name="Keramik20.25warna" localSheetId="1">#REF!</definedName>
    <definedName name="Keramik20.25warna">#REF!</definedName>
    <definedName name="keramik30.30" localSheetId="0">#REF!</definedName>
    <definedName name="keramik30.30" localSheetId="2">#REF!</definedName>
    <definedName name="keramik30.30" localSheetId="3">#REF!</definedName>
    <definedName name="keramik30.30" localSheetId="1">#REF!</definedName>
    <definedName name="keramik30.30">#REF!</definedName>
    <definedName name="Keramik30.30antislip" localSheetId="0">#REF!</definedName>
    <definedName name="Keramik30.30antislip" localSheetId="2">#REF!</definedName>
    <definedName name="Keramik30.30antislip" localSheetId="3">#REF!</definedName>
    <definedName name="Keramik30.30antislip" localSheetId="1">#REF!</definedName>
    <definedName name="Keramik30.30antislip">#REF!</definedName>
    <definedName name="Keramik30.30warna" localSheetId="0">#REF!</definedName>
    <definedName name="Keramik30.30warna" localSheetId="2">#REF!</definedName>
    <definedName name="Keramik30.30warna" localSheetId="3">#REF!</definedName>
    <definedName name="Keramik30.30warna" localSheetId="1">#REF!</definedName>
    <definedName name="Keramik30.30warna">#REF!</definedName>
    <definedName name="keramik40.40" localSheetId="0">#REF!</definedName>
    <definedName name="keramik40.40" localSheetId="2">#REF!</definedName>
    <definedName name="keramik40.40" localSheetId="3">#REF!</definedName>
    <definedName name="keramik40.40" localSheetId="1">#REF!</definedName>
    <definedName name="keramik40.40">#REF!</definedName>
    <definedName name="Keramik40.40warna" localSheetId="0">#REF!</definedName>
    <definedName name="Keramik40.40warna" localSheetId="2">#REF!</definedName>
    <definedName name="Keramik40.40warna" localSheetId="3">#REF!</definedName>
    <definedName name="Keramik40.40warna" localSheetId="1">#REF!</definedName>
    <definedName name="Keramik40.40warna">#REF!</definedName>
    <definedName name="kerbpracetak" localSheetId="0">#REF!</definedName>
    <definedName name="kerbpracetak" localSheetId="2">#REF!</definedName>
    <definedName name="kerbpracetak" localSheetId="3">#REF!</definedName>
    <definedName name="kerbpracetak" localSheetId="1">#REF!</definedName>
    <definedName name="kerbpracetak">#REF!</definedName>
    <definedName name="kerikilsungai" localSheetId="0">#REF!</definedName>
    <definedName name="kerikilsungai" localSheetId="2">#REF!</definedName>
    <definedName name="kerikilsungai" localSheetId="3">#REF!</definedName>
    <definedName name="kerikilsungai" localSheetId="1">#REF!</definedName>
    <definedName name="kerikilsungai">#REF!</definedName>
    <definedName name="kkeb" localSheetId="0">#REF!</definedName>
    <definedName name="kkeb" localSheetId="2">#REF!</definedName>
    <definedName name="kkeb" localSheetId="3">#REF!</definedName>
    <definedName name="kkeb" localSheetId="1">#REF!</definedName>
    <definedName name="kkeb">#REF!</definedName>
    <definedName name="kker" localSheetId="0">#REF!</definedName>
    <definedName name="kker" localSheetId="2">#REF!</definedName>
    <definedName name="kker" localSheetId="3">#REF!</definedName>
    <definedName name="kker" localSheetId="1">#REF!</definedName>
    <definedName name="kker">#REF!</definedName>
    <definedName name="klem.bugel" localSheetId="0">#REF!</definedName>
    <definedName name="klem.bugel" localSheetId="2">#REF!</definedName>
    <definedName name="klem.bugel" localSheetId="3">#REF!</definedName>
    <definedName name="klem.bugel" localSheetId="1">#REF!</definedName>
    <definedName name="klem.bugel">#REF!</definedName>
    <definedName name="KlemDinding" localSheetId="0">#REF!</definedName>
    <definedName name="KlemDinding" localSheetId="2">#REF!</definedName>
    <definedName name="KlemDinding" localSheetId="3">#REF!</definedName>
    <definedName name="KlemDinding" localSheetId="1">#REF!</definedName>
    <definedName name="KlemDinding">#REF!</definedName>
    <definedName name="klemPVC3.4" localSheetId="0">#REF!</definedName>
    <definedName name="klemPVC3.4" localSheetId="2">#REF!</definedName>
    <definedName name="klemPVC3.4" localSheetId="3">#REF!</definedName>
    <definedName name="klemPVC3.4" localSheetId="1">#REF!</definedName>
    <definedName name="klemPVC3.4">#REF!</definedName>
    <definedName name="Klempvc3per4" localSheetId="0">#REF!</definedName>
    <definedName name="Klempvc3per4" localSheetId="2">#REF!</definedName>
    <definedName name="Klempvc3per4" localSheetId="3">#REF!</definedName>
    <definedName name="Klempvc3per4" localSheetId="1">#REF!</definedName>
    <definedName name="Klempvc3per4">#REF!</definedName>
    <definedName name="KlemWuwungan" localSheetId="0">#REF!</definedName>
    <definedName name="KlemWuwungan" localSheetId="2">#REF!</definedName>
    <definedName name="KlemWuwungan" localSheetId="3">#REF!</definedName>
    <definedName name="KlemWuwungan" localSheetId="1">#REF!</definedName>
    <definedName name="KlemWuwungan">#REF!</definedName>
    <definedName name="klosetduduk" localSheetId="0">#REF!</definedName>
    <definedName name="klosetduduk" localSheetId="2">#REF!</definedName>
    <definedName name="klosetduduk" localSheetId="3">#REF!</definedName>
    <definedName name="klosetduduk" localSheetId="1">#REF!</definedName>
    <definedName name="klosetduduk">#REF!</definedName>
    <definedName name="klosetdudukcolour" localSheetId="0">#REF!</definedName>
    <definedName name="klosetdudukcolour" localSheetId="2">#REF!</definedName>
    <definedName name="klosetdudukcolour" localSheetId="3">#REF!</definedName>
    <definedName name="klosetdudukcolour" localSheetId="1">#REF!</definedName>
    <definedName name="klosetdudukcolour">#REF!</definedName>
    <definedName name="klosetdudukpluspembilas" localSheetId="0">#REF!</definedName>
    <definedName name="klosetdudukpluspembilas" localSheetId="2">#REF!</definedName>
    <definedName name="klosetdudukpluspembilas" localSheetId="3">#REF!</definedName>
    <definedName name="klosetdudukpluspembilas" localSheetId="1">#REF!</definedName>
    <definedName name="klosetdudukpluspembilas">#REF!</definedName>
    <definedName name="klosetdudukwarnatua" localSheetId="0">#REF!</definedName>
    <definedName name="klosetdudukwarnatua" localSheetId="2">#REF!</definedName>
    <definedName name="klosetdudukwarnatua" localSheetId="3">#REF!</definedName>
    <definedName name="klosetdudukwarnatua" localSheetId="1">#REF!</definedName>
    <definedName name="klosetdudukwarnatua">#REF!</definedName>
    <definedName name="klosetjongkokwarnamuda" localSheetId="0">#REF!</definedName>
    <definedName name="klosetjongkokwarnamuda" localSheetId="2">#REF!</definedName>
    <definedName name="klosetjongkokwarnamuda" localSheetId="3">#REF!</definedName>
    <definedName name="klosetjongkokwarnamuda" localSheetId="1">#REF!</definedName>
    <definedName name="klosetjongkokwarnamuda">#REF!</definedName>
    <definedName name="Klosetjongkokwarnatua" localSheetId="0">#REF!</definedName>
    <definedName name="Klosetjongkokwarnatua" localSheetId="2">#REF!</definedName>
    <definedName name="Klosetjongkokwarnatua" localSheetId="3">#REF!</definedName>
    <definedName name="Klosetjongkokwarnatua" localSheetId="1">#REF!</definedName>
    <definedName name="Klosetjongkokwarnatua">#REF!</definedName>
    <definedName name="KneeGalvanis1" localSheetId="0">#REF!</definedName>
    <definedName name="KneeGalvanis1" localSheetId="2">#REF!</definedName>
    <definedName name="KneeGalvanis1" localSheetId="3">#REF!</definedName>
    <definedName name="KneeGalvanis1" localSheetId="1">#REF!</definedName>
    <definedName name="KneeGalvanis1">#REF!</definedName>
    <definedName name="kneeGalvanis1.2" localSheetId="0">#REF!</definedName>
    <definedName name="kneeGalvanis1.2" localSheetId="2">#REF!</definedName>
    <definedName name="kneeGalvanis1.2" localSheetId="3">#REF!</definedName>
    <definedName name="kneeGalvanis1.2" localSheetId="1">#REF!</definedName>
    <definedName name="kneeGalvanis1.2">#REF!</definedName>
    <definedName name="KneeGalvanis11.2" localSheetId="0">#REF!</definedName>
    <definedName name="KneeGalvanis11.2" localSheetId="2">#REF!</definedName>
    <definedName name="KneeGalvanis11.2" localSheetId="3">#REF!</definedName>
    <definedName name="KneeGalvanis11.2" localSheetId="1">#REF!</definedName>
    <definedName name="KneeGalvanis11.2">#REF!</definedName>
    <definedName name="kneeGalvanis2" localSheetId="0">#REF!</definedName>
    <definedName name="kneeGalvanis2" localSheetId="2">#REF!</definedName>
    <definedName name="kneeGalvanis2" localSheetId="3">#REF!</definedName>
    <definedName name="kneeGalvanis2" localSheetId="1">#REF!</definedName>
    <definedName name="kneeGalvanis2">#REF!</definedName>
    <definedName name="kneeGalvanis21.2" localSheetId="0">#REF!</definedName>
    <definedName name="kneeGalvanis21.2" localSheetId="2">#REF!</definedName>
    <definedName name="kneeGalvanis21.2" localSheetId="3">#REF!</definedName>
    <definedName name="kneeGalvanis21.2" localSheetId="1">#REF!</definedName>
    <definedName name="kneeGalvanis21.2">#REF!</definedName>
    <definedName name="kneeGalvanis3" localSheetId="0">#REF!</definedName>
    <definedName name="kneeGalvanis3" localSheetId="2">#REF!</definedName>
    <definedName name="kneeGalvanis3" localSheetId="3">#REF!</definedName>
    <definedName name="kneeGalvanis3" localSheetId="1">#REF!</definedName>
    <definedName name="kneeGalvanis3">#REF!</definedName>
    <definedName name="kneeGalvanis3.4" localSheetId="0">#REF!</definedName>
    <definedName name="kneeGalvanis3.4" localSheetId="2">#REF!</definedName>
    <definedName name="kneeGalvanis3.4" localSheetId="3">#REF!</definedName>
    <definedName name="kneeGalvanis3.4" localSheetId="1">#REF!</definedName>
    <definedName name="kneeGalvanis3.4">#REF!</definedName>
    <definedName name="kneeGalvanis4" localSheetId="0">#REF!</definedName>
    <definedName name="kneeGalvanis4" localSheetId="2">#REF!</definedName>
    <definedName name="kneeGalvanis4" localSheetId="3">#REF!</definedName>
    <definedName name="kneeGalvanis4" localSheetId="1">#REF!</definedName>
    <definedName name="kneeGalvanis4">#REF!</definedName>
    <definedName name="kneepvc1" localSheetId="0">#REF!</definedName>
    <definedName name="kneepvc1" localSheetId="2">#REF!</definedName>
    <definedName name="kneepvc1" localSheetId="3">#REF!</definedName>
    <definedName name="kneepvc1" localSheetId="1">#REF!</definedName>
    <definedName name="kneepvc1">#REF!</definedName>
    <definedName name="kneepvc1setengah" localSheetId="0">#REF!</definedName>
    <definedName name="kneepvc1setengah" localSheetId="2">#REF!</definedName>
    <definedName name="kneepvc1setengah" localSheetId="3">#REF!</definedName>
    <definedName name="kneepvc1setengah" localSheetId="1">#REF!</definedName>
    <definedName name="kneepvc1setengah">#REF!</definedName>
    <definedName name="kneepvc2setengah" localSheetId="0">#REF!</definedName>
    <definedName name="kneepvc2setengah" localSheetId="2">#REF!</definedName>
    <definedName name="kneepvc2setengah" localSheetId="3">#REF!</definedName>
    <definedName name="kneepvc2setengah" localSheetId="1">#REF!</definedName>
    <definedName name="kneepvc2setengah">#REF!</definedName>
    <definedName name="kneepvc3per4" localSheetId="0">#REF!</definedName>
    <definedName name="kneepvc3per4" localSheetId="2">#REF!</definedName>
    <definedName name="kneepvc3per4" localSheetId="3">#REF!</definedName>
    <definedName name="kneepvc3per4" localSheetId="1">#REF!</definedName>
    <definedName name="kneepvc3per4">#REF!</definedName>
    <definedName name="kneepvc4" localSheetId="0">#REF!</definedName>
    <definedName name="kneepvc4" localSheetId="2">#REF!</definedName>
    <definedName name="kneepvc4" localSheetId="3">#REF!</definedName>
    <definedName name="kneepvc4" localSheetId="1">#REF!</definedName>
    <definedName name="kneepvc4">#REF!</definedName>
    <definedName name="kneePVChitam.4" localSheetId="0">#REF!</definedName>
    <definedName name="kneePVChitam.4" localSheetId="2">#REF!</definedName>
    <definedName name="kneePVChitam.4" localSheetId="3">#REF!</definedName>
    <definedName name="kneePVChitam.4" localSheetId="1">#REF!</definedName>
    <definedName name="kneePVChitam.4">#REF!</definedName>
    <definedName name="kneepvchitam4" localSheetId="0">#REF!</definedName>
    <definedName name="kneepvchitam4" localSheetId="2">#REF!</definedName>
    <definedName name="kneepvchitam4" localSheetId="3">#REF!</definedName>
    <definedName name="kneepvchitam4" localSheetId="1">#REF!</definedName>
    <definedName name="kneepvchitam4">#REF!</definedName>
    <definedName name="kneepvcsetengah" localSheetId="0">#REF!</definedName>
    <definedName name="kneepvcsetengah" localSheetId="2">#REF!</definedName>
    <definedName name="kneepvcsetengah" localSheetId="3">#REF!</definedName>
    <definedName name="kneepvcsetengah" localSheetId="1">#REF!</definedName>
    <definedName name="kneepvcsetengah">#REF!</definedName>
    <definedName name="knepvc2" localSheetId="0">#REF!</definedName>
    <definedName name="knepvc2" localSheetId="2">#REF!</definedName>
    <definedName name="knepvc2" localSheetId="3">#REF!</definedName>
    <definedName name="knepvc2" localSheetId="1">#REF!</definedName>
    <definedName name="knepvc2">#REF!</definedName>
    <definedName name="knepvc3" localSheetId="0">#REF!</definedName>
    <definedName name="knepvc3" localSheetId="2">#REF!</definedName>
    <definedName name="knepvc3" localSheetId="3">#REF!</definedName>
    <definedName name="knepvc3" localSheetId="1">#REF!</definedName>
    <definedName name="knepvc3">#REF!</definedName>
    <definedName name="kodok">'[6]harga sat'!$G$31</definedName>
    <definedName name="kolombetonpracetak" localSheetId="0">#REF!</definedName>
    <definedName name="kolombetonpracetak" localSheetId="2">#REF!</definedName>
    <definedName name="kolombetonpracetak" localSheetId="5">#REF!</definedName>
    <definedName name="kolombetonpracetak" localSheetId="3">#REF!</definedName>
    <definedName name="kolombetonpracetak" localSheetId="4">#REF!</definedName>
    <definedName name="kolombetonpracetak" localSheetId="1">#REF!</definedName>
    <definedName name="kolombetonpracetak">#REF!</definedName>
    <definedName name="Koral.sikat" localSheetId="0">#REF!</definedName>
    <definedName name="Koral.sikat" localSheetId="2">#REF!</definedName>
    <definedName name="Koral.sikat" localSheetId="5">#REF!</definedName>
    <definedName name="Koral.sikat" localSheetId="3">#REF!</definedName>
    <definedName name="Koral.sikat" localSheetId="4">#REF!</definedName>
    <definedName name="Koral.sikat" localSheetId="1">#REF!</definedName>
    <definedName name="Koral.sikat">#REF!</definedName>
    <definedName name="Kousen" localSheetId="0">#REF!</definedName>
    <definedName name="Kousen" localSheetId="2">#REF!</definedName>
    <definedName name="Kousen" localSheetId="5">#REF!</definedName>
    <definedName name="Kousen" localSheetId="3">#REF!</definedName>
    <definedName name="Kousen" localSheetId="4">#REF!</definedName>
    <definedName name="Kousen" localSheetId="1">#REF!</definedName>
    <definedName name="Kousen">#REF!</definedName>
    <definedName name="Kran1.2" localSheetId="0">#REF!</definedName>
    <definedName name="Kran1.2" localSheetId="2">#REF!</definedName>
    <definedName name="Kran1.2" localSheetId="3">#REF!</definedName>
    <definedName name="Kran1.2" localSheetId="1">#REF!</definedName>
    <definedName name="Kran1.2">#REF!</definedName>
    <definedName name="kruing">'[6]harga sat'!$G$40</definedName>
    <definedName name="Kruing2.3" localSheetId="0">#REF!</definedName>
    <definedName name="Kruing2.3" localSheetId="2">#REF!</definedName>
    <definedName name="Kruing2.3" localSheetId="5">#REF!</definedName>
    <definedName name="Kruing2.3" localSheetId="3">#REF!</definedName>
    <definedName name="Kruing2.3" localSheetId="4">#REF!</definedName>
    <definedName name="Kruing2.3" localSheetId="1">#REF!</definedName>
    <definedName name="Kruing2.3">#REF!</definedName>
    <definedName name="Kruing3.20" localSheetId="0">#REF!</definedName>
    <definedName name="Kruing3.20" localSheetId="2">#REF!</definedName>
    <definedName name="Kruing3.20" localSheetId="5">#REF!</definedName>
    <definedName name="Kruing3.20" localSheetId="3">#REF!</definedName>
    <definedName name="Kruing3.20" localSheetId="4">#REF!</definedName>
    <definedName name="Kruing3.20" localSheetId="1">#REF!</definedName>
    <definedName name="Kruing3.20">#REF!</definedName>
    <definedName name="Kruing3.5" localSheetId="0">#REF!</definedName>
    <definedName name="Kruing3.5" localSheetId="2">#REF!</definedName>
    <definedName name="Kruing3.5" localSheetId="5">#REF!</definedName>
    <definedName name="Kruing3.5" localSheetId="3">#REF!</definedName>
    <definedName name="Kruing3.5" localSheetId="4">#REF!</definedName>
    <definedName name="Kruing3.5" localSheetId="1">#REF!</definedName>
    <definedName name="Kruing3.5">#REF!</definedName>
    <definedName name="Kruing4.6" localSheetId="0">#REF!</definedName>
    <definedName name="Kruing4.6" localSheetId="2">#REF!</definedName>
    <definedName name="Kruing4.6" localSheetId="3">#REF!</definedName>
    <definedName name="Kruing4.6" localSheetId="1">#REF!</definedName>
    <definedName name="Kruing4.6">#REF!</definedName>
    <definedName name="Kruing5.7" localSheetId="0">#REF!</definedName>
    <definedName name="Kruing5.7" localSheetId="2">#REF!</definedName>
    <definedName name="Kruing5.7" localSheetId="3">#REF!</definedName>
    <definedName name="Kruing5.7" localSheetId="1">#REF!</definedName>
    <definedName name="Kruing5.7">#REF!</definedName>
    <definedName name="Kruing6.12" localSheetId="0">#REF!</definedName>
    <definedName name="Kruing6.12" localSheetId="2">#REF!</definedName>
    <definedName name="Kruing6.12" localSheetId="3">#REF!</definedName>
    <definedName name="Kruing6.12" localSheetId="1">#REF!</definedName>
    <definedName name="Kruing6.12">#REF!</definedName>
    <definedName name="Kruing8.12" localSheetId="0">#REF!</definedName>
    <definedName name="Kruing8.12" localSheetId="2">#REF!</definedName>
    <definedName name="Kruing8.12" localSheetId="3">#REF!</definedName>
    <definedName name="Kruing8.12" localSheetId="1">#REF!</definedName>
    <definedName name="Kruing8.12">#REF!</definedName>
    <definedName name="Kuas2" localSheetId="0">#REF!</definedName>
    <definedName name="Kuas2" localSheetId="2">#REF!</definedName>
    <definedName name="Kuas2" localSheetId="3">#REF!</definedName>
    <definedName name="Kuas2" localSheetId="1">#REF!</definedName>
    <definedName name="Kuas2">#REF!</definedName>
    <definedName name="Kuas3" localSheetId="0">#REF!</definedName>
    <definedName name="Kuas3" localSheetId="2">#REF!</definedName>
    <definedName name="Kuas3" localSheetId="3">#REF!</definedName>
    <definedName name="Kuas3" localSheetId="1">#REF!</definedName>
    <definedName name="Kuas3">#REF!</definedName>
    <definedName name="Kuku.macan" localSheetId="0">#REF!</definedName>
    <definedName name="Kuku.macan" localSheetId="2">#REF!</definedName>
    <definedName name="Kuku.macan" localSheetId="3">#REF!</definedName>
    <definedName name="Kuku.macan" localSheetId="1">#REF!</definedName>
    <definedName name="Kuku.macan">#REF!</definedName>
    <definedName name="kunci" localSheetId="0">#REF!</definedName>
    <definedName name="kunci" localSheetId="2">#REF!</definedName>
    <definedName name="kunci" localSheetId="3">#REF!</definedName>
    <definedName name="kunci" localSheetId="1">#REF!</definedName>
    <definedName name="kunci">#REF!</definedName>
    <definedName name="kuncibulat" localSheetId="0">#REF!</definedName>
    <definedName name="kuncibulat" localSheetId="2">#REF!</definedName>
    <definedName name="kuncibulat" localSheetId="3">#REF!</definedName>
    <definedName name="kuncibulat" localSheetId="1">#REF!</definedName>
    <definedName name="kuncibulat">#REF!</definedName>
    <definedName name="kuncilemari" localSheetId="0">#REF!</definedName>
    <definedName name="kuncilemari" localSheetId="2">#REF!</definedName>
    <definedName name="kuncilemari" localSheetId="3">#REF!</definedName>
    <definedName name="kuncilemari" localSheetId="1">#REF!</definedName>
    <definedName name="kuncilemari">#REF!</definedName>
    <definedName name="kunciselot" localSheetId="0">#REF!</definedName>
    <definedName name="kunciselot" localSheetId="2">#REF!</definedName>
    <definedName name="kunciselot" localSheetId="3">#REF!</definedName>
    <definedName name="kunciselot" localSheetId="1">#REF!</definedName>
    <definedName name="kunciselot">#REF!</definedName>
    <definedName name="kuncisilinder" localSheetId="0">#REF!</definedName>
    <definedName name="kuncisilinder" localSheetId="2">#REF!</definedName>
    <definedName name="kuncisilinder" localSheetId="3">#REF!</definedName>
    <definedName name="kuncisilinder" localSheetId="1">#REF!</definedName>
    <definedName name="kuncisilinder">#REF!</definedName>
    <definedName name="Kuncitanam.besar" localSheetId="0">#REF!</definedName>
    <definedName name="Kuncitanam.besar" localSheetId="2">#REF!</definedName>
    <definedName name="Kuncitanam.besar" localSheetId="3">#REF!</definedName>
    <definedName name="Kuncitanam.besar" localSheetId="1">#REF!</definedName>
    <definedName name="Kuncitanam.besar">#REF!</definedName>
    <definedName name="kunciTanam2slag" localSheetId="0">#REF!</definedName>
    <definedName name="kunciTanam2slag" localSheetId="2">#REF!</definedName>
    <definedName name="kunciTanam2slag" localSheetId="3">#REF!</definedName>
    <definedName name="kunciTanam2slag" localSheetId="1">#REF!</definedName>
    <definedName name="kunciTanam2slag">#REF!</definedName>
    <definedName name="kursiGuru" localSheetId="0">#REF!</definedName>
    <definedName name="kursiGuru" localSheetId="2">#REF!</definedName>
    <definedName name="kursiGuru" localSheetId="3">#REF!</definedName>
    <definedName name="kursiGuru" localSheetId="1">#REF!</definedName>
    <definedName name="kursiGuru">#REF!</definedName>
    <definedName name="kursiMurid" localSheetId="0">#REF!</definedName>
    <definedName name="kursiMurid" localSheetId="2">#REF!</definedName>
    <definedName name="kursiMurid" localSheetId="3">#REF!</definedName>
    <definedName name="kursiMurid" localSheetId="1">#REF!</definedName>
    <definedName name="kursiMurid">#REF!</definedName>
    <definedName name="Kusen.aluminium.3" localSheetId="0">#REF!</definedName>
    <definedName name="Kusen.aluminium.3" localSheetId="2">#REF!</definedName>
    <definedName name="Kusen.aluminium.3" localSheetId="3">#REF!</definedName>
    <definedName name="Kusen.aluminium.3" localSheetId="1">#REF!</definedName>
    <definedName name="Kusen.aluminium.3">#REF!</definedName>
    <definedName name="Kusen.aluminium.4" localSheetId="0">#REF!</definedName>
    <definedName name="Kusen.aluminium.4" localSheetId="2">#REF!</definedName>
    <definedName name="Kusen.aluminium.4" localSheetId="3">#REF!</definedName>
    <definedName name="Kusen.aluminium.4" localSheetId="1">#REF!</definedName>
    <definedName name="Kusen.aluminium.4">#REF!</definedName>
    <definedName name="kusenAluminium" localSheetId="0">#REF!</definedName>
    <definedName name="kusenAluminium" localSheetId="2">#REF!</definedName>
    <definedName name="kusenAluminium" localSheetId="3">#REF!</definedName>
    <definedName name="kusenAluminium" localSheetId="1">#REF!</definedName>
    <definedName name="kusenAluminium">#REF!</definedName>
    <definedName name="Lampu.10watt" localSheetId="0">#REF!</definedName>
    <definedName name="Lampu.10watt" localSheetId="2">#REF!</definedName>
    <definedName name="Lampu.10watt" localSheetId="3">#REF!</definedName>
    <definedName name="Lampu.10watt" localSheetId="1">#REF!</definedName>
    <definedName name="Lampu.10watt">#REF!</definedName>
    <definedName name="Lampu.5watt" localSheetId="0">#REF!</definedName>
    <definedName name="Lampu.5watt" localSheetId="2">#REF!</definedName>
    <definedName name="Lampu.5watt" localSheetId="3">#REF!</definedName>
    <definedName name="Lampu.5watt" localSheetId="1">#REF!</definedName>
    <definedName name="Lampu.5watt">#REF!</definedName>
    <definedName name="lampuBohlam25watt" localSheetId="0">#REF!</definedName>
    <definedName name="lampuBohlam25watt" localSheetId="2">#REF!</definedName>
    <definedName name="lampuBohlam25watt" localSheetId="3">#REF!</definedName>
    <definedName name="lampuBohlam25watt" localSheetId="1">#REF!</definedName>
    <definedName name="lampuBohlam25watt">#REF!</definedName>
    <definedName name="lampuTL20watt" localSheetId="0">#REF!</definedName>
    <definedName name="lampuTL20watt" localSheetId="2">#REF!</definedName>
    <definedName name="lampuTL20watt" localSheetId="3">#REF!</definedName>
    <definedName name="lampuTL20watt" localSheetId="1">#REF!</definedName>
    <definedName name="lampuTL20watt">#REF!</definedName>
    <definedName name="Large.angle.assembly.CJ7.T" localSheetId="0">#REF!</definedName>
    <definedName name="Large.angle.assembly.CJ7.T" localSheetId="2">#REF!</definedName>
    <definedName name="Large.angle.assembly.CJ7.T" localSheetId="3">#REF!</definedName>
    <definedName name="Large.angle.assembly.CJ7.T" localSheetId="1">#REF!</definedName>
    <definedName name="Large.angle.assembly.CJ7.T">#REF!</definedName>
    <definedName name="lemKayu" localSheetId="0">#REF!</definedName>
    <definedName name="lemKayu" localSheetId="2">#REF!</definedName>
    <definedName name="lemKayu" localSheetId="3">#REF!</definedName>
    <definedName name="lemKayu" localSheetId="1">#REF!</definedName>
    <definedName name="lemKayu">#REF!</definedName>
    <definedName name="lemKuning" localSheetId="0">#REF!</definedName>
    <definedName name="lemKuning" localSheetId="2">#REF!</definedName>
    <definedName name="lemKuning" localSheetId="3">#REF!</definedName>
    <definedName name="lemKuning" localSheetId="1">#REF!</definedName>
    <definedName name="lemKuning">#REF!</definedName>
    <definedName name="lemPutih" localSheetId="0">#REF!</definedName>
    <definedName name="lemPutih" localSheetId="2">#REF!</definedName>
    <definedName name="lemPutih" localSheetId="3">#REF!</definedName>
    <definedName name="lemPutih" localSheetId="1">#REF!</definedName>
    <definedName name="lemPutih">#REF!</definedName>
    <definedName name="lemVinyl" localSheetId="0">#REF!</definedName>
    <definedName name="lemVinyl" localSheetId="2">#REF!</definedName>
    <definedName name="lemVinyl" localSheetId="3">#REF!</definedName>
    <definedName name="lemVinyl" localSheetId="1">#REF!</definedName>
    <definedName name="lemVinyl">#REF!</definedName>
    <definedName name="lemWallpaper" localSheetId="0">#REF!</definedName>
    <definedName name="lemWallpaper" localSheetId="2">#REF!</definedName>
    <definedName name="lemWallpaper" localSheetId="3">#REF!</definedName>
    <definedName name="lemWallpaper" localSheetId="1">#REF!</definedName>
    <definedName name="lemWallpaper">#REF!</definedName>
    <definedName name="lis">'[6]harga sat'!$G$42</definedName>
    <definedName name="Lis.aluminium" localSheetId="0">#REF!</definedName>
    <definedName name="Lis.aluminium" localSheetId="2">#REF!</definedName>
    <definedName name="Lis.aluminium" localSheetId="5">#REF!</definedName>
    <definedName name="Lis.aluminium" localSheetId="3">#REF!</definedName>
    <definedName name="Lis.aluminium" localSheetId="4">#REF!</definedName>
    <definedName name="Lis.aluminium" localSheetId="1">#REF!</definedName>
    <definedName name="Lis.aluminium">#REF!</definedName>
    <definedName name="Lis.gypsum" localSheetId="0">#REF!</definedName>
    <definedName name="Lis.gypsum" localSheetId="2">#REF!</definedName>
    <definedName name="Lis.gypsum" localSheetId="5">#REF!</definedName>
    <definedName name="Lis.gypsum" localSheetId="3">#REF!</definedName>
    <definedName name="Lis.gypsum" localSheetId="4">#REF!</definedName>
    <definedName name="Lis.gypsum" localSheetId="1">#REF!</definedName>
    <definedName name="Lis.gypsum">#REF!</definedName>
    <definedName name="Lis.kayu.2.4" localSheetId="0">#REF!</definedName>
    <definedName name="Lis.kayu.2.4" localSheetId="2">#REF!</definedName>
    <definedName name="Lis.kayu.2.4" localSheetId="5">#REF!</definedName>
    <definedName name="Lis.kayu.2.4" localSheetId="3">#REF!</definedName>
    <definedName name="Lis.kayu.2.4" localSheetId="4">#REF!</definedName>
    <definedName name="Lis.kayu.2.4" localSheetId="1">#REF!</definedName>
    <definedName name="Lis.kayu.2.4">#REF!</definedName>
    <definedName name="LisKayu" localSheetId="0">#REF!</definedName>
    <definedName name="LisKayu" localSheetId="2">#REF!</definedName>
    <definedName name="LisKayu" localSheetId="3">#REF!</definedName>
    <definedName name="LisKayu" localSheetId="1">#REF!</definedName>
    <definedName name="LisKayu">#REF!</definedName>
    <definedName name="Lock.nut" localSheetId="0">#REF!</definedName>
    <definedName name="Lock.nut" localSheetId="2">#REF!</definedName>
    <definedName name="Lock.nut" localSheetId="3">#REF!</definedName>
    <definedName name="Lock.nut" localSheetId="1">#REF!</definedName>
    <definedName name="Lock.nut">#REF!</definedName>
    <definedName name="loden.manset0.8" localSheetId="0">#REF!</definedName>
    <definedName name="loden.manset0.8" localSheetId="2">#REF!</definedName>
    <definedName name="loden.manset0.8" localSheetId="3">#REF!</definedName>
    <definedName name="loden.manset0.8" localSheetId="1">#REF!</definedName>
    <definedName name="loden.manset0.8">#REF!</definedName>
    <definedName name="Loop.dead.end.clamp" localSheetId="0">#REF!</definedName>
    <definedName name="Loop.dead.end.clamp" localSheetId="2">#REF!</definedName>
    <definedName name="Loop.dead.end.clamp" localSheetId="3">#REF!</definedName>
    <definedName name="Loop.dead.end.clamp" localSheetId="1">#REF!</definedName>
    <definedName name="Loop.dead.end.clamp">#REF!</definedName>
    <definedName name="losetjongkokwarnatua" localSheetId="0">#REF!</definedName>
    <definedName name="losetjongkokwarnatua" localSheetId="2">#REF!</definedName>
    <definedName name="losetjongkokwarnatua" localSheetId="3">#REF!</definedName>
    <definedName name="losetjongkokwarnatua" localSheetId="1">#REF!</definedName>
    <definedName name="losetjongkokwarnatua">#REF!</definedName>
    <definedName name="mandor">[9]Upah!$H$17</definedName>
    <definedName name="mandor.jam" localSheetId="0">[9]Upah!#REF!</definedName>
    <definedName name="mandor.jam" localSheetId="5">[9]Upah!#REF!</definedName>
    <definedName name="mandor.jam" localSheetId="3">[9]Upah!#REF!</definedName>
    <definedName name="mandor.jam" localSheetId="4">[9]Upah!#REF!</definedName>
    <definedName name="mandor.jam" localSheetId="1">[9]Upah!#REF!</definedName>
    <definedName name="mandor.jam">[9]Upah!#REF!</definedName>
    <definedName name="Marmer" localSheetId="0">#REF!</definedName>
    <definedName name="Marmer" localSheetId="2">#REF!</definedName>
    <definedName name="Marmer" localSheetId="5">#REF!</definedName>
    <definedName name="Marmer" localSheetId="3">#REF!</definedName>
    <definedName name="Marmer" localSheetId="4">#REF!</definedName>
    <definedName name="Marmer" localSheetId="1">#REF!</definedName>
    <definedName name="Marmer">#REF!</definedName>
    <definedName name="MarmerBandung" localSheetId="0">#REF!</definedName>
    <definedName name="MarmerBandung" localSheetId="2">#REF!</definedName>
    <definedName name="MarmerBandung" localSheetId="5">#REF!</definedName>
    <definedName name="MarmerBandung" localSheetId="3">#REF!</definedName>
    <definedName name="MarmerBandung" localSheetId="4">#REF!</definedName>
    <definedName name="MarmerBandung" localSheetId="1">#REF!</definedName>
    <definedName name="MarmerBandung">#REF!</definedName>
    <definedName name="MarmerItali" localSheetId="0">#REF!</definedName>
    <definedName name="MarmerItali" localSheetId="2">#REF!</definedName>
    <definedName name="MarmerItali" localSheetId="5">#REF!</definedName>
    <definedName name="MarmerItali" localSheetId="3">#REF!</definedName>
    <definedName name="MarmerItali" localSheetId="4">#REF!</definedName>
    <definedName name="MarmerItali" localSheetId="1">#REF!</definedName>
    <definedName name="MarmerItali">#REF!</definedName>
    <definedName name="MarmerLampung" localSheetId="0">#REF!</definedName>
    <definedName name="MarmerLampung" localSheetId="2">#REF!</definedName>
    <definedName name="MarmerLampung" localSheetId="3">#REF!</definedName>
    <definedName name="MarmerLampung" localSheetId="1">#REF!</definedName>
    <definedName name="MarmerLampung">#REF!</definedName>
    <definedName name="MarmerLampung30.30" localSheetId="0">#REF!</definedName>
    <definedName name="MarmerLampung30.30" localSheetId="2">#REF!</definedName>
    <definedName name="MarmerLampung30.30" localSheetId="3">#REF!</definedName>
    <definedName name="MarmerLampung30.30" localSheetId="1">#REF!</definedName>
    <definedName name="MarmerLampung30.30">#REF!</definedName>
    <definedName name="masinis" localSheetId="0">#REF!</definedName>
    <definedName name="masinis" localSheetId="2">#REF!</definedName>
    <definedName name="masinis" localSheetId="3">#REF!</definedName>
    <definedName name="masinis" localSheetId="1">#REF!</definedName>
    <definedName name="masinis">#REF!</definedName>
    <definedName name="masinis.jam" localSheetId="0">#REF!</definedName>
    <definedName name="masinis.jam" localSheetId="2">#REF!</definedName>
    <definedName name="masinis.jam" localSheetId="3">#REF!</definedName>
    <definedName name="masinis.jam" localSheetId="1">#REF!</definedName>
    <definedName name="masinis.jam">#REF!</definedName>
    <definedName name="mejaGuru" localSheetId="0">#REF!</definedName>
    <definedName name="mejaGuru" localSheetId="2">#REF!</definedName>
    <definedName name="mejaGuru" localSheetId="3">#REF!</definedName>
    <definedName name="mejaGuru" localSheetId="1">#REF!</definedName>
    <definedName name="mejaGuru">#REF!</definedName>
    <definedName name="mejaMurid" localSheetId="0">#REF!</definedName>
    <definedName name="mejaMurid" localSheetId="2">#REF!</definedName>
    <definedName name="mejaMurid" localSheetId="3">#REF!</definedName>
    <definedName name="mejaMurid" localSheetId="1">#REF!</definedName>
    <definedName name="mejaMurid">#REF!</definedName>
    <definedName name="Mekanik.jam" localSheetId="0">[9]Upah!#REF!</definedName>
    <definedName name="Mekanik.jam" localSheetId="5">[9]Upah!#REF!</definedName>
    <definedName name="Mekanik.jam" localSheetId="3">[9]Upah!#REF!</definedName>
    <definedName name="Mekanik.jam" localSheetId="4">[9]Upah!#REF!</definedName>
    <definedName name="Mekanik.jam" localSheetId="1">[9]Upah!#REF!</definedName>
    <definedName name="Mekanik.jam">[9]Upah!#REF!</definedName>
    <definedName name="meknikpembantu.jam" localSheetId="0">#REF!</definedName>
    <definedName name="meknikpembantu.jam" localSheetId="2">#REF!</definedName>
    <definedName name="meknikpembantu.jam" localSheetId="5">#REF!</definedName>
    <definedName name="meknikpembantu.jam" localSheetId="3">#REF!</definedName>
    <definedName name="meknikpembantu.jam" localSheetId="4">#REF!</definedName>
    <definedName name="meknikpembantu.jam" localSheetId="1">#REF!</definedName>
    <definedName name="meknikpembantu.jam">#REF!</definedName>
    <definedName name="Melamik" localSheetId="0">#REF!</definedName>
    <definedName name="Melamik" localSheetId="2">#REF!</definedName>
    <definedName name="Melamik" localSheetId="5">#REF!</definedName>
    <definedName name="Melamik" localSheetId="3">#REF!</definedName>
    <definedName name="Melamik" localSheetId="4">#REF!</definedName>
    <definedName name="Melamik" localSheetId="1">#REF!</definedName>
    <definedName name="Melamik">#REF!</definedName>
    <definedName name="MenieBesi" localSheetId="0">#REF!</definedName>
    <definedName name="MenieBesi" localSheetId="2">#REF!</definedName>
    <definedName name="MenieBesi" localSheetId="5">#REF!</definedName>
    <definedName name="MenieBesi" localSheetId="3">#REF!</definedName>
    <definedName name="MenieBesi" localSheetId="4">#REF!</definedName>
    <definedName name="MenieBesi" localSheetId="1">#REF!</definedName>
    <definedName name="MenieBesi">#REF!</definedName>
    <definedName name="MenieKayu" localSheetId="0">#REF!</definedName>
    <definedName name="MenieKayu" localSheetId="2">#REF!</definedName>
    <definedName name="MenieKayu" localSheetId="3">#REF!</definedName>
    <definedName name="MenieKayu" localSheetId="1">#REF!</definedName>
    <definedName name="MenieKayu">#REF!</definedName>
    <definedName name="Meranti2.3" localSheetId="0">#REF!</definedName>
    <definedName name="Meranti2.3" localSheetId="2">#REF!</definedName>
    <definedName name="Meranti2.3" localSheetId="3">#REF!</definedName>
    <definedName name="Meranti2.3" localSheetId="1">#REF!</definedName>
    <definedName name="Meranti2.3">#REF!</definedName>
    <definedName name="Meranti3.20" localSheetId="0">#REF!</definedName>
    <definedName name="Meranti3.20" localSheetId="2">#REF!</definedName>
    <definedName name="Meranti3.20" localSheetId="3">#REF!</definedName>
    <definedName name="Meranti3.20" localSheetId="1">#REF!</definedName>
    <definedName name="Meranti3.20">#REF!</definedName>
    <definedName name="Meranti3.5" localSheetId="0">#REF!</definedName>
    <definedName name="Meranti3.5" localSheetId="2">#REF!</definedName>
    <definedName name="Meranti3.5" localSheetId="3">#REF!</definedName>
    <definedName name="Meranti3.5" localSheetId="1">#REF!</definedName>
    <definedName name="Meranti3.5">#REF!</definedName>
    <definedName name="Meranti4.6" localSheetId="0">#REF!</definedName>
    <definedName name="Meranti4.6" localSheetId="2">#REF!</definedName>
    <definedName name="Meranti4.6" localSheetId="3">#REF!</definedName>
    <definedName name="Meranti4.6" localSheetId="1">#REF!</definedName>
    <definedName name="Meranti4.6">#REF!</definedName>
    <definedName name="Meranti5.7" localSheetId="0">#REF!</definedName>
    <definedName name="Meranti5.7" localSheetId="2">#REF!</definedName>
    <definedName name="Meranti5.7" localSheetId="3">#REF!</definedName>
    <definedName name="Meranti5.7" localSheetId="1">#REF!</definedName>
    <definedName name="Meranti5.7">#REF!</definedName>
    <definedName name="MerantiBatu" localSheetId="0">#REF!</definedName>
    <definedName name="MerantiBatu" localSheetId="2">#REF!</definedName>
    <definedName name="MerantiBatu" localSheetId="3">#REF!</definedName>
    <definedName name="MerantiBatu" localSheetId="1">#REF!</definedName>
    <definedName name="MerantiBatu">#REF!</definedName>
    <definedName name="Merbau.10.120.1200" localSheetId="0">#REF!</definedName>
    <definedName name="Merbau.10.120.1200" localSheetId="2">#REF!</definedName>
    <definedName name="Merbau.10.120.1200" localSheetId="3">#REF!</definedName>
    <definedName name="Merbau.10.120.1200" localSheetId="1">#REF!</definedName>
    <definedName name="Merbau.10.120.1200">#REF!</definedName>
    <definedName name="Merbau.12.120.1200" localSheetId="0">#REF!</definedName>
    <definedName name="Merbau.12.120.1200" localSheetId="2">#REF!</definedName>
    <definedName name="Merbau.12.120.1200" localSheetId="3">#REF!</definedName>
    <definedName name="Merbau.12.120.1200" localSheetId="1">#REF!</definedName>
    <definedName name="Merbau.12.120.1200">#REF!</definedName>
    <definedName name="Merbau.14.140.1200" localSheetId="0">#REF!</definedName>
    <definedName name="Merbau.14.140.1200" localSheetId="2">#REF!</definedName>
    <definedName name="Merbau.14.140.1200" localSheetId="3">#REF!</definedName>
    <definedName name="Merbau.14.140.1200" localSheetId="1">#REF!</definedName>
    <definedName name="Merbau.14.140.1200">#REF!</definedName>
    <definedName name="Merbau.14.90.300.400.500" localSheetId="0">#REF!</definedName>
    <definedName name="Merbau.14.90.300.400.500" localSheetId="2">#REF!</definedName>
    <definedName name="Merbau.14.90.300.400.500" localSheetId="3">#REF!</definedName>
    <definedName name="Merbau.14.90.300.400.500" localSheetId="1">#REF!</definedName>
    <definedName name="Merbau.14.90.300.400.500">#REF!</definedName>
    <definedName name="Merbau.14.90.900" localSheetId="0">#REF!</definedName>
    <definedName name="Merbau.14.90.900" localSheetId="2">#REF!</definedName>
    <definedName name="Merbau.14.90.900" localSheetId="3">#REF!</definedName>
    <definedName name="Merbau.14.90.900" localSheetId="1">#REF!</definedName>
    <definedName name="Merbau.14.90.900">#REF!</definedName>
    <definedName name="minyak.bakar" localSheetId="0">#REF!</definedName>
    <definedName name="minyak.bakar" localSheetId="2">#REF!</definedName>
    <definedName name="minyak.bakar" localSheetId="3">#REF!</definedName>
    <definedName name="minyak.bakar" localSheetId="1">#REF!</definedName>
    <definedName name="minyak.bakar">#REF!</definedName>
    <definedName name="minyakbekisting" localSheetId="0">#REF!</definedName>
    <definedName name="minyakbekisting" localSheetId="2">#REF!</definedName>
    <definedName name="minyakbekisting" localSheetId="3">#REF!</definedName>
    <definedName name="minyakbekisting" localSheetId="1">#REF!</definedName>
    <definedName name="minyakbekisting">#REF!</definedName>
    <definedName name="minyakCat" localSheetId="0">#REF!</definedName>
    <definedName name="minyakCat" localSheetId="2">#REF!</definedName>
    <definedName name="minyakCat" localSheetId="3">#REF!</definedName>
    <definedName name="minyakCat" localSheetId="1">#REF!</definedName>
    <definedName name="minyakCat">#REF!</definedName>
    <definedName name="minyakFlux" localSheetId="0">#REF!</definedName>
    <definedName name="minyakFlux" localSheetId="2">#REF!</definedName>
    <definedName name="minyakFlux" localSheetId="3">#REF!</definedName>
    <definedName name="minyakFlux" localSheetId="1">#REF!</definedName>
    <definedName name="minyakFlux">#REF!</definedName>
    <definedName name="minyakPelumas" localSheetId="0">#REF!</definedName>
    <definedName name="minyakPelumas" localSheetId="2">#REF!</definedName>
    <definedName name="minyakPelumas" localSheetId="3">#REF!</definedName>
    <definedName name="minyakPelumas" localSheetId="1">#REF!</definedName>
    <definedName name="minyakPelumas">#REF!</definedName>
    <definedName name="minyakTanah" localSheetId="0">#REF!</definedName>
    <definedName name="minyakTanah" localSheetId="2">#REF!</definedName>
    <definedName name="minyakTanah" localSheetId="3">#REF!</definedName>
    <definedName name="minyakTanah" localSheetId="1">#REF!</definedName>
    <definedName name="minyakTanah">#REF!</definedName>
    <definedName name="MJ6.T" localSheetId="0">#REF!</definedName>
    <definedName name="MJ6.T" localSheetId="2">#REF!</definedName>
    <definedName name="MJ6.T" localSheetId="3">#REF!</definedName>
    <definedName name="MJ6.T" localSheetId="1">#REF!</definedName>
    <definedName name="MJ6.T">#REF!</definedName>
    <definedName name="Mortar.perekat.hebel" localSheetId="0">#REF!</definedName>
    <definedName name="Mortar.perekat.hebel" localSheetId="2">#REF!</definedName>
    <definedName name="Mortar.perekat.hebel" localSheetId="3">#REF!</definedName>
    <definedName name="Mortar.perekat.hebel" localSheetId="1">#REF!</definedName>
    <definedName name="Mortar.perekat.hebel">#REF!</definedName>
    <definedName name="motor.grader." localSheetId="0">#REF!</definedName>
    <definedName name="motor.grader." localSheetId="2">#REF!</definedName>
    <definedName name="motor.grader." localSheetId="3">#REF!</definedName>
    <definedName name="motor.grader." localSheetId="1">#REF!</definedName>
    <definedName name="motor.grader.">#REF!</definedName>
    <definedName name="motorgrader" localSheetId="0">#REF!</definedName>
    <definedName name="motorgrader" localSheetId="2">#REF!</definedName>
    <definedName name="motorgrader" localSheetId="3">#REF!</definedName>
    <definedName name="motorgrader" localSheetId="1">#REF!</definedName>
    <definedName name="motorgrader">#REF!</definedName>
    <definedName name="MP_21" localSheetId="0">#REF!</definedName>
    <definedName name="MP_21" localSheetId="2">#REF!</definedName>
    <definedName name="MP_21" localSheetId="3">#REF!</definedName>
    <definedName name="MP_21" localSheetId="1">#REF!</definedName>
    <definedName name="MP_21">#REF!</definedName>
    <definedName name="MP_221" localSheetId="0">#REF!</definedName>
    <definedName name="MP_221" localSheetId="2">#REF!</definedName>
    <definedName name="MP_221" localSheetId="3">#REF!</definedName>
    <definedName name="MP_221" localSheetId="1">#REF!</definedName>
    <definedName name="MP_221">#REF!</definedName>
    <definedName name="MP_222" localSheetId="0">#REF!</definedName>
    <definedName name="MP_222" localSheetId="2">#REF!</definedName>
    <definedName name="MP_222" localSheetId="3">#REF!</definedName>
    <definedName name="MP_222" localSheetId="1">#REF!</definedName>
    <definedName name="MP_222">#REF!</definedName>
    <definedName name="MP_421" localSheetId="0">#REF!</definedName>
    <definedName name="MP_421" localSheetId="2">#REF!</definedName>
    <definedName name="MP_421" localSheetId="3">#REF!</definedName>
    <definedName name="MP_421" localSheetId="1">#REF!</definedName>
    <definedName name="MP_421">#REF!</definedName>
    <definedName name="MP_422" localSheetId="0">#REF!</definedName>
    <definedName name="MP_422" localSheetId="2">#REF!</definedName>
    <definedName name="MP_422" localSheetId="3">#REF!</definedName>
    <definedName name="MP_422" localSheetId="1">#REF!</definedName>
    <definedName name="MP_422">#REF!</definedName>
    <definedName name="MP_423" localSheetId="0">#REF!</definedName>
    <definedName name="MP_423" localSheetId="2">#REF!</definedName>
    <definedName name="MP_423" localSheetId="3">#REF!</definedName>
    <definedName name="MP_423" localSheetId="1">#REF!</definedName>
    <definedName name="MP_423">#REF!</definedName>
    <definedName name="MP_424" localSheetId="0">#REF!</definedName>
    <definedName name="MP_424" localSheetId="2">#REF!</definedName>
    <definedName name="MP_424" localSheetId="3">#REF!</definedName>
    <definedName name="MP_424" localSheetId="1">#REF!</definedName>
    <definedName name="MP_424">#REF!</definedName>
    <definedName name="MP_611" localSheetId="0">#REF!</definedName>
    <definedName name="MP_611" localSheetId="2">#REF!</definedName>
    <definedName name="MP_611" localSheetId="3">#REF!</definedName>
    <definedName name="MP_611" localSheetId="1">#REF!</definedName>
    <definedName name="MP_611">#REF!</definedName>
    <definedName name="MP_612" localSheetId="0">#REF!</definedName>
    <definedName name="MP_612" localSheetId="2">#REF!</definedName>
    <definedName name="MP_612" localSheetId="3">#REF!</definedName>
    <definedName name="MP_612" localSheetId="1">#REF!</definedName>
    <definedName name="MP_612">#REF!</definedName>
    <definedName name="MP_66" localSheetId="0">#REF!</definedName>
    <definedName name="MP_66" localSheetId="2">#REF!</definedName>
    <definedName name="MP_66" localSheetId="3">#REF!</definedName>
    <definedName name="MP_66" localSheetId="1">#REF!</definedName>
    <definedName name="MP_66">#REF!</definedName>
    <definedName name="MP_811" localSheetId="0">#REF!</definedName>
    <definedName name="MP_811" localSheetId="2">#REF!</definedName>
    <definedName name="MP_811" localSheetId="3">#REF!</definedName>
    <definedName name="MP_811" localSheetId="1">#REF!</definedName>
    <definedName name="MP_811">#REF!</definedName>
    <definedName name="MP_8110" localSheetId="0">#REF!</definedName>
    <definedName name="MP_8110" localSheetId="2">#REF!</definedName>
    <definedName name="MP_8110" localSheetId="3">#REF!</definedName>
    <definedName name="MP_8110" localSheetId="1">#REF!</definedName>
    <definedName name="MP_8110">#REF!</definedName>
    <definedName name="MP_8111" localSheetId="0">#REF!</definedName>
    <definedName name="MP_8111" localSheetId="2">#REF!</definedName>
    <definedName name="MP_8111" localSheetId="3">#REF!</definedName>
    <definedName name="MP_8111" localSheetId="1">#REF!</definedName>
    <definedName name="MP_8111">#REF!</definedName>
    <definedName name="MP_812" localSheetId="0">#REF!</definedName>
    <definedName name="MP_812" localSheetId="2">#REF!</definedName>
    <definedName name="MP_812" localSheetId="3">#REF!</definedName>
    <definedName name="MP_812" localSheetId="1">#REF!</definedName>
    <definedName name="MP_812">#REF!</definedName>
    <definedName name="MP_813" localSheetId="0">#REF!</definedName>
    <definedName name="MP_813" localSheetId="2">#REF!</definedName>
    <definedName name="MP_813" localSheetId="3">#REF!</definedName>
    <definedName name="MP_813" localSheetId="1">#REF!</definedName>
    <definedName name="MP_813">#REF!</definedName>
    <definedName name="MP_814" localSheetId="0">#REF!</definedName>
    <definedName name="MP_814" localSheetId="2">#REF!</definedName>
    <definedName name="MP_814" localSheetId="3">#REF!</definedName>
    <definedName name="MP_814" localSheetId="1">#REF!</definedName>
    <definedName name="MP_814">#REF!</definedName>
    <definedName name="MP_815" localSheetId="0">#REF!</definedName>
    <definedName name="MP_815" localSheetId="2">#REF!</definedName>
    <definedName name="MP_815" localSheetId="3">#REF!</definedName>
    <definedName name="MP_815" localSheetId="1">#REF!</definedName>
    <definedName name="MP_815">#REF!</definedName>
    <definedName name="MP_817" localSheetId="0">#REF!</definedName>
    <definedName name="MP_817" localSheetId="2">#REF!</definedName>
    <definedName name="MP_817" localSheetId="3">#REF!</definedName>
    <definedName name="MP_817" localSheetId="1">#REF!</definedName>
    <definedName name="MP_817">#REF!</definedName>
    <definedName name="MP_818" localSheetId="0">#REF!</definedName>
    <definedName name="MP_818" localSheetId="2">#REF!</definedName>
    <definedName name="MP_818" localSheetId="3">#REF!</definedName>
    <definedName name="MP_818" localSheetId="1">#REF!</definedName>
    <definedName name="MP_818">#REF!</definedName>
    <definedName name="MP_819" localSheetId="0">#REF!</definedName>
    <definedName name="MP_819" localSheetId="2">#REF!</definedName>
    <definedName name="MP_819" localSheetId="3">#REF!</definedName>
    <definedName name="MP_819" localSheetId="1">#REF!</definedName>
    <definedName name="MP_819">#REF!</definedName>
    <definedName name="MP_831" localSheetId="0">#REF!</definedName>
    <definedName name="MP_831" localSheetId="2">#REF!</definedName>
    <definedName name="MP_831" localSheetId="3">#REF!</definedName>
    <definedName name="MP_831" localSheetId="1">#REF!</definedName>
    <definedName name="MP_831">#REF!</definedName>
    <definedName name="MP_841" localSheetId="0">#REF!</definedName>
    <definedName name="MP_841" localSheetId="2">#REF!</definedName>
    <definedName name="MP_841" localSheetId="3">#REF!</definedName>
    <definedName name="MP_841" localSheetId="1">#REF!</definedName>
    <definedName name="MP_841">#REF!</definedName>
    <definedName name="MP_843" localSheetId="0">#REF!</definedName>
    <definedName name="MP_843" localSheetId="2">#REF!</definedName>
    <definedName name="MP_843" localSheetId="3">#REF!</definedName>
    <definedName name="MP_843" localSheetId="1">#REF!</definedName>
    <definedName name="MP_843">#REF!</definedName>
    <definedName name="MP_844a" localSheetId="0">#REF!</definedName>
    <definedName name="MP_844a" localSheetId="2">#REF!</definedName>
    <definedName name="MP_844a" localSheetId="3">#REF!</definedName>
    <definedName name="MP_844a" localSheetId="1">#REF!</definedName>
    <definedName name="MP_844a">#REF!</definedName>
    <definedName name="MP_844b" localSheetId="0">#REF!</definedName>
    <definedName name="MP_844b" localSheetId="2">#REF!</definedName>
    <definedName name="MP_844b" localSheetId="3">#REF!</definedName>
    <definedName name="MP_844b" localSheetId="1">#REF!</definedName>
    <definedName name="MP_844b">#REF!</definedName>
    <definedName name="MP_845" localSheetId="0">#REF!</definedName>
    <definedName name="MP_845" localSheetId="2">#REF!</definedName>
    <definedName name="MP_845" localSheetId="3">#REF!</definedName>
    <definedName name="MP_845" localSheetId="1">#REF!</definedName>
    <definedName name="MP_845">#REF!</definedName>
    <definedName name="mul6mm" localSheetId="0">#REF!</definedName>
    <definedName name="mul6mm" localSheetId="2">#REF!</definedName>
    <definedName name="mul6mm" localSheetId="3">#REF!</definedName>
    <definedName name="mul6mm" localSheetId="1">#REF!</definedName>
    <definedName name="mul6mm">#REF!</definedName>
    <definedName name="multiplex120.240.90" localSheetId="0">#REF!</definedName>
    <definedName name="multiplex120.240.90" localSheetId="2">#REF!</definedName>
    <definedName name="multiplex120.240.90" localSheetId="3">#REF!</definedName>
    <definedName name="multiplex120.240.90" localSheetId="1">#REF!</definedName>
    <definedName name="multiplex120.240.90">#REF!</definedName>
    <definedName name="multiplex12mm" localSheetId="0">#REF!</definedName>
    <definedName name="multiplex12mm" localSheetId="2">#REF!</definedName>
    <definedName name="multiplex12mm" localSheetId="3">#REF!</definedName>
    <definedName name="multiplex12mm" localSheetId="1">#REF!</definedName>
    <definedName name="multiplex12mm">#REF!</definedName>
    <definedName name="Multiplex9mm" localSheetId="0">#REF!</definedName>
    <definedName name="Multiplex9mm" localSheetId="2">#REF!</definedName>
    <definedName name="Multiplex9mm" localSheetId="3">#REF!</definedName>
    <definedName name="Multiplex9mm" localSheetId="1">#REF!</definedName>
    <definedName name="Multiplex9mm">#REF!</definedName>
    <definedName name="Nok.Genteng.Beton" localSheetId="0">#REF!</definedName>
    <definedName name="Nok.Genteng.Beton" localSheetId="2">#REF!</definedName>
    <definedName name="Nok.Genteng.Beton" localSheetId="3">#REF!</definedName>
    <definedName name="Nok.Genteng.Beton" localSheetId="1">#REF!</definedName>
    <definedName name="Nok.Genteng.Beton">#REF!</definedName>
    <definedName name="Nok.genteng.kebumen" localSheetId="0">#REF!</definedName>
    <definedName name="Nok.genteng.kebumen" localSheetId="2">#REF!</definedName>
    <definedName name="Nok.genteng.kebumen" localSheetId="3">#REF!</definedName>
    <definedName name="Nok.genteng.kebumen" localSheetId="1">#REF!</definedName>
    <definedName name="Nok.genteng.kebumen">#REF!</definedName>
    <definedName name="Nok.Genteng.Metal" localSheetId="0">#REF!</definedName>
    <definedName name="Nok.Genteng.Metal" localSheetId="2">#REF!</definedName>
    <definedName name="Nok.Genteng.Metal" localSheetId="3">#REF!</definedName>
    <definedName name="Nok.Genteng.Metal" localSheetId="1">#REF!</definedName>
    <definedName name="Nok.Genteng.Metal">#REF!</definedName>
    <definedName name="Nokgenteng.kodok." localSheetId="0">#REF!</definedName>
    <definedName name="Nokgenteng.kodok." localSheetId="2">#REF!</definedName>
    <definedName name="Nokgenteng.kodok." localSheetId="3">#REF!</definedName>
    <definedName name="Nokgenteng.kodok." localSheetId="1">#REF!</definedName>
    <definedName name="Nokgenteng.kodok.">#REF!</definedName>
    <definedName name="NokGenteng.Kodok.glazur" localSheetId="0">#REF!</definedName>
    <definedName name="NokGenteng.Kodok.glazur" localSheetId="2">#REF!</definedName>
    <definedName name="NokGenteng.Kodok.glazur" localSheetId="3">#REF!</definedName>
    <definedName name="NokGenteng.Kodok.glazur" localSheetId="1">#REF!</definedName>
    <definedName name="NokGenteng.Kodok.glazur">#REF!</definedName>
    <definedName name="NokGenteng.Plentong" localSheetId="0">#REF!</definedName>
    <definedName name="NokGenteng.Plentong" localSheetId="2">#REF!</definedName>
    <definedName name="NokGenteng.Plentong" localSheetId="3">#REF!</definedName>
    <definedName name="NokGenteng.Plentong" localSheetId="1">#REF!</definedName>
    <definedName name="NokGenteng.Plentong">#REF!</definedName>
    <definedName name="Nokgenteng.plentong.besar" localSheetId="0">#REF!</definedName>
    <definedName name="Nokgenteng.plentong.besar" localSheetId="2">#REF!</definedName>
    <definedName name="Nokgenteng.plentong.besar" localSheetId="3">#REF!</definedName>
    <definedName name="Nokgenteng.plentong.besar" localSheetId="1">#REF!</definedName>
    <definedName name="Nokgenteng.plentong.besar">#REF!</definedName>
    <definedName name="NokGenteng.Plentong.S.Besar" localSheetId="0">#REF!</definedName>
    <definedName name="NokGenteng.Plentong.S.Besar" localSheetId="2">#REF!</definedName>
    <definedName name="NokGenteng.Plentong.S.Besar" localSheetId="3">#REF!</definedName>
    <definedName name="NokGenteng.Plentong.S.Besar" localSheetId="1">#REF!</definedName>
    <definedName name="NokGenteng.Plentong.S.Besar">#REF!</definedName>
    <definedName name="nokgentengBeton" localSheetId="0">#REF!</definedName>
    <definedName name="nokgentengBeton" localSheetId="2">#REF!</definedName>
    <definedName name="nokgentengBeton" localSheetId="3">#REF!</definedName>
    <definedName name="nokgentengBeton" localSheetId="1">#REF!</definedName>
    <definedName name="nokgentengBeton">#REF!</definedName>
    <definedName name="NokGentengBetonwarna" localSheetId="0">#REF!</definedName>
    <definedName name="NokGentengBetonwarna" localSheetId="2">#REF!</definedName>
    <definedName name="NokGentengBetonwarna" localSheetId="3">#REF!</definedName>
    <definedName name="NokGentengBetonwarna" localSheetId="1">#REF!</definedName>
    <definedName name="NokGentengBetonwarna">#REF!</definedName>
    <definedName name="NokGentengKramik" localSheetId="0">#REF!</definedName>
    <definedName name="NokGentengKramik" localSheetId="2">#REF!</definedName>
    <definedName name="NokGentengKramik" localSheetId="3">#REF!</definedName>
    <definedName name="NokGentengKramik" localSheetId="1">#REF!</definedName>
    <definedName name="NokGentengKramik">#REF!</definedName>
    <definedName name="NokGentengMorando" localSheetId="0">#REF!</definedName>
    <definedName name="NokGentengMorando" localSheetId="2">#REF!</definedName>
    <definedName name="NokGentengMorando" localSheetId="3">#REF!</definedName>
    <definedName name="NokGentengMorando" localSheetId="1">#REF!</definedName>
    <definedName name="NokGentengMorando">#REF!</definedName>
    <definedName name="Nokgentengplentong" localSheetId="0">#REF!</definedName>
    <definedName name="Nokgentengplentong" localSheetId="2">#REF!</definedName>
    <definedName name="Nokgentengplentong" localSheetId="3">#REF!</definedName>
    <definedName name="Nokgentengplentong" localSheetId="1">#REF!</definedName>
    <definedName name="Nokgentengplentong">#REF!</definedName>
    <definedName name="NokGentengPres" localSheetId="0">#REF!</definedName>
    <definedName name="NokGentengPres" localSheetId="2">#REF!</definedName>
    <definedName name="NokGentengPres" localSheetId="3">#REF!</definedName>
    <definedName name="NokGentengPres" localSheetId="1">#REF!</definedName>
    <definedName name="NokGentengPres">#REF!</definedName>
    <definedName name="nokgentengvlampress" localSheetId="0">#REF!</definedName>
    <definedName name="nokgentengvlampress" localSheetId="2">#REF!</definedName>
    <definedName name="nokgentengvlampress" localSheetId="3">#REF!</definedName>
    <definedName name="nokgentengvlampress" localSheetId="1">#REF!</definedName>
    <definedName name="nokgentengvlampress">#REF!</definedName>
    <definedName name="NT.fuse63.100A.size.0" localSheetId="0">#REF!</definedName>
    <definedName name="NT.fuse63.100A.size.0" localSheetId="2">#REF!</definedName>
    <definedName name="NT.fuse63.100A.size.0" localSheetId="3">#REF!</definedName>
    <definedName name="NT.fuse63.100A.size.0" localSheetId="1">#REF!</definedName>
    <definedName name="NT.fuse63.100A.size.0">#REF!</definedName>
    <definedName name="NT.fuse63.100A.size.00" localSheetId="0">#REF!</definedName>
    <definedName name="NT.fuse63.100A.size.00" localSheetId="2">#REF!</definedName>
    <definedName name="NT.fuse63.100A.size.00" localSheetId="3">#REF!</definedName>
    <definedName name="NT.fuse63.100A.size.00" localSheetId="1">#REF!</definedName>
    <definedName name="NT.fuse63.100A.size.00">#REF!</definedName>
    <definedName name="NT.fuse63.100A.size.1" localSheetId="0">#REF!</definedName>
    <definedName name="NT.fuse63.100A.size.1" localSheetId="2">#REF!</definedName>
    <definedName name="NT.fuse63.100A.size.1" localSheetId="3">#REF!</definedName>
    <definedName name="NT.fuse63.100A.size.1" localSheetId="1">#REF!</definedName>
    <definedName name="NT.fuse63.100A.size.1">#REF!</definedName>
    <definedName name="NT.fuse63.100A.size.2" localSheetId="0">#REF!</definedName>
    <definedName name="NT.fuse63.100A.size.2" localSheetId="2">#REF!</definedName>
    <definedName name="NT.fuse63.100A.size.2" localSheetId="3">#REF!</definedName>
    <definedName name="NT.fuse63.100A.size.2" localSheetId="1">#REF!</definedName>
    <definedName name="NT.fuse63.100A.size.2">#REF!</definedName>
    <definedName name="NT.fuse63.100A.size.3" localSheetId="0">#REF!</definedName>
    <definedName name="NT.fuse63.100A.size.3" localSheetId="2">#REF!</definedName>
    <definedName name="NT.fuse63.100A.size.3" localSheetId="3">#REF!</definedName>
    <definedName name="NT.fuse63.100A.size.3" localSheetId="1">#REF!</definedName>
    <definedName name="NT.fuse63.100A.size.3">#REF!</definedName>
    <definedName name="Nut.eye" localSheetId="0">#REF!</definedName>
    <definedName name="Nut.eye" localSheetId="2">#REF!</definedName>
    <definedName name="Nut.eye" localSheetId="3">#REF!</definedName>
    <definedName name="Nut.eye" localSheetId="1">#REF!</definedName>
    <definedName name="Nut.eye">#REF!</definedName>
    <definedName name="Nut.timble.eye" localSheetId="0">#REF!</definedName>
    <definedName name="Nut.timble.eye" localSheetId="2">#REF!</definedName>
    <definedName name="Nut.timble.eye" localSheetId="3">#REF!</definedName>
    <definedName name="Nut.timble.eye" localSheetId="1">#REF!</definedName>
    <definedName name="Nut.timble.eye">#REF!</definedName>
    <definedName name="O946pc" localSheetId="0">#REF!</definedName>
    <definedName name="O946pc" localSheetId="2">#REF!</definedName>
    <definedName name="O946pc" localSheetId="3">#REF!</definedName>
    <definedName name="O946pc" localSheetId="1">#REF!</definedName>
    <definedName name="O946pc">#REF!</definedName>
    <definedName name="O946pc_1" localSheetId="0">#REF!</definedName>
    <definedName name="O946pc_1" localSheetId="2">#REF!</definedName>
    <definedName name="O946pc_1" localSheetId="3">#REF!</definedName>
    <definedName name="O946pc_1" localSheetId="1">#REF!</definedName>
    <definedName name="O946pc_1">#REF!</definedName>
    <definedName name="okerPutih" localSheetId="0">#REF!</definedName>
    <definedName name="okerPutih" localSheetId="2">#REF!</definedName>
    <definedName name="okerPutih" localSheetId="3">#REF!</definedName>
    <definedName name="okerPutih" localSheetId="1">#REF!</definedName>
    <definedName name="okerPutih">#REF!</definedName>
    <definedName name="okerWarna" localSheetId="0">#REF!</definedName>
    <definedName name="okerWarna" localSheetId="2">#REF!</definedName>
    <definedName name="okerWarna" localSheetId="3">#REF!</definedName>
    <definedName name="okerWarna" localSheetId="1">#REF!</definedName>
    <definedName name="okerWarna">#REF!</definedName>
    <definedName name="ole.band.D.side9" localSheetId="0">#REF!</definedName>
    <definedName name="ole.band.D.side9" localSheetId="2">#REF!</definedName>
    <definedName name="ole.band.D.side9" localSheetId="3">#REF!</definedName>
    <definedName name="ole.band.D.side9" localSheetId="1">#REF!</definedName>
    <definedName name="ole.band.D.side9">#REF!</definedName>
    <definedName name="olt.D.Arming12" localSheetId="0">#REF!</definedName>
    <definedName name="olt.D.Arming12" localSheetId="2">#REF!</definedName>
    <definedName name="olt.D.Arming12" localSheetId="3">#REF!</definedName>
    <definedName name="olt.D.Arming12" localSheetId="1">#REF!</definedName>
    <definedName name="olt.D.Arming12">#REF!</definedName>
    <definedName name="ompression.T.L.240" localSheetId="0">#REF!</definedName>
    <definedName name="ompression.T.L.240" localSheetId="2">#REF!</definedName>
    <definedName name="ompression.T.L.240" localSheetId="3">#REF!</definedName>
    <definedName name="ompression.T.L.240" localSheetId="1">#REF!</definedName>
    <definedName name="ompression.T.L.240">#REF!</definedName>
    <definedName name="op" localSheetId="0">#REF!</definedName>
    <definedName name="op" localSheetId="2">#REF!</definedName>
    <definedName name="op" localSheetId="3">#REF!</definedName>
    <definedName name="op" localSheetId="1">#REF!</definedName>
    <definedName name="op">#REF!</definedName>
    <definedName name="operasional2" localSheetId="0">#REF!</definedName>
    <definedName name="operasional2" localSheetId="2">#REF!</definedName>
    <definedName name="operasional2" localSheetId="3">#REF!</definedName>
    <definedName name="operasional2" localSheetId="1">#REF!</definedName>
    <definedName name="operasional2">#REF!</definedName>
    <definedName name="operator">[9]Upah!$H$28</definedName>
    <definedName name="operator.jam" localSheetId="0">#REF!</definedName>
    <definedName name="operator.jam" localSheetId="2">#REF!</definedName>
    <definedName name="operator.jam" localSheetId="5">#REF!</definedName>
    <definedName name="operator.jam" localSheetId="3">#REF!</definedName>
    <definedName name="operator.jam" localSheetId="4">#REF!</definedName>
    <definedName name="operator.jam" localSheetId="1">#REF!</definedName>
    <definedName name="operator.jam">#REF!</definedName>
    <definedName name="operatorkurangterlatih.jam" localSheetId="0">#REF!</definedName>
    <definedName name="operatorkurangterlatih.jam" localSheetId="2">#REF!</definedName>
    <definedName name="operatorkurangterlatih.jam" localSheetId="5">#REF!</definedName>
    <definedName name="operatorkurangterlatih.jam" localSheetId="3">#REF!</definedName>
    <definedName name="operatorkurangterlatih.jam" localSheetId="4">#REF!</definedName>
    <definedName name="operatorkurangterlatih.jam" localSheetId="1">#REF!</definedName>
    <definedName name="operatorkurangterlatih.jam">#REF!</definedName>
    <definedName name="Oval.eye.bolt10" localSheetId="0">#REF!</definedName>
    <definedName name="Oval.eye.bolt10" localSheetId="2">#REF!</definedName>
    <definedName name="Oval.eye.bolt10" localSheetId="5">#REF!</definedName>
    <definedName name="Oval.eye.bolt10" localSheetId="3">#REF!</definedName>
    <definedName name="Oval.eye.bolt10" localSheetId="4">#REF!</definedName>
    <definedName name="Oval.eye.bolt10" localSheetId="1">#REF!</definedName>
    <definedName name="Oval.eye.bolt10">#REF!</definedName>
    <definedName name="Oval.eye.bolt14" localSheetId="0">#REF!</definedName>
    <definedName name="Oval.eye.bolt14" localSheetId="2">#REF!</definedName>
    <definedName name="Oval.eye.bolt14" localSheetId="3">#REF!</definedName>
    <definedName name="Oval.eye.bolt14" localSheetId="1">#REF!</definedName>
    <definedName name="Oval.eye.bolt14">#REF!</definedName>
    <definedName name="Oval.eye.bolt8" localSheetId="0">#REF!</definedName>
    <definedName name="Oval.eye.bolt8" localSheetId="2">#REF!</definedName>
    <definedName name="Oval.eye.bolt8" localSheetId="3">#REF!</definedName>
    <definedName name="Oval.eye.bolt8" localSheetId="1">#REF!</definedName>
    <definedName name="Oval.eye.bolt8">#REF!</definedName>
    <definedName name="Oval.eye.bolt9" localSheetId="0">#REF!</definedName>
    <definedName name="Oval.eye.bolt9" localSheetId="2">#REF!</definedName>
    <definedName name="Oval.eye.bolt9" localSheetId="3">#REF!</definedName>
    <definedName name="Oval.eye.bolt9" localSheetId="1">#REF!</definedName>
    <definedName name="Oval.eye.bolt9">#REF!</definedName>
    <definedName name="Oval.eye.nut" localSheetId="0">#REF!</definedName>
    <definedName name="Oval.eye.nut" localSheetId="2">#REF!</definedName>
    <definedName name="Oval.eye.nut" localSheetId="3">#REF!</definedName>
    <definedName name="Oval.eye.nut" localSheetId="1">#REF!</definedName>
    <definedName name="Oval.eye.nut">#REF!</definedName>
    <definedName name="Oval.eyebolt12" localSheetId="0">#REF!</definedName>
    <definedName name="Oval.eyebolt12" localSheetId="2">#REF!</definedName>
    <definedName name="Oval.eyebolt12" localSheetId="3">#REF!</definedName>
    <definedName name="Oval.eyebolt12" localSheetId="1">#REF!</definedName>
    <definedName name="Oval.eyebolt12">#REF!</definedName>
    <definedName name="overstockGalvanis1.3.4" localSheetId="0">#REF!</definedName>
    <definedName name="overstockGalvanis1.3.4" localSheetId="2">#REF!</definedName>
    <definedName name="overstockGalvanis1.3.4" localSheetId="3">#REF!</definedName>
    <definedName name="overstockGalvanis1.3.4" localSheetId="1">#REF!</definedName>
    <definedName name="overstockGalvanis1.3.4">#REF!</definedName>
    <definedName name="p.tire.roller" localSheetId="0">#REF!</definedName>
    <definedName name="p.tire.roller" localSheetId="2">#REF!</definedName>
    <definedName name="p.tire.roller" localSheetId="3">#REF!</definedName>
    <definedName name="p.tire.roller" localSheetId="1">#REF!</definedName>
    <definedName name="p.tire.roller">#REF!</definedName>
    <definedName name="p.tire.roller." localSheetId="0">#REF!</definedName>
    <definedName name="p.tire.roller." localSheetId="2">#REF!</definedName>
    <definedName name="p.tire.roller." localSheetId="3">#REF!</definedName>
    <definedName name="p.tire.roller." localSheetId="1">#REF!</definedName>
    <definedName name="p.tire.roller.">#REF!</definedName>
    <definedName name="pacangbeton.Ø50" localSheetId="0">#REF!</definedName>
    <definedName name="pacangbeton.Ø50" localSheetId="2">#REF!</definedName>
    <definedName name="pacangbeton.Ø50" localSheetId="3">#REF!</definedName>
    <definedName name="pacangbeton.Ø50" localSheetId="1">#REF!</definedName>
    <definedName name="pacangbeton.Ø50">#REF!</definedName>
    <definedName name="pacuPancing" localSheetId="0">#REF!</definedName>
    <definedName name="pacuPancing" localSheetId="2">#REF!</definedName>
    <definedName name="pacuPancing" localSheetId="3">#REF!</definedName>
    <definedName name="pacuPancing" localSheetId="1">#REF!</definedName>
    <definedName name="pacuPancing">#REF!</definedName>
    <definedName name="paku" localSheetId="0">#REF!</definedName>
    <definedName name="paku" localSheetId="2">#REF!</definedName>
    <definedName name="paku" localSheetId="3">#REF!</definedName>
    <definedName name="paku" localSheetId="1">#REF!</definedName>
    <definedName name="paku">#REF!</definedName>
    <definedName name="Paku.12cm" localSheetId="0">#REF!</definedName>
    <definedName name="Paku.12cm" localSheetId="2">#REF!</definedName>
    <definedName name="Paku.12cm" localSheetId="3">#REF!</definedName>
    <definedName name="Paku.12cm" localSheetId="1">#REF!</definedName>
    <definedName name="Paku.12cm">#REF!</definedName>
    <definedName name="Paku.asbes" localSheetId="0">#REF!</definedName>
    <definedName name="Paku.asbes" localSheetId="2">#REF!</definedName>
    <definedName name="Paku.asbes" localSheetId="3">#REF!</definedName>
    <definedName name="Paku.asbes" localSheetId="1">#REF!</definedName>
    <definedName name="Paku.asbes">#REF!</definedName>
    <definedName name="Paku.bh" localSheetId="0">#REF!</definedName>
    <definedName name="Paku.bh" localSheetId="2">#REF!</definedName>
    <definedName name="Paku.bh" localSheetId="3">#REF!</definedName>
    <definedName name="Paku.bh" localSheetId="1">#REF!</definedName>
    <definedName name="Paku.bh">#REF!</definedName>
    <definedName name="Paku.sekrup.kg" localSheetId="0">#REF!</definedName>
    <definedName name="Paku.sekrup.kg" localSheetId="2">#REF!</definedName>
    <definedName name="Paku.sekrup.kg" localSheetId="3">#REF!</definedName>
    <definedName name="Paku.sekrup.kg" localSheetId="1">#REF!</definedName>
    <definedName name="Paku.sekrup.kg">#REF!</definedName>
    <definedName name="pakuEternit" localSheetId="0">#REF!</definedName>
    <definedName name="pakuEternit" localSheetId="2">#REF!</definedName>
    <definedName name="pakuEternit" localSheetId="3">#REF!</definedName>
    <definedName name="pakuEternit" localSheetId="1">#REF!</definedName>
    <definedName name="pakuEternit">#REF!</definedName>
    <definedName name="pakukeling" localSheetId="0">#REF!</definedName>
    <definedName name="pakukeling" localSheetId="2">#REF!</definedName>
    <definedName name="pakukeling" localSheetId="3">#REF!</definedName>
    <definedName name="pakukeling" localSheetId="1">#REF!</definedName>
    <definedName name="pakukeling">#REF!</definedName>
    <definedName name="Pakupancing" localSheetId="0">#REF!</definedName>
    <definedName name="Pakupancing" localSheetId="2">#REF!</definedName>
    <definedName name="Pakupancing" localSheetId="3">#REF!</definedName>
    <definedName name="Pakupancing" localSheetId="1">#REF!</definedName>
    <definedName name="Pakupancing">#REF!</definedName>
    <definedName name="pakupayung" localSheetId="0">#REF!</definedName>
    <definedName name="pakupayung" localSheetId="2">#REF!</definedName>
    <definedName name="pakupayung" localSheetId="3">#REF!</definedName>
    <definedName name="pakupayung" localSheetId="1">#REF!</definedName>
    <definedName name="pakupayung">#REF!</definedName>
    <definedName name="pakusekrup" localSheetId="0">#REF!</definedName>
    <definedName name="pakusekrup" localSheetId="2">#REF!</definedName>
    <definedName name="pakusekrup" localSheetId="3">#REF!</definedName>
    <definedName name="pakusekrup" localSheetId="1">#REF!</definedName>
    <definedName name="pakusekrup">#REF!</definedName>
    <definedName name="pakuusuk">'[6]harga sat'!$G$51</definedName>
    <definedName name="Pal.bantu.RS9" localSheetId="0">#REF!</definedName>
    <definedName name="Pal.bantu.RS9" localSheetId="2">#REF!</definedName>
    <definedName name="Pal.bantu.RS9" localSheetId="5">#REF!</definedName>
    <definedName name="Pal.bantu.RS9" localSheetId="3">#REF!</definedName>
    <definedName name="Pal.bantu.RS9" localSheetId="4">#REF!</definedName>
    <definedName name="Pal.bantu.RS9" localSheetId="1">#REF!</definedName>
    <definedName name="Pal.bantu.RS9">#REF!</definedName>
    <definedName name="pancangbeton.Ø45" localSheetId="0">#REF!</definedName>
    <definedName name="pancangbeton.Ø45" localSheetId="2">#REF!</definedName>
    <definedName name="pancangbeton.Ø45" localSheetId="5">#REF!</definedName>
    <definedName name="pancangbeton.Ø45" localSheetId="3">#REF!</definedName>
    <definedName name="pancangbeton.Ø45" localSheetId="4">#REF!</definedName>
    <definedName name="pancangbeton.Ø45" localSheetId="1">#REF!</definedName>
    <definedName name="pancangbeton.Ø45">#REF!</definedName>
    <definedName name="pancangbeton.Ø50" localSheetId="0">#REF!</definedName>
    <definedName name="pancangbeton.Ø50" localSheetId="2">#REF!</definedName>
    <definedName name="pancangbeton.Ø50" localSheetId="5">#REF!</definedName>
    <definedName name="pancangbeton.Ø50" localSheetId="3">#REF!</definedName>
    <definedName name="pancangbeton.Ø50" localSheetId="4">#REF!</definedName>
    <definedName name="pancangbeton.Ø50" localSheetId="1">#REF!</definedName>
    <definedName name="pancangbeton.Ø50">#REF!</definedName>
    <definedName name="panelbetonpracetak" localSheetId="0">#REF!</definedName>
    <definedName name="panelbetonpracetak" localSheetId="2">#REF!</definedName>
    <definedName name="panelbetonpracetak" localSheetId="3">#REF!</definedName>
    <definedName name="panelbetonpracetak" localSheetId="1">#REF!</definedName>
    <definedName name="panelbetonpracetak">#REF!</definedName>
    <definedName name="Papan.GRC" localSheetId="0">#REF!</definedName>
    <definedName name="Papan.GRC" localSheetId="2">#REF!</definedName>
    <definedName name="Papan.GRC" localSheetId="3">#REF!</definedName>
    <definedName name="Papan.GRC" localSheetId="1">#REF!</definedName>
    <definedName name="Papan.GRC">#REF!</definedName>
    <definedName name="papanAbsen" localSheetId="0">#REF!</definedName>
    <definedName name="papanAbsen" localSheetId="2">#REF!</definedName>
    <definedName name="papanAbsen" localSheetId="3">#REF!</definedName>
    <definedName name="papanAbsen" localSheetId="1">#REF!</definedName>
    <definedName name="papanAbsen">#REF!</definedName>
    <definedName name="PapanBengkir2.20.400" localSheetId="0">#REF!</definedName>
    <definedName name="PapanBengkir2.20.400" localSheetId="2">#REF!</definedName>
    <definedName name="PapanBengkir2.20.400" localSheetId="3">#REF!</definedName>
    <definedName name="PapanBengkir2.20.400" localSheetId="1">#REF!</definedName>
    <definedName name="PapanBengkir2.20.400">#REF!</definedName>
    <definedName name="PapanBengkir2.25.400" localSheetId="0">#REF!</definedName>
    <definedName name="PapanBengkir2.25.400" localSheetId="2">#REF!</definedName>
    <definedName name="PapanBengkir2.25.400" localSheetId="3">#REF!</definedName>
    <definedName name="PapanBengkir2.25.400" localSheetId="1">#REF!</definedName>
    <definedName name="PapanBengkir2.25.400">#REF!</definedName>
    <definedName name="PapanBengkir2.30.400" localSheetId="0">#REF!</definedName>
    <definedName name="PapanBengkir2.30.400" localSheetId="2">#REF!</definedName>
    <definedName name="PapanBengkir2.30.400" localSheetId="3">#REF!</definedName>
    <definedName name="PapanBengkir2.30.400" localSheetId="1">#REF!</definedName>
    <definedName name="PapanBengkir2.30.400">#REF!</definedName>
    <definedName name="papancetakpinus" localSheetId="0">#REF!</definedName>
    <definedName name="papancetakpinus" localSheetId="2">#REF!</definedName>
    <definedName name="papancetakpinus" localSheetId="3">#REF!</definedName>
    <definedName name="papancetakpinus" localSheetId="1">#REF!</definedName>
    <definedName name="papancetakpinus">#REF!</definedName>
    <definedName name="papanFiberSemen" localSheetId="0">#REF!</definedName>
    <definedName name="papanFiberSemen" localSheetId="2">#REF!</definedName>
    <definedName name="papanFiberSemen" localSheetId="3">#REF!</definedName>
    <definedName name="papanFiberSemen" localSheetId="1">#REF!</definedName>
    <definedName name="papanFiberSemen">#REF!</definedName>
    <definedName name="papanJati" localSheetId="0">#REF!</definedName>
    <definedName name="papanJati" localSheetId="2">#REF!</definedName>
    <definedName name="papanJati" localSheetId="3">#REF!</definedName>
    <definedName name="papanJati" localSheetId="1">#REF!</definedName>
    <definedName name="papanJati">#REF!</definedName>
    <definedName name="papankayulokal" localSheetId="0">#REF!</definedName>
    <definedName name="papankayulokal" localSheetId="2">#REF!</definedName>
    <definedName name="papankayulokal" localSheetId="3">#REF!</definedName>
    <definedName name="papankayulokal" localSheetId="1">#REF!</definedName>
    <definedName name="papankayulokal">#REF!</definedName>
    <definedName name="papanKempas" localSheetId="0">#REF!</definedName>
    <definedName name="papanKempas" localSheetId="2">#REF!</definedName>
    <definedName name="papanKempas" localSheetId="3">#REF!</definedName>
    <definedName name="papanKempas" localSheetId="1">#REF!</definedName>
    <definedName name="papanKempas">#REF!</definedName>
    <definedName name="PapanKruing" localSheetId="0">#REF!</definedName>
    <definedName name="PapanKruing" localSheetId="2">#REF!</definedName>
    <definedName name="PapanKruing" localSheetId="3">#REF!</definedName>
    <definedName name="PapanKruing" localSheetId="1">#REF!</definedName>
    <definedName name="PapanKruing">#REF!</definedName>
    <definedName name="PapanMeranti2.20.400" localSheetId="0">#REF!</definedName>
    <definedName name="PapanMeranti2.20.400" localSheetId="2">#REF!</definedName>
    <definedName name="PapanMeranti2.20.400" localSheetId="3">#REF!</definedName>
    <definedName name="PapanMeranti2.20.400" localSheetId="1">#REF!</definedName>
    <definedName name="PapanMeranti2.20.400">#REF!</definedName>
    <definedName name="PapanMeranti2.25.400" localSheetId="0">#REF!</definedName>
    <definedName name="PapanMeranti2.25.400" localSheetId="2">#REF!</definedName>
    <definedName name="PapanMeranti2.25.400" localSheetId="3">#REF!</definedName>
    <definedName name="PapanMeranti2.25.400" localSheetId="1">#REF!</definedName>
    <definedName name="PapanMeranti2.25.400">#REF!</definedName>
    <definedName name="Papantandabahaya" localSheetId="0">#REF!</definedName>
    <definedName name="Papantandabahaya" localSheetId="2">#REF!</definedName>
    <definedName name="Papantandabahaya" localSheetId="3">#REF!</definedName>
    <definedName name="Papantandabahaya" localSheetId="1">#REF!</definedName>
    <definedName name="Papantandabahaya">#REF!</definedName>
    <definedName name="papanTulis" localSheetId="0">#REF!</definedName>
    <definedName name="papanTulis" localSheetId="2">#REF!</definedName>
    <definedName name="papanTulis" localSheetId="3">#REF!</definedName>
    <definedName name="papanTulis" localSheetId="1">#REF!</definedName>
    <definedName name="papanTulis">#REF!</definedName>
    <definedName name="Paralel.group.clamp" localSheetId="0">#REF!</definedName>
    <definedName name="Paralel.group.clamp" localSheetId="2">#REF!</definedName>
    <definedName name="Paralel.group.clamp" localSheetId="3">#REF!</definedName>
    <definedName name="Paralel.group.clamp" localSheetId="1">#REF!</definedName>
    <definedName name="Paralel.group.clamp">#REF!</definedName>
    <definedName name="parquet12mm" localSheetId="0">#REF!</definedName>
    <definedName name="parquet12mm" localSheetId="2">#REF!</definedName>
    <definedName name="parquet12mm" localSheetId="3">#REF!</definedName>
    <definedName name="parquet12mm" localSheetId="1">#REF!</definedName>
    <definedName name="parquet12mm">#REF!</definedName>
    <definedName name="parquet8mm" localSheetId="0">#REF!</definedName>
    <definedName name="parquet8mm" localSheetId="2">#REF!</definedName>
    <definedName name="parquet8mm" localSheetId="3">#REF!</definedName>
    <definedName name="parquet8mm" localSheetId="1">#REF!</definedName>
    <definedName name="parquet8mm">#REF!</definedName>
    <definedName name="Pas.A1">[9]Upah!$H$41</definedName>
    <definedName name="Pas.A1.">[9]Upah!$H$42</definedName>
    <definedName name="Pas.A5.2" localSheetId="0">#REF!</definedName>
    <definedName name="Pas.A5.2" localSheetId="2">#REF!</definedName>
    <definedName name="Pas.A5.2" localSheetId="5">#REF!</definedName>
    <definedName name="Pas.A5.2" localSheetId="3">#REF!</definedName>
    <definedName name="Pas.A5.2" localSheetId="4">#REF!</definedName>
    <definedName name="Pas.A5.2" localSheetId="1">#REF!</definedName>
    <definedName name="Pas.A5.2">#REF!</definedName>
    <definedName name="Pas.CA2.1">[9]Upah!$H$43</definedName>
    <definedName name="Pas.CM2.11">[9]Upah!$H$85</definedName>
    <definedName name="Pas.CM2.12">[9]Upah!$H$86</definedName>
    <definedName name="Pas.CM2.12A">[9]Upah!$H$87</definedName>
    <definedName name="Pas.CM5.2">[9]Upah!$H$84</definedName>
    <definedName name="Pas.E.1.2" localSheetId="0">#REF!</definedName>
    <definedName name="Pas.E.1.2" localSheetId="2">#REF!</definedName>
    <definedName name="Pas.E.1.2" localSheetId="5">#REF!</definedName>
    <definedName name="Pas.E.1.2" localSheetId="3">#REF!</definedName>
    <definedName name="Pas.E.1.2" localSheetId="4">#REF!</definedName>
    <definedName name="Pas.E.1.2" localSheetId="1">#REF!</definedName>
    <definedName name="Pas.E.1.2">#REF!</definedName>
    <definedName name="Pas.E.2.2" localSheetId="0">#REF!</definedName>
    <definedName name="Pas.E.2.2" localSheetId="2">#REF!</definedName>
    <definedName name="Pas.E.2.2" localSheetId="5">#REF!</definedName>
    <definedName name="Pas.E.2.2" localSheetId="3">#REF!</definedName>
    <definedName name="Pas.E.2.2" localSheetId="4">#REF!</definedName>
    <definedName name="Pas.E.2.2" localSheetId="1">#REF!</definedName>
    <definedName name="Pas.E.2.2">#REF!</definedName>
    <definedName name="Pas.F1" localSheetId="0">#REF!</definedName>
    <definedName name="Pas.F1" localSheetId="2">#REF!</definedName>
    <definedName name="Pas.F1" localSheetId="5">#REF!</definedName>
    <definedName name="Pas.F1" localSheetId="3">#REF!</definedName>
    <definedName name="Pas.F1" localSheetId="4">#REF!</definedName>
    <definedName name="Pas.F1" localSheetId="1">#REF!</definedName>
    <definedName name="Pas.F1">#REF!</definedName>
    <definedName name="Pas.J5T" localSheetId="0">#REF!</definedName>
    <definedName name="Pas.J5T" localSheetId="2">#REF!</definedName>
    <definedName name="Pas.J5T" localSheetId="3">#REF!</definedName>
    <definedName name="Pas.J5T" localSheetId="1">#REF!</definedName>
    <definedName name="Pas.J5T">#REF!</definedName>
    <definedName name="Pas.J5T.CJ2">[9]Upah!$H$73</definedName>
    <definedName name="Pas.J6T" localSheetId="0">#REF!</definedName>
    <definedName name="Pas.J6T" localSheetId="2">#REF!</definedName>
    <definedName name="Pas.J6T" localSheetId="5">#REF!</definedName>
    <definedName name="Pas.J6T" localSheetId="3">#REF!</definedName>
    <definedName name="Pas.J6T" localSheetId="4">#REF!</definedName>
    <definedName name="Pas.J6T" localSheetId="1">#REF!</definedName>
    <definedName name="Pas.J6T">#REF!</definedName>
    <definedName name="Pas.J6T.CJ4">[9]Upah!$H$75</definedName>
    <definedName name="Pas.J7T" localSheetId="0">#REF!</definedName>
    <definedName name="Pas.J7T" localSheetId="2">#REF!</definedName>
    <definedName name="Pas.J7T" localSheetId="5">#REF!</definedName>
    <definedName name="Pas.J7T" localSheetId="3">#REF!</definedName>
    <definedName name="Pas.J7T" localSheetId="4">#REF!</definedName>
    <definedName name="Pas.J7T" localSheetId="1">#REF!</definedName>
    <definedName name="Pas.J7T">#REF!</definedName>
    <definedName name="Pas.J7T.CJ3">[9]Upah!$H$74</definedName>
    <definedName name="Pas.M2.11" localSheetId="0">#REF!</definedName>
    <definedName name="Pas.M2.11" localSheetId="2">#REF!</definedName>
    <definedName name="Pas.M2.11" localSheetId="5">#REF!</definedName>
    <definedName name="Pas.M2.11" localSheetId="3">#REF!</definedName>
    <definedName name="Pas.M2.11" localSheetId="4">#REF!</definedName>
    <definedName name="Pas.M2.11" localSheetId="1">#REF!</definedName>
    <definedName name="Pas.M2.11">#REF!</definedName>
    <definedName name="Pas.M2.12" localSheetId="0">#REF!</definedName>
    <definedName name="Pas.M2.12" localSheetId="2">#REF!</definedName>
    <definedName name="Pas.M2.12" localSheetId="5">#REF!</definedName>
    <definedName name="Pas.M2.12" localSheetId="3">#REF!</definedName>
    <definedName name="Pas.M2.12" localSheetId="4">#REF!</definedName>
    <definedName name="Pas.M2.12" localSheetId="1">#REF!</definedName>
    <definedName name="Pas.M2.12">#REF!</definedName>
    <definedName name="Pas.M2.12A" localSheetId="0">#REF!</definedName>
    <definedName name="Pas.M2.12A" localSheetId="2">#REF!</definedName>
    <definedName name="Pas.M2.12A" localSheetId="5">#REF!</definedName>
    <definedName name="Pas.M2.12A" localSheetId="3">#REF!</definedName>
    <definedName name="Pas.M2.12A" localSheetId="4">#REF!</definedName>
    <definedName name="Pas.M2.12A" localSheetId="1">#REF!</definedName>
    <definedName name="Pas.M2.12A">#REF!</definedName>
    <definedName name="Pas.M5.2" localSheetId="0">#REF!</definedName>
    <definedName name="Pas.M5.2" localSheetId="2">#REF!</definedName>
    <definedName name="Pas.M5.2" localSheetId="3">#REF!</definedName>
    <definedName name="Pas.M5.2" localSheetId="1">#REF!</definedName>
    <definedName name="Pas.M5.2">#REF!</definedName>
    <definedName name="Pas.M5.3" localSheetId="0">#REF!</definedName>
    <definedName name="Pas.M5.3" localSheetId="2">#REF!</definedName>
    <definedName name="Pas.M5.3" localSheetId="3">#REF!</definedName>
    <definedName name="Pas.M5.3" localSheetId="1">#REF!</definedName>
    <definedName name="Pas.M5.3">#REF!</definedName>
    <definedName name="Pas.M5.9" localSheetId="0">#REF!</definedName>
    <definedName name="Pas.M5.9" localSheetId="2">#REF!</definedName>
    <definedName name="Pas.M5.9" localSheetId="3">#REF!</definedName>
    <definedName name="Pas.M5.9" localSheetId="1">#REF!</definedName>
    <definedName name="Pas.M5.9">#REF!</definedName>
    <definedName name="Pas.MJ6T" localSheetId="0">#REF!</definedName>
    <definedName name="Pas.MJ6T" localSheetId="2">#REF!</definedName>
    <definedName name="Pas.MJ6T" localSheetId="3">#REF!</definedName>
    <definedName name="Pas.MJ6T" localSheetId="1">#REF!</definedName>
    <definedName name="Pas.MJ6T">#REF!</definedName>
    <definedName name="Pas.MJ6T.CJ4">[9]Upah!$H$76</definedName>
    <definedName name="Pas.P.12">[9]Upah!$H$81</definedName>
    <definedName name="Pas.P.12C">[9]Upah!$H$82</definedName>
    <definedName name="Pas.P.12C.">[9]Upah!$H$83</definedName>
    <definedName name="Pas.P12" localSheetId="0">#REF!</definedName>
    <definedName name="Pas.P12" localSheetId="2">#REF!</definedName>
    <definedName name="Pas.P12" localSheetId="5">#REF!</definedName>
    <definedName name="Pas.P12" localSheetId="3">#REF!</definedName>
    <definedName name="Pas.P12" localSheetId="4">#REF!</definedName>
    <definedName name="Pas.P12" localSheetId="1">#REF!</definedName>
    <definedName name="Pas.P12">#REF!</definedName>
    <definedName name="Pas.P4" localSheetId="0">#REF!</definedName>
    <definedName name="Pas.P4" localSheetId="2">#REF!</definedName>
    <definedName name="Pas.P4" localSheetId="5">#REF!</definedName>
    <definedName name="Pas.P4" localSheetId="3">#REF!</definedName>
    <definedName name="Pas.P4" localSheetId="4">#REF!</definedName>
    <definedName name="Pas.P4" localSheetId="1">#REF!</definedName>
    <definedName name="Pas.P4">#REF!</definedName>
    <definedName name="Pas.SG105.50KVA">[9]Upah!$H$78</definedName>
    <definedName name="pasACSplit11.2Pk" localSheetId="0">#REF!</definedName>
    <definedName name="pasACSplit11.2Pk" localSheetId="2">#REF!</definedName>
    <definedName name="pasACSplit11.2Pk" localSheetId="5">#REF!</definedName>
    <definedName name="pasACSplit11.2Pk" localSheetId="3">#REF!</definedName>
    <definedName name="pasACSplit11.2Pk" localSheetId="4">#REF!</definedName>
    <definedName name="pasACSplit11.2Pk" localSheetId="1">#REF!</definedName>
    <definedName name="pasACSplit11.2Pk">#REF!</definedName>
    <definedName name="PasACSplit1Pk" localSheetId="0">#REF!</definedName>
    <definedName name="PasACSplit1Pk" localSheetId="2">#REF!</definedName>
    <definedName name="PasACSplit1Pk" localSheetId="5">#REF!</definedName>
    <definedName name="PasACSplit1Pk" localSheetId="3">#REF!</definedName>
    <definedName name="PasACSplit1Pk" localSheetId="4">#REF!</definedName>
    <definedName name="PasACSplit1Pk" localSheetId="1">#REF!</definedName>
    <definedName name="PasACSplit1Pk">#REF!</definedName>
    <definedName name="pasACSplit21.2Pk" localSheetId="0">#REF!</definedName>
    <definedName name="pasACSplit21.2Pk" localSheetId="2">#REF!</definedName>
    <definedName name="pasACSplit21.2Pk" localSheetId="5">#REF!</definedName>
    <definedName name="pasACSplit21.2Pk" localSheetId="3">#REF!</definedName>
    <definedName name="pasACSplit21.2Pk" localSheetId="4">#REF!</definedName>
    <definedName name="pasACSplit21.2Pk" localSheetId="1">#REF!</definedName>
    <definedName name="pasACSplit21.2Pk">#REF!</definedName>
    <definedName name="pasACSplit2PK" localSheetId="0">#REF!</definedName>
    <definedName name="pasACSplit2PK" localSheetId="2">#REF!</definedName>
    <definedName name="pasACSplit2PK" localSheetId="3">#REF!</definedName>
    <definedName name="pasACSplit2PK" localSheetId="1">#REF!</definedName>
    <definedName name="pasACSplit2PK">#REF!</definedName>
    <definedName name="pasbes" localSheetId="0">#REF!</definedName>
    <definedName name="pasbes" localSheetId="2">#REF!</definedName>
    <definedName name="pasbes" localSheetId="3">#REF!</definedName>
    <definedName name="pasbes" localSheetId="1">#REF!</definedName>
    <definedName name="pasbes">#REF!</definedName>
    <definedName name="PasInstalasiTitikLampu" localSheetId="0">#REF!</definedName>
    <definedName name="PasInstalasiTitikLampu" localSheetId="2">#REF!</definedName>
    <definedName name="PasInstalasiTitikLampu" localSheetId="3">#REF!</definedName>
    <definedName name="PasInstalasiTitikLampu" localSheetId="1">#REF!</definedName>
    <definedName name="PasInstalasiTitikLampu">#REF!</definedName>
    <definedName name="pasInstalasiTitiklampudanStopkontak" localSheetId="0">#REF!</definedName>
    <definedName name="pasInstalasiTitiklampudanStopkontak" localSheetId="2">#REF!</definedName>
    <definedName name="pasInstalasiTitiklampudanStopkontak" localSheetId="3">#REF!</definedName>
    <definedName name="pasInstalasiTitiklampudanStopkontak" localSheetId="1">#REF!</definedName>
    <definedName name="pasInstalasiTitiklampudanStopkontak">#REF!</definedName>
    <definedName name="Pasir" localSheetId="0">#REF!</definedName>
    <definedName name="Pasir" localSheetId="2">#REF!</definedName>
    <definedName name="Pasir" localSheetId="3">#REF!</definedName>
    <definedName name="Pasir" localSheetId="1">#REF!</definedName>
    <definedName name="Pasir">#REF!</definedName>
    <definedName name="Pasir.kg" localSheetId="0">#REF!</definedName>
    <definedName name="Pasir.kg" localSheetId="2">#REF!</definedName>
    <definedName name="Pasir.kg" localSheetId="3">#REF!</definedName>
    <definedName name="Pasir.kg" localSheetId="1">#REF!</definedName>
    <definedName name="Pasir.kg">#REF!</definedName>
    <definedName name="pasirbeton" localSheetId="0">#REF!</definedName>
    <definedName name="pasirbeton" localSheetId="2">#REF!</definedName>
    <definedName name="pasirbeton" localSheetId="3">#REF!</definedName>
    <definedName name="pasirbeton" localSheetId="1">#REF!</definedName>
    <definedName name="pasirbeton">#REF!</definedName>
    <definedName name="pasirhalus" localSheetId="0">#REF!</definedName>
    <definedName name="pasirhalus" localSheetId="2">#REF!</definedName>
    <definedName name="pasirhalus" localSheetId="3">#REF!</definedName>
    <definedName name="pasirhalus" localSheetId="1">#REF!</definedName>
    <definedName name="pasirhalus">#REF!</definedName>
    <definedName name="pasirpasang" localSheetId="0">#REF!</definedName>
    <definedName name="pasirpasang" localSheetId="2">#REF!</definedName>
    <definedName name="pasirpasang" localSheetId="3">#REF!</definedName>
    <definedName name="pasirpasang" localSheetId="1">#REF!</definedName>
    <definedName name="pasirpasang">#REF!</definedName>
    <definedName name="PasirPutih" localSheetId="0">#REF!</definedName>
    <definedName name="PasirPutih" localSheetId="2">#REF!</definedName>
    <definedName name="PasirPutih" localSheetId="3">#REF!</definedName>
    <definedName name="PasirPutih" localSheetId="1">#REF!</definedName>
    <definedName name="PasirPutih">#REF!</definedName>
    <definedName name="pasirUrug" localSheetId="0">#REF!</definedName>
    <definedName name="pasirUrug" localSheetId="2">#REF!</definedName>
    <definedName name="pasirUrug" localSheetId="3">#REF!</definedName>
    <definedName name="pasirUrug" localSheetId="1">#REF!</definedName>
    <definedName name="pasirUrug">#REF!</definedName>
    <definedName name="pasLisProfilKayu" localSheetId="0">#REF!</definedName>
    <definedName name="pasLisProfilKayu" localSheetId="2">#REF!</definedName>
    <definedName name="pasLisProfilKayu" localSheetId="3">#REF!</definedName>
    <definedName name="pasLisProfilKayu" localSheetId="1">#REF!</definedName>
    <definedName name="pasLisProfilKayu">#REF!</definedName>
    <definedName name="pasPapanRuiter" localSheetId="0">#REF!</definedName>
    <definedName name="pasPapanRuiter" localSheetId="2">#REF!</definedName>
    <definedName name="pasPapanRuiter" localSheetId="3">#REF!</definedName>
    <definedName name="pasPapanRuiter" localSheetId="1">#REF!</definedName>
    <definedName name="pasPapanRuiter">#REF!</definedName>
    <definedName name="pasPintuPanilrangkaBengkir" localSheetId="0">#REF!</definedName>
    <definedName name="pasPintuPanilrangkaBengkir" localSheetId="2">#REF!</definedName>
    <definedName name="pasPintuPanilrangkaBengkir" localSheetId="3">#REF!</definedName>
    <definedName name="pasPintuPanilrangkaBengkir" localSheetId="1">#REF!</definedName>
    <definedName name="pasPintuPanilrangkaBengkir">#REF!</definedName>
    <definedName name="pasPintuPanilTeakwoodlapisAluminium" localSheetId="0">#REF!</definedName>
    <definedName name="pasPintuPanilTeakwoodlapisAluminium" localSheetId="2">#REF!</definedName>
    <definedName name="pasPintuPanilTeakwoodlapisAluminium" localSheetId="3">#REF!</definedName>
    <definedName name="pasPintuPanilTeakwoodlapisAluminium" localSheetId="1">#REF!</definedName>
    <definedName name="pasPintuPanilTeakwoodlapisAluminium">#REF!</definedName>
    <definedName name="pasPintuPVClengkap" localSheetId="0">#REF!</definedName>
    <definedName name="pasPintuPVClengkap" localSheetId="2">#REF!</definedName>
    <definedName name="pasPintuPVClengkap" localSheetId="3">#REF!</definedName>
    <definedName name="pasPintuPVClengkap" localSheetId="1">#REF!</definedName>
    <definedName name="pasPintuPVClengkap">#REF!</definedName>
    <definedName name="pasStopkontakAClengkap" localSheetId="0">#REF!</definedName>
    <definedName name="pasStopkontakAClengkap" localSheetId="2">#REF!</definedName>
    <definedName name="pasStopkontakAClengkap" localSheetId="3">#REF!</definedName>
    <definedName name="pasStopkontakAClengkap" localSheetId="1">#REF!</definedName>
    <definedName name="pasStopkontakAClengkap">#REF!</definedName>
    <definedName name="paving" localSheetId="0">#REF!</definedName>
    <definedName name="paving" localSheetId="2">#REF!</definedName>
    <definedName name="paving" localSheetId="3">#REF!</definedName>
    <definedName name="paving" localSheetId="1">#REF!</definedName>
    <definedName name="paving">#REF!</definedName>
    <definedName name="paving.6cm" localSheetId="0">#REF!</definedName>
    <definedName name="paving.6cm" localSheetId="2">#REF!</definedName>
    <definedName name="paving.6cm" localSheetId="3">#REF!</definedName>
    <definedName name="paving.6cm" localSheetId="1">#REF!</definedName>
    <definedName name="paving.6cm">#REF!</definedName>
    <definedName name="paving.6cm.lokal" localSheetId="0">#REF!</definedName>
    <definedName name="paving.6cm.lokal" localSheetId="2">#REF!</definedName>
    <definedName name="paving.6cm.lokal" localSheetId="3">#REF!</definedName>
    <definedName name="paving.6cm.lokal" localSheetId="1">#REF!</definedName>
    <definedName name="paving.6cm.lokal">#REF!</definedName>
    <definedName name="paving.6cm.warna.lokal" localSheetId="0">#REF!</definedName>
    <definedName name="paving.6cm.warna.lokal" localSheetId="2">#REF!</definedName>
    <definedName name="paving.6cm.warna.lokal" localSheetId="3">#REF!</definedName>
    <definedName name="paving.6cm.warna.lokal" localSheetId="1">#REF!</definedName>
    <definedName name="paving.6cm.warna.lokal">#REF!</definedName>
    <definedName name="paving.8cm" localSheetId="0">#REF!</definedName>
    <definedName name="paving.8cm" localSheetId="2">#REF!</definedName>
    <definedName name="paving.8cm" localSheetId="3">#REF!</definedName>
    <definedName name="paving.8cm" localSheetId="1">#REF!</definedName>
    <definedName name="paving.8cm">#REF!</definedName>
    <definedName name="paving4.5" localSheetId="0">#REF!</definedName>
    <definedName name="paving4.5" localSheetId="2">#REF!</definedName>
    <definedName name="paving4.5" localSheetId="3">#REF!</definedName>
    <definedName name="paving4.5" localSheetId="1">#REF!</definedName>
    <definedName name="paving4.5">#REF!</definedName>
    <definedName name="paving4.5cm" localSheetId="0">#REF!</definedName>
    <definedName name="paving4.5cm" localSheetId="2">#REF!</definedName>
    <definedName name="paving4.5cm" localSheetId="3">#REF!</definedName>
    <definedName name="paving4.5cm" localSheetId="1">#REF!</definedName>
    <definedName name="paving4.5cm">#REF!</definedName>
    <definedName name="paving5">'[12]Harga Bahan &amp; Upah '!$E$375</definedName>
    <definedName name="paving5.cm" localSheetId="0">#REF!</definedName>
    <definedName name="paving5.cm" localSheetId="2">#REF!</definedName>
    <definedName name="paving5.cm" localSheetId="5">#REF!</definedName>
    <definedName name="paving5.cm" localSheetId="3">#REF!</definedName>
    <definedName name="paving5.cm" localSheetId="4">#REF!</definedName>
    <definedName name="paving5.cm" localSheetId="1">#REF!</definedName>
    <definedName name="paving5.cm">#REF!</definedName>
    <definedName name="paving5warna">'[12]Harga Bahan &amp; Upah '!$E$379</definedName>
    <definedName name="paving6">'[12]Harga Bahan &amp; Upah '!$E$376</definedName>
    <definedName name="paving6warna">'[12]Harga Bahan &amp; Upah '!$E$380</definedName>
    <definedName name="paving8">'[12]Harga Bahan &amp; Upah '!$E$377</definedName>
    <definedName name="paving8warna">'[12]Harga Bahan &amp; Upah '!$E$381</definedName>
    <definedName name="pavingabuabu">'[6]harga sat'!$G$54</definedName>
    <definedName name="PavingHexagonal11.5t.4.5cm" localSheetId="0">#REF!</definedName>
    <definedName name="PavingHexagonal11.5t.4.5cm" localSheetId="2">#REF!</definedName>
    <definedName name="PavingHexagonal11.5t.4.5cm" localSheetId="5">#REF!</definedName>
    <definedName name="PavingHexagonal11.5t.4.5cm" localSheetId="3">#REF!</definedName>
    <definedName name="PavingHexagonal11.5t.4.5cm" localSheetId="4">#REF!</definedName>
    <definedName name="PavingHexagonal11.5t.4.5cm" localSheetId="1">#REF!</definedName>
    <definedName name="PavingHexagonal11.5t.4.5cm">#REF!</definedName>
    <definedName name="PavingHexagonal11.5t.4.5cmWarna" localSheetId="0">#REF!</definedName>
    <definedName name="PavingHexagonal11.5t.4.5cmWarna" localSheetId="2">#REF!</definedName>
    <definedName name="PavingHexagonal11.5t.4.5cmWarna" localSheetId="5">#REF!</definedName>
    <definedName name="PavingHexagonal11.5t.4.5cmWarna" localSheetId="3">#REF!</definedName>
    <definedName name="PavingHexagonal11.5t.4.5cmWarna" localSheetId="4">#REF!</definedName>
    <definedName name="PavingHexagonal11.5t.4.5cmWarna" localSheetId="1">#REF!</definedName>
    <definedName name="PavingHexagonal11.5t.4.5cmWarna">#REF!</definedName>
    <definedName name="pavingHexagonal11.5t.5cm" localSheetId="0">#REF!</definedName>
    <definedName name="pavingHexagonal11.5t.5cm" localSheetId="2">#REF!</definedName>
    <definedName name="pavingHexagonal11.5t.5cm" localSheetId="5">#REF!</definedName>
    <definedName name="pavingHexagonal11.5t.5cm" localSheetId="3">#REF!</definedName>
    <definedName name="pavingHexagonal11.5t.5cm" localSheetId="4">#REF!</definedName>
    <definedName name="pavingHexagonal11.5t.5cm" localSheetId="1">#REF!</definedName>
    <definedName name="pavingHexagonal11.5t.5cm">#REF!</definedName>
    <definedName name="PavingHexagonal11.5t.5cmWarna" localSheetId="0">#REF!</definedName>
    <definedName name="PavingHexagonal11.5t.5cmWarna" localSheetId="2">#REF!</definedName>
    <definedName name="PavingHexagonal11.5t.5cmWarna" localSheetId="3">#REF!</definedName>
    <definedName name="PavingHexagonal11.5t.5cmWarna" localSheetId="1">#REF!</definedName>
    <definedName name="PavingHexagonal11.5t.5cmWarna">#REF!</definedName>
    <definedName name="pavingHexagonal11.5t.6cm" localSheetId="0">#REF!</definedName>
    <definedName name="pavingHexagonal11.5t.6cm" localSheetId="2">#REF!</definedName>
    <definedName name="pavingHexagonal11.5t.6cm" localSheetId="3">#REF!</definedName>
    <definedName name="pavingHexagonal11.5t.6cm" localSheetId="1">#REF!</definedName>
    <definedName name="pavingHexagonal11.5t.6cm">#REF!</definedName>
    <definedName name="PavingHexagonal11.5t.6cmWarna" localSheetId="0">#REF!</definedName>
    <definedName name="PavingHexagonal11.5t.6cmWarna" localSheetId="2">#REF!</definedName>
    <definedName name="PavingHexagonal11.5t.6cmWarna" localSheetId="3">#REF!</definedName>
    <definedName name="PavingHexagonal11.5t.6cmWarna" localSheetId="1">#REF!</definedName>
    <definedName name="PavingHexagonal11.5t.6cmWarna">#REF!</definedName>
    <definedName name="pavingHexagonal11.5t.8cm" localSheetId="0">#REF!</definedName>
    <definedName name="pavingHexagonal11.5t.8cm" localSheetId="2">#REF!</definedName>
    <definedName name="pavingHexagonal11.5t.8cm" localSheetId="3">#REF!</definedName>
    <definedName name="pavingHexagonal11.5t.8cm" localSheetId="1">#REF!</definedName>
    <definedName name="pavingHexagonal11.5t.8cm">#REF!</definedName>
    <definedName name="pavingHexagonal11.5t.8cmWarna" localSheetId="0">#REF!</definedName>
    <definedName name="pavingHexagonal11.5t.8cmWarna" localSheetId="2">#REF!</definedName>
    <definedName name="pavingHexagonal11.5t.8cmWarna" localSheetId="3">#REF!</definedName>
    <definedName name="pavingHexagonal11.5t.8cmWarna" localSheetId="1">#REF!</definedName>
    <definedName name="pavingHexagonal11.5t.8cmWarna">#REF!</definedName>
    <definedName name="pavingHexagonal5cmkw1" localSheetId="0">#REF!</definedName>
    <definedName name="pavingHexagonal5cmkw1" localSheetId="2">#REF!</definedName>
    <definedName name="pavingHexagonal5cmkw1" localSheetId="3">#REF!</definedName>
    <definedName name="pavingHexagonal5cmkw1" localSheetId="1">#REF!</definedName>
    <definedName name="pavingHexagonal5cmkw1">#REF!</definedName>
    <definedName name="pavingHolland6cmk175" localSheetId="0">#REF!</definedName>
    <definedName name="pavingHolland6cmk175" localSheetId="2">#REF!</definedName>
    <definedName name="pavingHolland6cmk175" localSheetId="3">#REF!</definedName>
    <definedName name="pavingHolland6cmk175" localSheetId="1">#REF!</definedName>
    <definedName name="pavingHolland6cmk175">#REF!</definedName>
    <definedName name="pavingHolland8cmK200" localSheetId="0">#REF!</definedName>
    <definedName name="pavingHolland8cmK200" localSheetId="2">#REF!</definedName>
    <definedName name="pavingHolland8cmK200" localSheetId="3">#REF!</definedName>
    <definedName name="pavingHolland8cmK200" localSheetId="1">#REF!</definedName>
    <definedName name="pavingHolland8cmK200">#REF!</definedName>
    <definedName name="pavingWarna.5cm" localSheetId="0">#REF!</definedName>
    <definedName name="pavingWarna.5cm" localSheetId="2">#REF!</definedName>
    <definedName name="pavingWarna.5cm" localSheetId="3">#REF!</definedName>
    <definedName name="pavingWarna.5cm" localSheetId="1">#REF!</definedName>
    <definedName name="pavingWarna.5cm">#REF!</definedName>
    <definedName name="pavingWarna.6cm" localSheetId="0">#REF!</definedName>
    <definedName name="pavingWarna.6cm" localSheetId="2">#REF!</definedName>
    <definedName name="pavingWarna.6cm" localSheetId="3">#REF!</definedName>
    <definedName name="pavingWarna.6cm" localSheetId="1">#REF!</definedName>
    <definedName name="pavingWarna.6cm">#REF!</definedName>
    <definedName name="pavingWarna.8cm" localSheetId="0">#REF!</definedName>
    <definedName name="pavingWarna.8cm" localSheetId="2">#REF!</definedName>
    <definedName name="pavingWarna.8cm" localSheetId="3">#REF!</definedName>
    <definedName name="pavingWarna.8cm" localSheetId="1">#REF!</definedName>
    <definedName name="pavingWarna.8cm">#REF!</definedName>
    <definedName name="pavingWarna4.5" localSheetId="0">#REF!</definedName>
    <definedName name="pavingWarna4.5" localSheetId="2">#REF!</definedName>
    <definedName name="pavingWarna4.5" localSheetId="3">#REF!</definedName>
    <definedName name="pavingWarna4.5" localSheetId="1">#REF!</definedName>
    <definedName name="pavingWarna4.5">#REF!</definedName>
    <definedName name="pavingwarna6cm" localSheetId="0">#REF!</definedName>
    <definedName name="pavingwarna6cm" localSheetId="2">#REF!</definedName>
    <definedName name="pavingwarna6cm" localSheetId="3">#REF!</definedName>
    <definedName name="pavingwarna6cm" localSheetId="1">#REF!</definedName>
    <definedName name="pavingwarna6cm">#REF!</definedName>
    <definedName name="pavingwarna8cm" localSheetId="0">#REF!</definedName>
    <definedName name="pavingwarna8cm" localSheetId="2">#REF!</definedName>
    <definedName name="pavingwarna8cm" localSheetId="3">#REF!</definedName>
    <definedName name="pavingwarna8cm" localSheetId="1">#REF!</definedName>
    <definedName name="pavingwarna8cm">#REF!</definedName>
    <definedName name="pavingWarnaHexagonal5cmkw1" localSheetId="0">#REF!</definedName>
    <definedName name="pavingWarnaHexagonal5cmkw1" localSheetId="2">#REF!</definedName>
    <definedName name="pavingWarnaHexagonal5cmkw1" localSheetId="3">#REF!</definedName>
    <definedName name="pavingWarnaHexagonal5cmkw1" localSheetId="1">#REF!</definedName>
    <definedName name="pavingWarnaHexagonal5cmkw1">#REF!</definedName>
    <definedName name="pavingWarnaHolland6cmK175" localSheetId="0">#REF!</definedName>
    <definedName name="pavingWarnaHolland6cmK175" localSheetId="2">#REF!</definedName>
    <definedName name="pavingWarnaHolland6cmK175" localSheetId="3">#REF!</definedName>
    <definedName name="pavingWarnaHolland6cmK175" localSheetId="1">#REF!</definedName>
    <definedName name="pavingWarnaHolland6cmK175">#REF!</definedName>
    <definedName name="pavingWarnaHolland8cmK200" localSheetId="0">#REF!</definedName>
    <definedName name="pavingWarnaHolland8cmK200" localSheetId="2">#REF!</definedName>
    <definedName name="pavingWarnaHolland8cmK200" localSheetId="3">#REF!</definedName>
    <definedName name="pavingWarnaHolland8cmK200" localSheetId="1">#REF!</definedName>
    <definedName name="pavingWarnaHolland8cmK200">#REF!</definedName>
    <definedName name="pAW1.5" localSheetId="0">#REF!</definedName>
    <definedName name="pAW1.5" localSheetId="2">#REF!</definedName>
    <definedName name="pAW1.5" localSheetId="3">#REF!</definedName>
    <definedName name="pAW1.5" localSheetId="1">#REF!</definedName>
    <definedName name="pAW1.5">#REF!</definedName>
    <definedName name="pedestrian" localSheetId="0">#REF!</definedName>
    <definedName name="pedestrian" localSheetId="2">#REF!</definedName>
    <definedName name="pedestrian" localSheetId="3">#REF!</definedName>
    <definedName name="pedestrian" localSheetId="1">#REF!</definedName>
    <definedName name="pedestrian">#REF!</definedName>
    <definedName name="pedestrian." localSheetId="0">#REF!</definedName>
    <definedName name="pedestrian." localSheetId="2">#REF!</definedName>
    <definedName name="pedestrian." localSheetId="3">#REF!</definedName>
    <definedName name="pedestrian." localSheetId="1">#REF!</definedName>
    <definedName name="pedestrian.">#REF!</definedName>
    <definedName name="Pegangan.pintu" localSheetId="0">#REF!</definedName>
    <definedName name="Pegangan.pintu" localSheetId="2">#REF!</definedName>
    <definedName name="Pegangan.pintu" localSheetId="3">#REF!</definedName>
    <definedName name="Pegangan.pintu" localSheetId="1">#REF!</definedName>
    <definedName name="Pegangan.pintu">#REF!</definedName>
    <definedName name="pekBoring" localSheetId="0">#REF!</definedName>
    <definedName name="pekBoring" localSheetId="2">#REF!</definedName>
    <definedName name="pekBoring" localSheetId="3">#REF!</definedName>
    <definedName name="pekBoring" localSheetId="1">#REF!</definedName>
    <definedName name="pekBoring">#REF!</definedName>
    <definedName name="Pekerja">[9]Upah!$H$15</definedName>
    <definedName name="Pekerja.jam" localSheetId="0">[9]Upah!#REF!</definedName>
    <definedName name="Pekerja.jam" localSheetId="5">[9]Upah!#REF!</definedName>
    <definedName name="Pekerja.jam" localSheetId="3">[9]Upah!#REF!</definedName>
    <definedName name="Pekerja.jam" localSheetId="4">[9]Upah!#REF!</definedName>
    <definedName name="Pekerja.jam" localSheetId="1">[9]Upah!#REF!</definedName>
    <definedName name="Pekerja.jam">[9]Upah!#REF!</definedName>
    <definedName name="pelumas" localSheetId="0">#REF!</definedName>
    <definedName name="pelumas" localSheetId="2">#REF!</definedName>
    <definedName name="pelumas" localSheetId="5">#REF!</definedName>
    <definedName name="pelumas" localSheetId="3">#REF!</definedName>
    <definedName name="pelumas" localSheetId="4">#REF!</definedName>
    <definedName name="pelumas" localSheetId="1">#REF!</definedName>
    <definedName name="pelumas">#REF!</definedName>
    <definedName name="pemb.masinis" localSheetId="0">#REF!</definedName>
    <definedName name="pemb.masinis" localSheetId="2">#REF!</definedName>
    <definedName name="pemb.masinis" localSheetId="5">#REF!</definedName>
    <definedName name="pemb.masinis" localSheetId="3">#REF!</definedName>
    <definedName name="pemb.masinis" localSheetId="4">#REF!</definedName>
    <definedName name="pemb.masinis" localSheetId="1">#REF!</definedName>
    <definedName name="pemb.masinis">#REF!</definedName>
    <definedName name="pemb.masinis.jam" localSheetId="0">#REF!</definedName>
    <definedName name="pemb.masinis.jam" localSheetId="2">#REF!</definedName>
    <definedName name="pemb.masinis.jam" localSheetId="5">#REF!</definedName>
    <definedName name="pemb.masinis.jam" localSheetId="3">#REF!</definedName>
    <definedName name="pemb.masinis.jam" localSheetId="4">#REF!</definedName>
    <definedName name="pemb.masinis.jam" localSheetId="1">#REF!</definedName>
    <definedName name="pemb.masinis.jam">#REF!</definedName>
    <definedName name="pemb.operator.jam" localSheetId="0">#REF!</definedName>
    <definedName name="pemb.operator.jam" localSheetId="2">#REF!</definedName>
    <definedName name="pemb.operator.jam" localSheetId="3">#REF!</definedName>
    <definedName name="pemb.operator.jam" localSheetId="1">#REF!</definedName>
    <definedName name="pemb.operator.jam">#REF!</definedName>
    <definedName name="pembantusopir.jam" localSheetId="0">#REF!</definedName>
    <definedName name="pembantusopir.jam" localSheetId="2">#REF!</definedName>
    <definedName name="pembantusopir.jam" localSheetId="3">#REF!</definedName>
    <definedName name="pembantusopir.jam" localSheetId="1">#REF!</definedName>
    <definedName name="pembantusopir.jam">#REF!</definedName>
    <definedName name="penagkalpetirGrounding" localSheetId="0">#REF!</definedName>
    <definedName name="penagkalpetirGrounding" localSheetId="2">#REF!</definedName>
    <definedName name="penagkalpetirGrounding" localSheetId="3">#REF!</definedName>
    <definedName name="penagkalpetirGrounding" localSheetId="1">#REF!</definedName>
    <definedName name="penagkalpetirGrounding">#REF!</definedName>
    <definedName name="penangkalpetirBahanlengkap" localSheetId="0">#REF!</definedName>
    <definedName name="penangkalpetirBahanlengkap" localSheetId="2">#REF!</definedName>
    <definedName name="penangkalpetirBahanlengkap" localSheetId="3">#REF!</definedName>
    <definedName name="penangkalpetirBahanlengkap" localSheetId="1">#REF!</definedName>
    <definedName name="penangkalpetirBahanlengkap">#REF!</definedName>
    <definedName name="penangkalPetirSplitTembagadantiang" localSheetId="0">#REF!</definedName>
    <definedName name="penangkalPetirSplitTembagadantiang" localSheetId="2">#REF!</definedName>
    <definedName name="penangkalPetirSplitTembagadantiang" localSheetId="3">#REF!</definedName>
    <definedName name="penangkalPetirSplitTembagadantiang" localSheetId="1">#REF!</definedName>
    <definedName name="penangkalPetirSplitTembagadantiang">#REF!</definedName>
    <definedName name="penangkalPetirTest" localSheetId="0">#REF!</definedName>
    <definedName name="penangkalPetirTest" localSheetId="2">#REF!</definedName>
    <definedName name="penangkalPetirTest" localSheetId="3">#REF!</definedName>
    <definedName name="penangkalPetirTest" localSheetId="1">#REF!</definedName>
    <definedName name="penangkalPetirTest">#REF!</definedName>
    <definedName name="Penghalang.panjat" localSheetId="0">#REF!</definedName>
    <definedName name="Penghalang.panjat" localSheetId="2">#REF!</definedName>
    <definedName name="Penghalang.panjat" localSheetId="3">#REF!</definedName>
    <definedName name="Penghalang.panjat" localSheetId="1">#REF!</definedName>
    <definedName name="Penghalang.panjat">#REF!</definedName>
    <definedName name="Penghalangpanjat" localSheetId="0">#REF!</definedName>
    <definedName name="Penghalangpanjat" localSheetId="2">#REF!</definedName>
    <definedName name="Penghalangpanjat" localSheetId="3">#REF!</definedName>
    <definedName name="Penghalangpanjat" localSheetId="1">#REF!</definedName>
    <definedName name="Penghalangpanjat">#REF!</definedName>
    <definedName name="penjagamalam.jam" localSheetId="0">#REF!</definedName>
    <definedName name="penjagamalam.jam" localSheetId="2">#REF!</definedName>
    <definedName name="penjagamalam.jam" localSheetId="3">#REF!</definedName>
    <definedName name="penjagamalam.jam" localSheetId="1">#REF!</definedName>
    <definedName name="penjagamalam.jam">#REF!</definedName>
    <definedName name="pile.driver" localSheetId="0">#REF!</definedName>
    <definedName name="pile.driver" localSheetId="2">#REF!</definedName>
    <definedName name="pile.driver" localSheetId="3">#REF!</definedName>
    <definedName name="pile.driver" localSheetId="1">#REF!</definedName>
    <definedName name="pile.driver">#REF!</definedName>
    <definedName name="pile.driver." localSheetId="0">#REF!</definedName>
    <definedName name="pile.driver." localSheetId="2">#REF!</definedName>
    <definedName name="pile.driver." localSheetId="3">#REF!</definedName>
    <definedName name="pile.driver." localSheetId="1">#REF!</definedName>
    <definedName name="pile.driver.">#REF!</definedName>
    <definedName name="Pin.adapter.insulator" localSheetId="0">#REF!</definedName>
    <definedName name="Pin.adapter.insulator" localSheetId="2">#REF!</definedName>
    <definedName name="Pin.adapter.insulator" localSheetId="3">#REF!</definedName>
    <definedName name="Pin.adapter.insulator" localSheetId="1">#REF!</definedName>
    <definedName name="Pin.adapter.insulator">#REF!</definedName>
    <definedName name="pintu.aluminium" localSheetId="0">#REF!</definedName>
    <definedName name="pintu.aluminium" localSheetId="2">#REF!</definedName>
    <definedName name="pintu.aluminium" localSheetId="3">#REF!</definedName>
    <definedName name="pintu.aluminium" localSheetId="1">#REF!</definedName>
    <definedName name="pintu.aluminium">#REF!</definedName>
    <definedName name="pintubaja" localSheetId="0">#REF!</definedName>
    <definedName name="pintubaja" localSheetId="2">#REF!</definedName>
    <definedName name="pintubaja" localSheetId="3">#REF!</definedName>
    <definedName name="pintubaja" localSheetId="1">#REF!</definedName>
    <definedName name="pintubaja">#REF!</definedName>
    <definedName name="pintugulung.besi" localSheetId="0">#REF!</definedName>
    <definedName name="pintugulung.besi" localSheetId="2">#REF!</definedName>
    <definedName name="pintugulung.besi" localSheetId="3">#REF!</definedName>
    <definedName name="pintugulung.besi" localSheetId="1">#REF!</definedName>
    <definedName name="pintugulung.besi">#REF!</definedName>
    <definedName name="pipa.GIP.1" localSheetId="0">#REF!</definedName>
    <definedName name="pipa.GIP.1" localSheetId="2">#REF!</definedName>
    <definedName name="pipa.GIP.1" localSheetId="3">#REF!</definedName>
    <definedName name="pipa.GIP.1" localSheetId="1">#REF!</definedName>
    <definedName name="pipa.GIP.1">#REF!</definedName>
    <definedName name="pipa.GIP.1.1.2" localSheetId="0">#REF!</definedName>
    <definedName name="pipa.GIP.1.1.2" localSheetId="2">#REF!</definedName>
    <definedName name="pipa.GIP.1.1.2" localSheetId="3">#REF!</definedName>
    <definedName name="pipa.GIP.1.1.2" localSheetId="1">#REF!</definedName>
    <definedName name="pipa.GIP.1.1.2">#REF!</definedName>
    <definedName name="pipa.GIP.1.2" localSheetId="0">#REF!</definedName>
    <definedName name="pipa.GIP.1.2" localSheetId="2">#REF!</definedName>
    <definedName name="pipa.GIP.1.2" localSheetId="3">#REF!</definedName>
    <definedName name="pipa.GIP.1.2" localSheetId="1">#REF!</definedName>
    <definedName name="pipa.GIP.1.2">#REF!</definedName>
    <definedName name="pipa.GIP.2" localSheetId="0">#REF!</definedName>
    <definedName name="pipa.GIP.2" localSheetId="2">#REF!</definedName>
    <definedName name="pipa.GIP.2" localSheetId="3">#REF!</definedName>
    <definedName name="pipa.GIP.2" localSheetId="1">#REF!</definedName>
    <definedName name="pipa.GIP.2">#REF!</definedName>
    <definedName name="pipa.GIP.3" localSheetId="0">#REF!</definedName>
    <definedName name="pipa.GIP.3" localSheetId="2">#REF!</definedName>
    <definedName name="pipa.GIP.3" localSheetId="3">#REF!</definedName>
    <definedName name="pipa.GIP.3" localSheetId="1">#REF!</definedName>
    <definedName name="pipa.GIP.3">#REF!</definedName>
    <definedName name="pipa.GIP.3.4" localSheetId="0">#REF!</definedName>
    <definedName name="pipa.GIP.3.4" localSheetId="2">#REF!</definedName>
    <definedName name="pipa.GIP.3.4" localSheetId="3">#REF!</definedName>
    <definedName name="pipa.GIP.3.4" localSheetId="1">#REF!</definedName>
    <definedName name="pipa.GIP.3.4">#REF!</definedName>
    <definedName name="pipa.GIP.4" localSheetId="0">#REF!</definedName>
    <definedName name="pipa.GIP.4" localSheetId="2">#REF!</definedName>
    <definedName name="pipa.GIP.4" localSheetId="3">#REF!</definedName>
    <definedName name="pipa.GIP.4" localSheetId="1">#REF!</definedName>
    <definedName name="pipa.GIP.4">#REF!</definedName>
    <definedName name="pipa.GIP.6" localSheetId="0">#REF!</definedName>
    <definedName name="pipa.GIP.6" localSheetId="2">#REF!</definedName>
    <definedName name="pipa.GIP.6" localSheetId="3">#REF!</definedName>
    <definedName name="pipa.GIP.6" localSheetId="1">#REF!</definedName>
    <definedName name="pipa.GIP.6">#REF!</definedName>
    <definedName name="pipa.GIP.8" localSheetId="0">#REF!</definedName>
    <definedName name="pipa.GIP.8" localSheetId="2">#REF!</definedName>
    <definedName name="pipa.GIP.8" localSheetId="3">#REF!</definedName>
    <definedName name="pipa.GIP.8" localSheetId="1">#REF!</definedName>
    <definedName name="pipa.GIP.8">#REF!</definedName>
    <definedName name="pipa.PE.1" localSheetId="0">#REF!</definedName>
    <definedName name="pipa.PE.1" localSheetId="2">#REF!</definedName>
    <definedName name="pipa.PE.1" localSheetId="3">#REF!</definedName>
    <definedName name="pipa.PE.1" localSheetId="1">#REF!</definedName>
    <definedName name="pipa.PE.1">#REF!</definedName>
    <definedName name="pipa.PE.1.1.2" localSheetId="0">#REF!</definedName>
    <definedName name="pipa.PE.1.1.2" localSheetId="2">#REF!</definedName>
    <definedName name="pipa.PE.1.1.2" localSheetId="3">#REF!</definedName>
    <definedName name="pipa.PE.1.1.2" localSheetId="1">#REF!</definedName>
    <definedName name="pipa.PE.1.1.2">#REF!</definedName>
    <definedName name="pipa.PE.1.1.4" localSheetId="0">#REF!</definedName>
    <definedName name="pipa.PE.1.1.4" localSheetId="2">#REF!</definedName>
    <definedName name="pipa.PE.1.1.4" localSheetId="3">#REF!</definedName>
    <definedName name="pipa.PE.1.1.4" localSheetId="1">#REF!</definedName>
    <definedName name="pipa.PE.1.1.4">#REF!</definedName>
    <definedName name="pipa.PE.10" localSheetId="0">#REF!</definedName>
    <definedName name="pipa.PE.10" localSheetId="2">#REF!</definedName>
    <definedName name="pipa.PE.10" localSheetId="3">#REF!</definedName>
    <definedName name="pipa.PE.10" localSheetId="1">#REF!</definedName>
    <definedName name="pipa.PE.10">#REF!</definedName>
    <definedName name="pipa.PE.2" localSheetId="0">#REF!</definedName>
    <definedName name="pipa.PE.2" localSheetId="2">#REF!</definedName>
    <definedName name="pipa.PE.2" localSheetId="3">#REF!</definedName>
    <definedName name="pipa.PE.2" localSheetId="1">#REF!</definedName>
    <definedName name="pipa.PE.2">#REF!</definedName>
    <definedName name="pipa.PE.2.1.2" localSheetId="0">#REF!</definedName>
    <definedName name="pipa.PE.2.1.2" localSheetId="2">#REF!</definedName>
    <definedName name="pipa.PE.2.1.2" localSheetId="3">#REF!</definedName>
    <definedName name="pipa.PE.2.1.2" localSheetId="1">#REF!</definedName>
    <definedName name="pipa.PE.2.1.2">#REF!</definedName>
    <definedName name="pipa.PE.3" localSheetId="0">#REF!</definedName>
    <definedName name="pipa.PE.3" localSheetId="2">#REF!</definedName>
    <definedName name="pipa.PE.3" localSheetId="3">#REF!</definedName>
    <definedName name="pipa.PE.3" localSheetId="1">#REF!</definedName>
    <definedName name="pipa.PE.3">#REF!</definedName>
    <definedName name="pipa.PE.4" localSheetId="0">#REF!</definedName>
    <definedName name="pipa.PE.4" localSheetId="2">#REF!</definedName>
    <definedName name="pipa.PE.4" localSheetId="3">#REF!</definedName>
    <definedName name="pipa.PE.4" localSheetId="1">#REF!</definedName>
    <definedName name="pipa.PE.4">#REF!</definedName>
    <definedName name="pipa.PE.5" localSheetId="0">#REF!</definedName>
    <definedName name="pipa.PE.5" localSheetId="2">#REF!</definedName>
    <definedName name="pipa.PE.5" localSheetId="3">#REF!</definedName>
    <definedName name="pipa.PE.5" localSheetId="1">#REF!</definedName>
    <definedName name="pipa.PE.5">#REF!</definedName>
    <definedName name="pipa.PE.6" localSheetId="0">#REF!</definedName>
    <definedName name="pipa.PE.6" localSheetId="2">#REF!</definedName>
    <definedName name="pipa.PE.6" localSheetId="3">#REF!</definedName>
    <definedName name="pipa.PE.6" localSheetId="1">#REF!</definedName>
    <definedName name="pipa.PE.6">#REF!</definedName>
    <definedName name="pipa.PE.8" localSheetId="0">#REF!</definedName>
    <definedName name="pipa.PE.8" localSheetId="2">#REF!</definedName>
    <definedName name="pipa.PE.8" localSheetId="3">#REF!</definedName>
    <definedName name="pipa.PE.8" localSheetId="1">#REF!</definedName>
    <definedName name="pipa.PE.8">#REF!</definedName>
    <definedName name="pipa.PE.9" localSheetId="0">#REF!</definedName>
    <definedName name="pipa.PE.9" localSheetId="2">#REF!</definedName>
    <definedName name="pipa.PE.9" localSheetId="3">#REF!</definedName>
    <definedName name="pipa.PE.9" localSheetId="1">#REF!</definedName>
    <definedName name="pipa.PE.9">#REF!</definedName>
    <definedName name="pipaBC50mm2" localSheetId="0">#REF!</definedName>
    <definedName name="pipaBC50mm2" localSheetId="2">#REF!</definedName>
    <definedName name="pipaBC50mm2" localSheetId="3">#REF!</definedName>
    <definedName name="pipaBC50mm2" localSheetId="1">#REF!</definedName>
    <definedName name="pipaBC50mm2">#REF!</definedName>
    <definedName name="pipaGalvanis0.5" localSheetId="0">#REF!</definedName>
    <definedName name="pipaGalvanis0.5" localSheetId="2">#REF!</definedName>
    <definedName name="pipaGalvanis0.5" localSheetId="3">#REF!</definedName>
    <definedName name="pipaGalvanis0.5" localSheetId="1">#REF!</definedName>
    <definedName name="pipaGalvanis0.5">#REF!</definedName>
    <definedName name="pipaGalvanis0.75" localSheetId="0">#REF!</definedName>
    <definedName name="pipaGalvanis0.75" localSheetId="2">#REF!</definedName>
    <definedName name="pipaGalvanis0.75" localSheetId="3">#REF!</definedName>
    <definedName name="pipaGalvanis0.75" localSheetId="1">#REF!</definedName>
    <definedName name="pipaGalvanis0.75">#REF!</definedName>
    <definedName name="PipaGalvanis1" localSheetId="0">#REF!</definedName>
    <definedName name="PipaGalvanis1" localSheetId="2">#REF!</definedName>
    <definedName name="PipaGalvanis1" localSheetId="3">#REF!</definedName>
    <definedName name="PipaGalvanis1" localSheetId="1">#REF!</definedName>
    <definedName name="PipaGalvanis1">#REF!</definedName>
    <definedName name="PipaGalvanis1.2" localSheetId="0">#REF!</definedName>
    <definedName name="PipaGalvanis1.2" localSheetId="2">#REF!</definedName>
    <definedName name="PipaGalvanis1.2" localSheetId="3">#REF!</definedName>
    <definedName name="PipaGalvanis1.2" localSheetId="1">#REF!</definedName>
    <definedName name="PipaGalvanis1.2">#REF!</definedName>
    <definedName name="pipaGalvanis11.2" localSheetId="0">#REF!</definedName>
    <definedName name="pipaGalvanis11.2" localSheetId="2">#REF!</definedName>
    <definedName name="pipaGalvanis11.2" localSheetId="3">#REF!</definedName>
    <definedName name="pipaGalvanis11.2" localSheetId="1">#REF!</definedName>
    <definedName name="pipaGalvanis11.2">#REF!</definedName>
    <definedName name="PipaGalvanis2" localSheetId="0">#REF!</definedName>
    <definedName name="PipaGalvanis2" localSheetId="2">#REF!</definedName>
    <definedName name="PipaGalvanis2" localSheetId="3">#REF!</definedName>
    <definedName name="PipaGalvanis2" localSheetId="1">#REF!</definedName>
    <definedName name="PipaGalvanis2">#REF!</definedName>
    <definedName name="PipaGalvanis21.2" localSheetId="0">#REF!</definedName>
    <definedName name="PipaGalvanis21.2" localSheetId="2">#REF!</definedName>
    <definedName name="PipaGalvanis21.2" localSheetId="3">#REF!</definedName>
    <definedName name="PipaGalvanis21.2" localSheetId="1">#REF!</definedName>
    <definedName name="PipaGalvanis21.2">#REF!</definedName>
    <definedName name="PipaGalvanis3" localSheetId="0">#REF!</definedName>
    <definedName name="PipaGalvanis3" localSheetId="2">#REF!</definedName>
    <definedName name="PipaGalvanis3" localSheetId="3">#REF!</definedName>
    <definedName name="PipaGalvanis3" localSheetId="1">#REF!</definedName>
    <definedName name="PipaGalvanis3">#REF!</definedName>
    <definedName name="PipaGalvanis3.4" localSheetId="0">#REF!</definedName>
    <definedName name="PipaGalvanis3.4" localSheetId="2">#REF!</definedName>
    <definedName name="PipaGalvanis3.4" localSheetId="3">#REF!</definedName>
    <definedName name="PipaGalvanis3.4" localSheetId="1">#REF!</definedName>
    <definedName name="PipaGalvanis3.4">#REF!</definedName>
    <definedName name="pipaGalvanis4" localSheetId="0">#REF!</definedName>
    <definedName name="pipaGalvanis4" localSheetId="2">#REF!</definedName>
    <definedName name="pipaGalvanis4" localSheetId="3">#REF!</definedName>
    <definedName name="pipaGalvanis4" localSheetId="1">#REF!</definedName>
    <definedName name="pipaGalvanis4">#REF!</definedName>
    <definedName name="pipaKlemBC50mm2" localSheetId="0">#REF!</definedName>
    <definedName name="pipaKlemBC50mm2" localSheetId="2">#REF!</definedName>
    <definedName name="pipaKlemBC50mm2" localSheetId="3">#REF!</definedName>
    <definedName name="pipaKlemBC50mm2" localSheetId="1">#REF!</definedName>
    <definedName name="pipaKlemBC50mm2">#REF!</definedName>
    <definedName name="PipaPVC1" localSheetId="0">#REF!</definedName>
    <definedName name="PipaPVC1" localSheetId="2">#REF!</definedName>
    <definedName name="PipaPVC1" localSheetId="3">#REF!</definedName>
    <definedName name="PipaPVC1" localSheetId="1">#REF!</definedName>
    <definedName name="PipaPVC1">#REF!</definedName>
    <definedName name="pipaPVC1.2" localSheetId="0">#REF!</definedName>
    <definedName name="pipaPVC1.2" localSheetId="2">#REF!</definedName>
    <definedName name="pipaPVC1.2" localSheetId="3">#REF!</definedName>
    <definedName name="pipaPVC1.2" localSheetId="1">#REF!</definedName>
    <definedName name="pipaPVC1.2">#REF!</definedName>
    <definedName name="PipaPVC11.2" localSheetId="0">#REF!</definedName>
    <definedName name="PipaPVC11.2" localSheetId="2">#REF!</definedName>
    <definedName name="PipaPVC11.2" localSheetId="3">#REF!</definedName>
    <definedName name="PipaPVC11.2" localSheetId="1">#REF!</definedName>
    <definedName name="PipaPVC11.2">#REF!</definedName>
    <definedName name="pipaPVC2" localSheetId="0">#REF!</definedName>
    <definedName name="pipaPVC2" localSheetId="2">#REF!</definedName>
    <definedName name="pipaPVC2" localSheetId="3">#REF!</definedName>
    <definedName name="pipaPVC2" localSheetId="1">#REF!</definedName>
    <definedName name="pipaPVC2">#REF!</definedName>
    <definedName name="pipaPVC21.2" localSheetId="0">#REF!</definedName>
    <definedName name="pipaPVC21.2" localSheetId="2">#REF!</definedName>
    <definedName name="pipaPVC21.2" localSheetId="3">#REF!</definedName>
    <definedName name="pipaPVC21.2" localSheetId="1">#REF!</definedName>
    <definedName name="pipaPVC21.2">#REF!</definedName>
    <definedName name="pipaPVC3" localSheetId="0">#REF!</definedName>
    <definedName name="pipaPVC3" localSheetId="2">#REF!</definedName>
    <definedName name="pipaPVC3" localSheetId="3">#REF!</definedName>
    <definedName name="pipaPVC3" localSheetId="1">#REF!</definedName>
    <definedName name="pipaPVC3">#REF!</definedName>
    <definedName name="pipaPVC3.4" localSheetId="0">#REF!</definedName>
    <definedName name="pipaPVC3.4" localSheetId="2">#REF!</definedName>
    <definedName name="pipaPVC3.4" localSheetId="3">#REF!</definedName>
    <definedName name="pipaPVC3.4" localSheetId="1">#REF!</definedName>
    <definedName name="pipaPVC3.4">#REF!</definedName>
    <definedName name="pipaPVC4" localSheetId="0">#REF!</definedName>
    <definedName name="pipaPVC4" localSheetId="2">#REF!</definedName>
    <definedName name="pipaPVC4" localSheetId="3">#REF!</definedName>
    <definedName name="pipaPVC4" localSheetId="1">#REF!</definedName>
    <definedName name="pipaPVC4">#REF!</definedName>
    <definedName name="pipaPVC4Hitam" localSheetId="0">#REF!</definedName>
    <definedName name="pipaPVC4Hitam" localSheetId="2">#REF!</definedName>
    <definedName name="pipaPVC4Hitam" localSheetId="3">#REF!</definedName>
    <definedName name="pipaPVC4Hitam" localSheetId="1">#REF!</definedName>
    <definedName name="pipaPVC4Hitam">#REF!</definedName>
    <definedName name="pipaRuncing3.4" localSheetId="0">#REF!</definedName>
    <definedName name="pipaRuncing3.4" localSheetId="2">#REF!</definedName>
    <definedName name="pipaRuncing3.4" localSheetId="3">#REF!</definedName>
    <definedName name="pipaRuncing3.4" localSheetId="1">#REF!</definedName>
    <definedName name="pipaRuncing3.4">#REF!</definedName>
    <definedName name="pipaSepatuKabel50mm2" localSheetId="0">#REF!</definedName>
    <definedName name="pipaSepatuKabel50mm2" localSheetId="2">#REF!</definedName>
    <definedName name="pipaSepatuKabel50mm2" localSheetId="3">#REF!</definedName>
    <definedName name="pipaSepatuKabel50mm2" localSheetId="1">#REF!</definedName>
    <definedName name="pipaSepatuKabel50mm2">#REF!</definedName>
    <definedName name="plamir">'[6]harga sat'!$G$58</definedName>
    <definedName name="Plamurkayu" localSheetId="0">#REF!</definedName>
    <definedName name="Plamurkayu" localSheetId="2">#REF!</definedName>
    <definedName name="Plamurkayu" localSheetId="5">#REF!</definedName>
    <definedName name="Plamurkayu" localSheetId="3">#REF!</definedName>
    <definedName name="Plamurkayu" localSheetId="4">#REF!</definedName>
    <definedName name="Plamurkayu" localSheetId="1">#REF!</definedName>
    <definedName name="Plamurkayu">#REF!</definedName>
    <definedName name="PLAMURTEMBOK" localSheetId="0">#REF!</definedName>
    <definedName name="PLAMURTEMBOK" localSheetId="2">#REF!</definedName>
    <definedName name="PLAMURTEMBOK" localSheetId="5">#REF!</definedName>
    <definedName name="PLAMURTEMBOK" localSheetId="3">#REF!</definedName>
    <definedName name="PLAMURTEMBOK" localSheetId="4">#REF!</definedName>
    <definedName name="PLAMURTEMBOK" localSheetId="1">#REF!</definedName>
    <definedName name="PLAMURTEMBOK">#REF!</definedName>
    <definedName name="Plastic.strap" localSheetId="0">#REF!</definedName>
    <definedName name="Plastic.strap" localSheetId="2">#REF!</definedName>
    <definedName name="Plastic.strap" localSheetId="5">#REF!</definedName>
    <definedName name="Plastic.strap" localSheetId="3">#REF!</definedName>
    <definedName name="Plastic.strap" localSheetId="4">#REF!</definedName>
    <definedName name="Plastic.strap" localSheetId="1">#REF!</definedName>
    <definedName name="Plastic.strap">#REF!</definedName>
    <definedName name="Plat.bordes.T2.3mm" localSheetId="0">#REF!</definedName>
    <definedName name="Plat.bordes.T2.3mm" localSheetId="2">#REF!</definedName>
    <definedName name="Plat.bordes.T2.3mm" localSheetId="3">#REF!</definedName>
    <definedName name="Plat.bordes.T2.3mm" localSheetId="1">#REF!</definedName>
    <definedName name="Plat.bordes.T2.3mm">#REF!</definedName>
    <definedName name="Plat.bordes.T3mm" localSheetId="0">#REF!</definedName>
    <definedName name="Plat.bordes.T3mm" localSheetId="2">#REF!</definedName>
    <definedName name="Plat.bordes.T3mm" localSheetId="3">#REF!</definedName>
    <definedName name="Plat.bordes.T3mm" localSheetId="1">#REF!</definedName>
    <definedName name="Plat.bordes.T3mm">#REF!</definedName>
    <definedName name="Plat.bordes.T5mm" localSheetId="0">#REF!</definedName>
    <definedName name="Plat.bordes.T5mm" localSheetId="2">#REF!</definedName>
    <definedName name="Plat.bordes.T5mm" localSheetId="3">#REF!</definedName>
    <definedName name="Plat.bordes.T5mm" localSheetId="1">#REF!</definedName>
    <definedName name="Plat.bordes.T5mm">#REF!</definedName>
    <definedName name="Plat.bordes.T6mm" localSheetId="0">#REF!</definedName>
    <definedName name="Plat.bordes.T6mm" localSheetId="2">#REF!</definedName>
    <definedName name="Plat.bordes.T6mm" localSheetId="3">#REF!</definedName>
    <definedName name="Plat.bordes.T6mm" localSheetId="1">#REF!</definedName>
    <definedName name="Plat.bordes.T6mm">#REF!</definedName>
    <definedName name="PlatAluminium0.3mm" localSheetId="0">#REF!</definedName>
    <definedName name="PlatAluminium0.3mm" localSheetId="2">#REF!</definedName>
    <definedName name="PlatAluminium0.3mm" localSheetId="3">#REF!</definedName>
    <definedName name="PlatAluminium0.3mm" localSheetId="1">#REF!</definedName>
    <definedName name="PlatAluminium0.3mm">#REF!</definedName>
    <definedName name="PlatAluminium0.6mm" localSheetId="0">#REF!</definedName>
    <definedName name="PlatAluminium0.6mm" localSheetId="2">#REF!</definedName>
    <definedName name="PlatAluminium0.6mm" localSheetId="3">#REF!</definedName>
    <definedName name="PlatAluminium0.6mm" localSheetId="1">#REF!</definedName>
    <definedName name="PlatAluminium0.6mm">#REF!</definedName>
    <definedName name="PlatAluminiumLapPintu0.3mm" localSheetId="0">#REF!</definedName>
    <definedName name="PlatAluminiumLapPintu0.3mm" localSheetId="2">#REF!</definedName>
    <definedName name="PlatAluminiumLapPintu0.3mm" localSheetId="3">#REF!</definedName>
    <definedName name="PlatAluminiumLapPintu0.3mm" localSheetId="1">#REF!</definedName>
    <definedName name="PlatAluminiumLapPintu0.3mm">#REF!</definedName>
    <definedName name="platasbes6mm" localSheetId="0">#REF!</definedName>
    <definedName name="platasbes6mm" localSheetId="2">#REF!</definedName>
    <definedName name="platasbes6mm" localSheetId="3">#REF!</definedName>
    <definedName name="platasbes6mm" localSheetId="1">#REF!</definedName>
    <definedName name="platasbes6mm">#REF!</definedName>
    <definedName name="Plint.Granito.10x30" localSheetId="0">#REF!</definedName>
    <definedName name="Plint.Granito.10x30" localSheetId="2">#REF!</definedName>
    <definedName name="Plint.Granito.10x30" localSheetId="3">#REF!</definedName>
    <definedName name="Plint.Granito.10x30" localSheetId="1">#REF!</definedName>
    <definedName name="Plint.Granito.10x30">#REF!</definedName>
    <definedName name="Plint.Granito.10x40" localSheetId="0">#REF!</definedName>
    <definedName name="Plint.Granito.10x40" localSheetId="2">#REF!</definedName>
    <definedName name="Plint.Granito.10x40" localSheetId="3">#REF!</definedName>
    <definedName name="Plint.Granito.10x40" localSheetId="1">#REF!</definedName>
    <definedName name="Plint.Granito.10x40">#REF!</definedName>
    <definedName name="plituranPintuDoubleTeakwood" localSheetId="0">#REF!</definedName>
    <definedName name="plituranPintuDoubleTeakwood" localSheetId="2">#REF!</definedName>
    <definedName name="plituranPintuDoubleTeakwood" localSheetId="3">#REF!</definedName>
    <definedName name="plituranPintuDoubleTeakwood" localSheetId="1">#REF!</definedName>
    <definedName name="plituranPintuDoubleTeakwood">#REF!</definedName>
    <definedName name="Plywood3mm" localSheetId="0">#REF!</definedName>
    <definedName name="Plywood3mm" localSheetId="2">#REF!</definedName>
    <definedName name="Plywood3mm" localSheetId="3">#REF!</definedName>
    <definedName name="Plywood3mm" localSheetId="1">#REF!</definedName>
    <definedName name="Plywood3mm">#REF!</definedName>
    <definedName name="Plywood4mm" localSheetId="0">#REF!</definedName>
    <definedName name="Plywood4mm" localSheetId="2">#REF!</definedName>
    <definedName name="Plywood4mm" localSheetId="3">#REF!</definedName>
    <definedName name="Plywood4mm" localSheetId="1">#REF!</definedName>
    <definedName name="Plywood4mm">#REF!</definedName>
    <definedName name="Plywood9mm" localSheetId="0">#REF!</definedName>
    <definedName name="Plywood9mm" localSheetId="2">#REF!</definedName>
    <definedName name="Plywood9mm" localSheetId="3">#REF!</definedName>
    <definedName name="Plywood9mm" localSheetId="1">#REF!</definedName>
    <definedName name="Plywood9mm">#REF!</definedName>
    <definedName name="Pole.band.D.rack3" localSheetId="0">#REF!</definedName>
    <definedName name="Pole.band.D.rack3" localSheetId="2">#REF!</definedName>
    <definedName name="Pole.band.D.rack3" localSheetId="3">#REF!</definedName>
    <definedName name="Pole.band.D.rack3" localSheetId="1">#REF!</definedName>
    <definedName name="Pole.band.D.rack3">#REF!</definedName>
    <definedName name="Pole.band.D.rack4" localSheetId="0">#REF!</definedName>
    <definedName name="Pole.band.D.rack4" localSheetId="2">#REF!</definedName>
    <definedName name="Pole.band.D.rack4" localSheetId="3">#REF!</definedName>
    <definedName name="Pole.band.D.rack4" localSheetId="1">#REF!</definedName>
    <definedName name="Pole.band.D.rack4">#REF!</definedName>
    <definedName name="Pole.band.D.rack5" localSheetId="0">#REF!</definedName>
    <definedName name="Pole.band.D.rack5" localSheetId="2">#REF!</definedName>
    <definedName name="Pole.band.D.rack5" localSheetId="3">#REF!</definedName>
    <definedName name="Pole.band.D.rack5" localSheetId="1">#REF!</definedName>
    <definedName name="Pole.band.D.rack5">#REF!</definedName>
    <definedName name="Pole.band.D.rack6" localSheetId="0">#REF!</definedName>
    <definedName name="Pole.band.D.rack6" localSheetId="2">#REF!</definedName>
    <definedName name="Pole.band.D.rack6" localSheetId="3">#REF!</definedName>
    <definedName name="Pole.band.D.rack6" localSheetId="1">#REF!</definedName>
    <definedName name="Pole.band.D.rack6">#REF!</definedName>
    <definedName name="Pole.band.D.rack7" localSheetId="0">#REF!</definedName>
    <definedName name="Pole.band.D.rack7" localSheetId="2">#REF!</definedName>
    <definedName name="Pole.band.D.rack7" localSheetId="3">#REF!</definedName>
    <definedName name="Pole.band.D.rack7" localSheetId="1">#REF!</definedName>
    <definedName name="Pole.band.D.rack7">#REF!</definedName>
    <definedName name="Pole.band.D.rack8" localSheetId="0">#REF!</definedName>
    <definedName name="Pole.band.D.rack8" localSheetId="2">#REF!</definedName>
    <definedName name="Pole.band.D.rack8" localSheetId="3">#REF!</definedName>
    <definedName name="Pole.band.D.rack8" localSheetId="1">#REF!</definedName>
    <definedName name="Pole.band.D.rack8">#REF!</definedName>
    <definedName name="Pole.band.D.rack9" localSheetId="0">#REF!</definedName>
    <definedName name="Pole.band.D.rack9" localSheetId="2">#REF!</definedName>
    <definedName name="Pole.band.D.rack9" localSheetId="3">#REF!</definedName>
    <definedName name="Pole.band.D.rack9" localSheetId="1">#REF!</definedName>
    <definedName name="Pole.band.D.rack9">#REF!</definedName>
    <definedName name="Pole.band.D.side3" localSheetId="0">#REF!</definedName>
    <definedName name="Pole.band.D.side3" localSheetId="2">#REF!</definedName>
    <definedName name="Pole.band.D.side3" localSheetId="3">#REF!</definedName>
    <definedName name="Pole.band.D.side3" localSheetId="1">#REF!</definedName>
    <definedName name="Pole.band.D.side3">#REF!</definedName>
    <definedName name="Pole.band.D.side4" localSheetId="0">#REF!</definedName>
    <definedName name="Pole.band.D.side4" localSheetId="2">#REF!</definedName>
    <definedName name="Pole.band.D.side4" localSheetId="3">#REF!</definedName>
    <definedName name="Pole.band.D.side4" localSheetId="1">#REF!</definedName>
    <definedName name="Pole.band.D.side4">#REF!</definedName>
    <definedName name="Pole.band.D.side5" localSheetId="0">#REF!</definedName>
    <definedName name="Pole.band.D.side5" localSheetId="2">#REF!</definedName>
    <definedName name="Pole.band.D.side5" localSheetId="3">#REF!</definedName>
    <definedName name="Pole.band.D.side5" localSheetId="1">#REF!</definedName>
    <definedName name="Pole.band.D.side5">#REF!</definedName>
    <definedName name="Pole.band.D.side7" localSheetId="0">#REF!</definedName>
    <definedName name="Pole.band.D.side7" localSheetId="2">#REF!</definedName>
    <definedName name="Pole.band.D.side7" localSheetId="3">#REF!</definedName>
    <definedName name="Pole.band.D.side7" localSheetId="1">#REF!</definedName>
    <definedName name="Pole.band.D.side7">#REF!</definedName>
    <definedName name="Pole.band.D.side8" localSheetId="0">#REF!</definedName>
    <definedName name="Pole.band.D.side8" localSheetId="2">#REF!</definedName>
    <definedName name="Pole.band.D.side8" localSheetId="3">#REF!</definedName>
    <definedName name="Pole.band.D.side8" localSheetId="1">#REF!</definedName>
    <definedName name="Pole.band.D.side8">#REF!</definedName>
    <definedName name="Pole.band.Dside6" localSheetId="0">#REF!</definedName>
    <definedName name="Pole.band.Dside6" localSheetId="2">#REF!</definedName>
    <definedName name="Pole.band.Dside6" localSheetId="3">#REF!</definedName>
    <definedName name="Pole.band.Dside6" localSheetId="1">#REF!</definedName>
    <definedName name="Pole.band.Dside6">#REF!</definedName>
    <definedName name="pole.band.S.rack10" localSheetId="0">#REF!</definedName>
    <definedName name="pole.band.S.rack10" localSheetId="2">#REF!</definedName>
    <definedName name="pole.band.S.rack10" localSheetId="3">#REF!</definedName>
    <definedName name="pole.band.S.rack10" localSheetId="1">#REF!</definedName>
    <definedName name="pole.band.S.rack10">#REF!</definedName>
    <definedName name="Pole.band.S.rack3" localSheetId="0">#REF!</definedName>
    <definedName name="Pole.band.S.rack3" localSheetId="2">#REF!</definedName>
    <definedName name="Pole.band.S.rack3" localSheetId="3">#REF!</definedName>
    <definedName name="Pole.band.S.rack3" localSheetId="1">#REF!</definedName>
    <definedName name="Pole.band.S.rack3">#REF!</definedName>
    <definedName name="Pole.band.S.rack4" localSheetId="0">#REF!</definedName>
    <definedName name="Pole.band.S.rack4" localSheetId="2">#REF!</definedName>
    <definedName name="Pole.band.S.rack4" localSheetId="3">#REF!</definedName>
    <definedName name="Pole.band.S.rack4" localSheetId="1">#REF!</definedName>
    <definedName name="Pole.band.S.rack4">#REF!</definedName>
    <definedName name="Pole.band.S.rack5" localSheetId="0">#REF!</definedName>
    <definedName name="Pole.band.S.rack5" localSheetId="2">#REF!</definedName>
    <definedName name="Pole.band.S.rack5" localSheetId="3">#REF!</definedName>
    <definedName name="Pole.band.S.rack5" localSheetId="1">#REF!</definedName>
    <definedName name="Pole.band.S.rack5">#REF!</definedName>
    <definedName name="Pole.band.S.rack6" localSheetId="0">#REF!</definedName>
    <definedName name="Pole.band.S.rack6" localSheetId="2">#REF!</definedName>
    <definedName name="Pole.band.S.rack6" localSheetId="3">#REF!</definedName>
    <definedName name="Pole.band.S.rack6" localSheetId="1">#REF!</definedName>
    <definedName name="Pole.band.S.rack6">#REF!</definedName>
    <definedName name="Pole.band.S.rack7" localSheetId="0">#REF!</definedName>
    <definedName name="Pole.band.S.rack7" localSheetId="2">#REF!</definedName>
    <definedName name="Pole.band.S.rack7" localSheetId="3">#REF!</definedName>
    <definedName name="Pole.band.S.rack7" localSheetId="1">#REF!</definedName>
    <definedName name="Pole.band.S.rack7">#REF!</definedName>
    <definedName name="Pole.band.S.rack8" localSheetId="0">#REF!</definedName>
    <definedName name="Pole.band.S.rack8" localSheetId="2">#REF!</definedName>
    <definedName name="Pole.band.S.rack8" localSheetId="3">#REF!</definedName>
    <definedName name="Pole.band.S.rack8" localSheetId="1">#REF!</definedName>
    <definedName name="Pole.band.S.rack8">#REF!</definedName>
    <definedName name="Pole.band.S.rack9" localSheetId="0">#REF!</definedName>
    <definedName name="Pole.band.S.rack9" localSheetId="2">#REF!</definedName>
    <definedName name="Pole.band.S.rack9" localSheetId="3">#REF!</definedName>
    <definedName name="Pole.band.S.rack9" localSheetId="1">#REF!</definedName>
    <definedName name="Pole.band.S.rack9">#REF!</definedName>
    <definedName name="Pole.band.S.upside3" localSheetId="0">#REF!</definedName>
    <definedName name="Pole.band.S.upside3" localSheetId="2">#REF!</definedName>
    <definedName name="Pole.band.S.upside3" localSheetId="3">#REF!</definedName>
    <definedName name="Pole.band.S.upside3" localSheetId="1">#REF!</definedName>
    <definedName name="Pole.band.S.upside3">#REF!</definedName>
    <definedName name="Pole.band.S.upside4" localSheetId="0">#REF!</definedName>
    <definedName name="Pole.band.S.upside4" localSheetId="2">#REF!</definedName>
    <definedName name="Pole.band.S.upside4" localSheetId="3">#REF!</definedName>
    <definedName name="Pole.band.S.upside4" localSheetId="1">#REF!</definedName>
    <definedName name="Pole.band.S.upside4">#REF!</definedName>
    <definedName name="Pole.band.S.upside5" localSheetId="0">#REF!</definedName>
    <definedName name="Pole.band.S.upside5" localSheetId="2">#REF!</definedName>
    <definedName name="Pole.band.S.upside5" localSheetId="3">#REF!</definedName>
    <definedName name="Pole.band.S.upside5" localSheetId="1">#REF!</definedName>
    <definedName name="Pole.band.S.upside5">#REF!</definedName>
    <definedName name="Pole.band.S.upside6" localSheetId="0">#REF!</definedName>
    <definedName name="Pole.band.S.upside6" localSheetId="2">#REF!</definedName>
    <definedName name="Pole.band.S.upside6" localSheetId="3">#REF!</definedName>
    <definedName name="Pole.band.S.upside6" localSheetId="1">#REF!</definedName>
    <definedName name="Pole.band.S.upside6">#REF!</definedName>
    <definedName name="Pole.band.S.upside7" localSheetId="0">#REF!</definedName>
    <definedName name="Pole.band.S.upside7" localSheetId="2">#REF!</definedName>
    <definedName name="Pole.band.S.upside7" localSheetId="3">#REF!</definedName>
    <definedName name="Pole.band.S.upside7" localSheetId="1">#REF!</definedName>
    <definedName name="Pole.band.S.upside7">#REF!</definedName>
    <definedName name="Pole.band.S.upside8" localSheetId="0">#REF!</definedName>
    <definedName name="Pole.band.S.upside8" localSheetId="2">#REF!</definedName>
    <definedName name="Pole.band.S.upside8" localSheetId="3">#REF!</definedName>
    <definedName name="Pole.band.S.upside8" localSheetId="1">#REF!</definedName>
    <definedName name="Pole.band.S.upside8">#REF!</definedName>
    <definedName name="Pole.band.S.upside9" localSheetId="0">#REF!</definedName>
    <definedName name="Pole.band.S.upside9" localSheetId="2">#REF!</definedName>
    <definedName name="Pole.band.S.upside9" localSheetId="3">#REF!</definedName>
    <definedName name="Pole.band.S.upside9" localSheetId="1">#REF!</definedName>
    <definedName name="Pole.band.S.upside9">#REF!</definedName>
    <definedName name="politur" localSheetId="0">#REF!</definedName>
    <definedName name="politur" localSheetId="2">#REF!</definedName>
    <definedName name="politur" localSheetId="3">#REF!</definedName>
    <definedName name="politur" localSheetId="1">#REF!</definedName>
    <definedName name="politur">#REF!</definedName>
    <definedName name="politurjadi" localSheetId="0">#REF!</definedName>
    <definedName name="politurjadi" localSheetId="2">#REF!</definedName>
    <definedName name="politurjadi" localSheetId="3">#REF!</definedName>
    <definedName name="politurjadi" localSheetId="1">#REF!</definedName>
    <definedName name="politurjadi">#REF!</definedName>
    <definedName name="polycarbonat" localSheetId="0">#REF!</definedName>
    <definedName name="polycarbonat" localSheetId="2">#REF!</definedName>
    <definedName name="polycarbonat" localSheetId="3">#REF!</definedName>
    <definedName name="polycarbonat" localSheetId="1">#REF!</definedName>
    <definedName name="polycarbonat">#REF!</definedName>
    <definedName name="PolyurathaneT1.2cm" localSheetId="0">#REF!</definedName>
    <definedName name="PolyurathaneT1.2cm" localSheetId="2">#REF!</definedName>
    <definedName name="PolyurathaneT1.2cm" localSheetId="3">#REF!</definedName>
    <definedName name="PolyurathaneT1.2cm" localSheetId="1">#REF!</definedName>
    <definedName name="PolyurathaneT1.2cm">#REF!</definedName>
    <definedName name="pompaNasional125watt" localSheetId="0">#REF!</definedName>
    <definedName name="pompaNasional125watt" localSheetId="2">#REF!</definedName>
    <definedName name="pompaNasional125watt" localSheetId="3">#REF!</definedName>
    <definedName name="pompaNasional125watt" localSheetId="1">#REF!</definedName>
    <definedName name="pompaNasional125watt">#REF!</definedName>
    <definedName name="pompaSanyo100watt" localSheetId="0">#REF!</definedName>
    <definedName name="pompaSanyo100watt" localSheetId="2">#REF!</definedName>
    <definedName name="pompaSanyo100watt" localSheetId="3">#REF!</definedName>
    <definedName name="pompaSanyo100watt" localSheetId="1">#REF!</definedName>
    <definedName name="pompaSanyo100watt">#REF!</definedName>
    <definedName name="Porselen" localSheetId="0">#REF!</definedName>
    <definedName name="Porselen" localSheetId="2">#REF!</definedName>
    <definedName name="Porselen" localSheetId="3">#REF!</definedName>
    <definedName name="Porselen" localSheetId="1">#REF!</definedName>
    <definedName name="Porselen">#REF!</definedName>
    <definedName name="Porselen.uk.11x11cm" localSheetId="0">#REF!</definedName>
    <definedName name="Porselen.uk.11x11cm" localSheetId="2">#REF!</definedName>
    <definedName name="Porselen.uk.11x11cm" localSheetId="3">#REF!</definedName>
    <definedName name="Porselen.uk.11x11cm" localSheetId="1">#REF!</definedName>
    <definedName name="Porselen.uk.11x11cm">#REF!</definedName>
    <definedName name="pp" localSheetId="0">#REF!</definedName>
    <definedName name="pp" localSheetId="2">#REF!</definedName>
    <definedName name="pp" localSheetId="3">#REF!</definedName>
    <definedName name="pp" localSheetId="1">#REF!</definedName>
    <definedName name="pp">#REF!</definedName>
    <definedName name="PpaGalvanis1in" localSheetId="0">#REF!</definedName>
    <definedName name="PpaGalvanis1in" localSheetId="2">#REF!</definedName>
    <definedName name="PpaGalvanis1in" localSheetId="3">#REF!</definedName>
    <definedName name="PpaGalvanis1in" localSheetId="1">#REF!</definedName>
    <definedName name="PpaGalvanis1in">#REF!</definedName>
    <definedName name="ppaPVC3.4" localSheetId="0">#REF!</definedName>
    <definedName name="ppaPVC3.4" localSheetId="2">#REF!</definedName>
    <definedName name="ppaPVC3.4" localSheetId="3">#REF!</definedName>
    <definedName name="ppaPVC3.4" localSheetId="1">#REF!</definedName>
    <definedName name="ppaPVC3.4">#REF!</definedName>
    <definedName name="premium" localSheetId="0">#REF!</definedName>
    <definedName name="premium" localSheetId="2">#REF!</definedName>
    <definedName name="premium" localSheetId="3">#REF!</definedName>
    <definedName name="premium" localSheetId="1">#REF!</definedName>
    <definedName name="premium">#REF!</definedName>
    <definedName name="Primary.angle.clamp150" localSheetId="0">#REF!</definedName>
    <definedName name="Primary.angle.clamp150" localSheetId="2">#REF!</definedName>
    <definedName name="Primary.angle.clamp150" localSheetId="3">#REF!</definedName>
    <definedName name="Primary.angle.clamp150" localSheetId="1">#REF!</definedName>
    <definedName name="Primary.angle.clamp150">#REF!</definedName>
    <definedName name="Primary.angle.clamp35" localSheetId="0">#REF!</definedName>
    <definedName name="Primary.angle.clamp35" localSheetId="2">#REF!</definedName>
    <definedName name="Primary.angle.clamp35" localSheetId="3">#REF!</definedName>
    <definedName name="Primary.angle.clamp35" localSheetId="1">#REF!</definedName>
    <definedName name="Primary.angle.clamp35">#REF!</definedName>
    <definedName name="Primary.dead.end.clamp35" localSheetId="0">#REF!</definedName>
    <definedName name="Primary.dead.end.clamp35" localSheetId="2">#REF!</definedName>
    <definedName name="Primary.dead.end.clamp35" localSheetId="3">#REF!</definedName>
    <definedName name="Primary.dead.end.clamp35" localSheetId="1">#REF!</definedName>
    <definedName name="Primary.dead.end.clamp35">#REF!</definedName>
    <definedName name="Primary.dead.end150" localSheetId="0">#REF!</definedName>
    <definedName name="Primary.dead.end150" localSheetId="2">#REF!</definedName>
    <definedName name="Primary.dead.end150" localSheetId="3">#REF!</definedName>
    <definedName name="Primary.dead.end150" localSheetId="1">#REF!</definedName>
    <definedName name="Primary.dead.end150">#REF!</definedName>
    <definedName name="_xlnm.Print_Area" localSheetId="0">#REF!</definedName>
    <definedName name="_xlnm.Print_Area" localSheetId="2">#REF!</definedName>
    <definedName name="_xlnm.Print_Area" localSheetId="5">#REF!</definedName>
    <definedName name="_xlnm.Print_Area" localSheetId="3">#REF!</definedName>
    <definedName name="_xlnm.Print_Area" localSheetId="4">#REF!</definedName>
    <definedName name="_xlnm.Print_Area" localSheetId="1">#REF!</definedName>
    <definedName name="_xlnm.Print_Area">#REF!</definedName>
    <definedName name="PRINT_AREA_MI" localSheetId="0">#REF!</definedName>
    <definedName name="PRINT_AREA_MI" localSheetId="2">#REF!</definedName>
    <definedName name="PRINT_AREA_MI" localSheetId="5">#REF!</definedName>
    <definedName name="PRINT_AREA_MI" localSheetId="3">#REF!</definedName>
    <definedName name="PRINT_AREA_MI" localSheetId="4">#REF!</definedName>
    <definedName name="PRINT_AREA_MI" localSheetId="1">#REF!</definedName>
    <definedName name="PRINT_AREA_MI">#REF!</definedName>
    <definedName name="Profil.Aluminium.T" localSheetId="0">#REF!</definedName>
    <definedName name="Profil.Aluminium.T" localSheetId="2">#REF!</definedName>
    <definedName name="Profil.Aluminium.T" localSheetId="5">#REF!</definedName>
    <definedName name="Profil.Aluminium.T" localSheetId="3">#REF!</definedName>
    <definedName name="Profil.Aluminium.T" localSheetId="4">#REF!</definedName>
    <definedName name="Profil.Aluminium.T" localSheetId="1">#REF!</definedName>
    <definedName name="Profil.Aluminium.T">#REF!</definedName>
    <definedName name="Profil.IWF.150.150.7.10" localSheetId="0">#REF!</definedName>
    <definedName name="Profil.IWF.150.150.7.10" localSheetId="2">#REF!</definedName>
    <definedName name="Profil.IWF.150.150.7.10" localSheetId="5">#REF!</definedName>
    <definedName name="Profil.IWF.150.150.7.10" localSheetId="3">#REF!</definedName>
    <definedName name="Profil.IWF.150.150.7.10" localSheetId="4">#REF!</definedName>
    <definedName name="Profil.IWF.150.150.7.10" localSheetId="1">#REF!</definedName>
    <definedName name="Profil.IWF.150.150.7.10">#REF!</definedName>
    <definedName name="Profil.IWF.250.250.9.14" localSheetId="0">#REF!</definedName>
    <definedName name="Profil.IWF.250.250.9.14" localSheetId="2">#REF!</definedName>
    <definedName name="Profil.IWF.250.250.9.14" localSheetId="5">#REF!</definedName>
    <definedName name="Profil.IWF.250.250.9.14" localSheetId="3">#REF!</definedName>
    <definedName name="Profil.IWF.250.250.9.14" localSheetId="4">#REF!</definedName>
    <definedName name="Profil.IWF.250.250.9.14" localSheetId="1">#REF!</definedName>
    <definedName name="Profil.IWF.250.250.9.14">#REF!</definedName>
    <definedName name="Profil.kaca" localSheetId="0">#REF!</definedName>
    <definedName name="Profil.kaca" localSheetId="2">#REF!</definedName>
    <definedName name="Profil.kaca" localSheetId="3">#REF!</definedName>
    <definedName name="Profil.kaca" localSheetId="1">#REF!</definedName>
    <definedName name="Profil.kaca">#REF!</definedName>
    <definedName name="protective.cup" localSheetId="0">#REF!</definedName>
    <definedName name="protective.cup" localSheetId="2">#REF!</definedName>
    <definedName name="protective.cup" localSheetId="3">#REF!</definedName>
    <definedName name="protective.cup" localSheetId="1">#REF!</definedName>
    <definedName name="protective.cup">#REF!</definedName>
    <definedName name="pulvi.mixer" localSheetId="0">#REF!</definedName>
    <definedName name="pulvi.mixer" localSheetId="2">#REF!</definedName>
    <definedName name="pulvi.mixer" localSheetId="3">#REF!</definedName>
    <definedName name="pulvi.mixer" localSheetId="1">#REF!</definedName>
    <definedName name="pulvi.mixer">#REF!</definedName>
    <definedName name="pulvi.mixer." localSheetId="0">#REF!</definedName>
    <definedName name="pulvi.mixer." localSheetId="2">#REF!</definedName>
    <definedName name="pulvi.mixer." localSheetId="3">#REF!</definedName>
    <definedName name="pulvi.mixer." localSheetId="1">#REF!</definedName>
    <definedName name="pulvi.mixer.">#REF!</definedName>
    <definedName name="Punak2.3" localSheetId="0">#REF!</definedName>
    <definedName name="Punak2.3" localSheetId="2">#REF!</definedName>
    <definedName name="Punak2.3" localSheetId="3">#REF!</definedName>
    <definedName name="Punak2.3" localSheetId="1">#REF!</definedName>
    <definedName name="Punak2.3">#REF!</definedName>
    <definedName name="Punak3.20" localSheetId="0">#REF!</definedName>
    <definedName name="Punak3.20" localSheetId="2">#REF!</definedName>
    <definedName name="Punak3.20" localSheetId="3">#REF!</definedName>
    <definedName name="Punak3.20" localSheetId="1">#REF!</definedName>
    <definedName name="Punak3.20">#REF!</definedName>
    <definedName name="Punak3.5" localSheetId="0">#REF!</definedName>
    <definedName name="Punak3.5" localSheetId="2">#REF!</definedName>
    <definedName name="Punak3.5" localSheetId="3">#REF!</definedName>
    <definedName name="Punak3.5" localSheetId="1">#REF!</definedName>
    <definedName name="Punak3.5">#REF!</definedName>
    <definedName name="Punak4.6" localSheetId="0">#REF!</definedName>
    <definedName name="Punak4.6" localSheetId="2">#REF!</definedName>
    <definedName name="Punak4.6" localSheetId="3">#REF!</definedName>
    <definedName name="Punak4.6" localSheetId="1">#REF!</definedName>
    <definedName name="Punak4.6">#REF!</definedName>
    <definedName name="Punak5.7" localSheetId="0">#REF!</definedName>
    <definedName name="Punak5.7" localSheetId="2">#REF!</definedName>
    <definedName name="Punak5.7" localSheetId="3">#REF!</definedName>
    <definedName name="Punak5.7" localSheetId="1">#REF!</definedName>
    <definedName name="Punak5.7">#REF!</definedName>
    <definedName name="PunakKalimantan" localSheetId="0">#REF!</definedName>
    <definedName name="PunakKalimantan" localSheetId="2">#REF!</definedName>
    <definedName name="PunakKalimantan" localSheetId="3">#REF!</definedName>
    <definedName name="PunakKalimantan" localSheetId="1">#REF!</definedName>
    <definedName name="PunakKalimantan">#REF!</definedName>
    <definedName name="PunakSumatra" localSheetId="0">#REF!</definedName>
    <definedName name="PunakSumatra" localSheetId="2">#REF!</definedName>
    <definedName name="PunakSumatra" localSheetId="3">#REF!</definedName>
    <definedName name="PunakSumatra" localSheetId="1">#REF!</definedName>
    <definedName name="PunakSumatra">#REF!</definedName>
    <definedName name="Pyan.bambu" localSheetId="0">#REF!</definedName>
    <definedName name="Pyan.bambu" localSheetId="2">#REF!</definedName>
    <definedName name="Pyan.bambu" localSheetId="3">#REF!</definedName>
    <definedName name="Pyan.bambu" localSheetId="1">#REF!</definedName>
    <definedName name="Pyan.bambu">#REF!</definedName>
    <definedName name="RAB" localSheetId="0">#REF!</definedName>
    <definedName name="RAB" localSheetId="2">#REF!</definedName>
    <definedName name="RAB" localSheetId="3">#REF!</definedName>
    <definedName name="RAB" localSheetId="1">#REF!</definedName>
    <definedName name="RAB">#REF!</definedName>
    <definedName name="RailingTanggaMotif" localSheetId="0">#REF!</definedName>
    <definedName name="RailingTanggaMotif" localSheetId="2">#REF!</definedName>
    <definedName name="RailingTanggaMotif" localSheetId="3">#REF!</definedName>
    <definedName name="RailingTanggaMotif" localSheetId="1">#REF!</definedName>
    <definedName name="RailingTanggaMotif">#REF!</definedName>
    <definedName name="railingTanggaMotifsederhana" localSheetId="0">#REF!</definedName>
    <definedName name="railingTanggaMotifsederhana" localSheetId="2">#REF!</definedName>
    <definedName name="railingTanggaMotifsederhana" localSheetId="3">#REF!</definedName>
    <definedName name="railingTanggaMotifsederhana" localSheetId="1">#REF!</definedName>
    <definedName name="railingTanggaMotifsederhana">#REF!</definedName>
    <definedName name="Ramset" localSheetId="0">#REF!</definedName>
    <definedName name="Ramset" localSheetId="2">#REF!</definedName>
    <definedName name="Ramset" localSheetId="3">#REF!</definedName>
    <definedName name="Ramset" localSheetId="1">#REF!</definedName>
    <definedName name="Ramset">#REF!</definedName>
    <definedName name="relpintudorong" localSheetId="0">#REF!</definedName>
    <definedName name="relpintudorong" localSheetId="2">#REF!</definedName>
    <definedName name="relpintudorong" localSheetId="3">#REF!</definedName>
    <definedName name="relpintudorong" localSheetId="1">#REF!</definedName>
    <definedName name="relpintudorong">#REF!</definedName>
    <definedName name="RengMeranti2.3" localSheetId="0">#REF!</definedName>
    <definedName name="RengMeranti2.3" localSheetId="2">#REF!</definedName>
    <definedName name="RengMeranti2.3" localSheetId="3">#REF!</definedName>
    <definedName name="RengMeranti2.3" localSheetId="1">#REF!</definedName>
    <definedName name="RengMeranti2.3">#REF!</definedName>
    <definedName name="RengMeranti3.5" localSheetId="0">#REF!</definedName>
    <definedName name="RengMeranti3.5" localSheetId="2">#REF!</definedName>
    <definedName name="RengMeranti3.5" localSheetId="3">#REF!</definedName>
    <definedName name="RengMeranti3.5" localSheetId="1">#REF!</definedName>
    <definedName name="RengMeranti3.5">#REF!</definedName>
    <definedName name="residu" localSheetId="0">#REF!</definedName>
    <definedName name="residu" localSheetId="2">#REF!</definedName>
    <definedName name="residu" localSheetId="3">#REF!</definedName>
    <definedName name="residu" localSheetId="1">#REF!</definedName>
    <definedName name="residu">#REF!</definedName>
    <definedName name="Rod.anchor7" localSheetId="0">#REF!</definedName>
    <definedName name="Rod.anchor7" localSheetId="2">#REF!</definedName>
    <definedName name="Rod.anchor7" localSheetId="3">#REF!</definedName>
    <definedName name="Rod.anchor7" localSheetId="1">#REF!</definedName>
    <definedName name="Rod.anchor7">#REF!</definedName>
    <definedName name="Rod.anchor8" localSheetId="0">#REF!</definedName>
    <definedName name="Rod.anchor8" localSheetId="2">#REF!</definedName>
    <definedName name="Rod.anchor8" localSheetId="3">#REF!</definedName>
    <definedName name="Rod.anchor8" localSheetId="1">#REF!</definedName>
    <definedName name="Rod.anchor8">#REF!</definedName>
    <definedName name="rolCat" localSheetId="0">#REF!</definedName>
    <definedName name="rolCat" localSheetId="2">#REF!</definedName>
    <definedName name="rolCat" localSheetId="3">#REF!</definedName>
    <definedName name="rolCat" localSheetId="1">#REF!</definedName>
    <definedName name="rolCat">#REF!</definedName>
    <definedName name="Roll.door.aluminium" localSheetId="0">#REF!</definedName>
    <definedName name="Roll.door.aluminium" localSheetId="2">#REF!</definedName>
    <definedName name="Roll.door.aluminium" localSheetId="3">#REF!</definedName>
    <definedName name="Roll.door.aluminium" localSheetId="1">#REF!</definedName>
    <definedName name="Roll.door.aluminium">#REF!</definedName>
    <definedName name="rolldoor" localSheetId="0">#REF!</definedName>
    <definedName name="rolldoor" localSheetId="2">#REF!</definedName>
    <definedName name="rolldoor" localSheetId="3">#REF!</definedName>
    <definedName name="rolldoor" localSheetId="1">#REF!</definedName>
    <definedName name="rolldoor">#REF!</definedName>
    <definedName name="roofLine" localSheetId="0">#REF!</definedName>
    <definedName name="roofLine" localSheetId="2">#REF!</definedName>
    <definedName name="roofLine" localSheetId="3">#REF!</definedName>
    <definedName name="roofLine" localSheetId="1">#REF!</definedName>
    <definedName name="roofLine">#REF!</definedName>
    <definedName name="rosterbata" localSheetId="0">#REF!</definedName>
    <definedName name="rosterbata" localSheetId="2">#REF!</definedName>
    <definedName name="rosterbata" localSheetId="3">#REF!</definedName>
    <definedName name="rosterbata" localSheetId="1">#REF!</definedName>
    <definedName name="rosterbata">#REF!</definedName>
    <definedName name="rosterbeton" localSheetId="0">#REF!</definedName>
    <definedName name="rosterbeton" localSheetId="2">#REF!</definedName>
    <definedName name="rosterbeton" localSheetId="3">#REF!</definedName>
    <definedName name="rosterbeton" localSheetId="1">#REF!</definedName>
    <definedName name="rosterbeton">#REF!</definedName>
    <definedName name="rumputgajah" localSheetId="0">#REF!</definedName>
    <definedName name="rumputgajah" localSheetId="2">#REF!</definedName>
    <definedName name="rumputgajah" localSheetId="3">#REF!</definedName>
    <definedName name="rumputgajah" localSheetId="1">#REF!</definedName>
    <definedName name="rumputgajah">#REF!</definedName>
    <definedName name="rumputgajahmini" localSheetId="0">#REF!</definedName>
    <definedName name="rumputgajahmini" localSheetId="2">#REF!</definedName>
    <definedName name="rumputgajahmini" localSheetId="3">#REF!</definedName>
    <definedName name="rumputgajahmini" localSheetId="1">#REF!</definedName>
    <definedName name="rumputgajahmini">#REF!</definedName>
    <definedName name="rumputkentucky" localSheetId="0">#REF!</definedName>
    <definedName name="rumputkentucky" localSheetId="2">#REF!</definedName>
    <definedName name="rumputkentucky" localSheetId="3">#REF!</definedName>
    <definedName name="rumputkentucky" localSheetId="1">#REF!</definedName>
    <definedName name="rumputkentucky">#REF!</definedName>
    <definedName name="rumputmanila" localSheetId="0">#REF!</definedName>
    <definedName name="rumputmanila" localSheetId="2">#REF!</definedName>
    <definedName name="rumputmanila" localSheetId="3">#REF!</definedName>
    <definedName name="rumputmanila" localSheetId="1">#REF!</definedName>
    <definedName name="rumputmanila">#REF!</definedName>
    <definedName name="rumputpeking" localSheetId="0">#REF!</definedName>
    <definedName name="rumputpeking" localSheetId="2">#REF!</definedName>
    <definedName name="rumputpeking" localSheetId="3">#REF!</definedName>
    <definedName name="rumputpeking" localSheetId="1">#REF!</definedName>
    <definedName name="rumputpeking">#REF!</definedName>
    <definedName name="sabun" localSheetId="0">#REF!</definedName>
    <definedName name="sabun" localSheetId="2">#REF!</definedName>
    <definedName name="sabun" localSheetId="3">#REF!</definedName>
    <definedName name="sabun" localSheetId="1">#REF!</definedName>
    <definedName name="sabun">#REF!</definedName>
    <definedName name="SaklarGanda" localSheetId="0">#REF!</definedName>
    <definedName name="SaklarGanda" localSheetId="2">#REF!</definedName>
    <definedName name="SaklarGanda" localSheetId="3">#REF!</definedName>
    <definedName name="SaklarGanda" localSheetId="1">#REF!</definedName>
    <definedName name="SaklarGanda">#REF!</definedName>
    <definedName name="SaklarTunggal" localSheetId="0">#REF!</definedName>
    <definedName name="SaklarTunggal" localSheetId="2">#REF!</definedName>
    <definedName name="SaklarTunggal" localSheetId="3">#REF!</definedName>
    <definedName name="SaklarTunggal" localSheetId="1">#REF!</definedName>
    <definedName name="SaklarTunggal">#REF!</definedName>
    <definedName name="sandaranstainless" localSheetId="0">#REF!</definedName>
    <definedName name="sandaranstainless" localSheetId="2">#REF!</definedName>
    <definedName name="sandaranstainless" localSheetId="3">#REF!</definedName>
    <definedName name="sandaranstainless" localSheetId="1">#REF!</definedName>
    <definedName name="sandaranstainless">#REF!</definedName>
    <definedName name="satmper." localSheetId="0">#REF!</definedName>
    <definedName name="satmper." localSheetId="2">#REF!</definedName>
    <definedName name="satmper." localSheetId="3">#REF!</definedName>
    <definedName name="satmper." localSheetId="1">#REF!</definedName>
    <definedName name="satmper.">#REF!</definedName>
    <definedName name="sealent" localSheetId="0">#REF!</definedName>
    <definedName name="sealent" localSheetId="2">#REF!</definedName>
    <definedName name="sealent" localSheetId="3">#REF!</definedName>
    <definedName name="sealent" localSheetId="1">#REF!</definedName>
    <definedName name="sealent">#REF!</definedName>
    <definedName name="sealtape" localSheetId="0">#REF!</definedName>
    <definedName name="sealtape" localSheetId="2">#REF!</definedName>
    <definedName name="sealtape" localSheetId="3">#REF!</definedName>
    <definedName name="sealtape" localSheetId="1">#REF!</definedName>
    <definedName name="sealtape">#REF!</definedName>
    <definedName name="Sekrup.asbes" localSheetId="0">#REF!</definedName>
    <definedName name="Sekrup.asbes" localSheetId="2">#REF!</definedName>
    <definedName name="Sekrup.asbes" localSheetId="3">#REF!</definedName>
    <definedName name="Sekrup.asbes" localSheetId="1">#REF!</definedName>
    <definedName name="Sekrup.asbes">#REF!</definedName>
    <definedName name="Semen" localSheetId="0">#REF!</definedName>
    <definedName name="Semen" localSheetId="2">#REF!</definedName>
    <definedName name="Semen" localSheetId="3">#REF!</definedName>
    <definedName name="Semen" localSheetId="1">#REF!</definedName>
    <definedName name="Semen">#REF!</definedName>
    <definedName name="semenmerah" localSheetId="0">#REF!</definedName>
    <definedName name="semenmerah" localSheetId="2">#REF!</definedName>
    <definedName name="semenmerah" localSheetId="3">#REF!</definedName>
    <definedName name="semenmerah" localSheetId="1">#REF!</definedName>
    <definedName name="semenmerah">#REF!</definedName>
    <definedName name="semenwarna" localSheetId="0">#REF!</definedName>
    <definedName name="semenwarna" localSheetId="2">#REF!</definedName>
    <definedName name="semenwarna" localSheetId="3">#REF!</definedName>
    <definedName name="semenwarna" localSheetId="1">#REF!</definedName>
    <definedName name="semenwarna">#REF!</definedName>
    <definedName name="seng2mm">'[6]harga sat'!$G$57</definedName>
    <definedName name="SengBJLS20.uk90" localSheetId="0">#REF!</definedName>
    <definedName name="SengBJLS20.uk90" localSheetId="2">#REF!</definedName>
    <definedName name="SengBJLS20.uk90" localSheetId="5">#REF!</definedName>
    <definedName name="SengBJLS20.uk90" localSheetId="3">#REF!</definedName>
    <definedName name="SengBJLS20.uk90" localSheetId="4">#REF!</definedName>
    <definedName name="SengBJLS20.uk90" localSheetId="1">#REF!</definedName>
    <definedName name="SengBJLS20.uk90">#REF!</definedName>
    <definedName name="sengBJLS20uk180" localSheetId="0">#REF!</definedName>
    <definedName name="sengBJLS20uk180" localSheetId="2">#REF!</definedName>
    <definedName name="sengBJLS20uk180" localSheetId="5">#REF!</definedName>
    <definedName name="sengBJLS20uk180" localSheetId="3">#REF!</definedName>
    <definedName name="sengBJLS20uk180" localSheetId="4">#REF!</definedName>
    <definedName name="sengBJLS20uk180" localSheetId="1">#REF!</definedName>
    <definedName name="sengBJLS20uk180">#REF!</definedName>
    <definedName name="sengBJLS20uk90" localSheetId="0">#REF!</definedName>
    <definedName name="sengBJLS20uk90" localSheetId="2">#REF!</definedName>
    <definedName name="sengBJLS20uk90" localSheetId="5">#REF!</definedName>
    <definedName name="sengBJLS20uk90" localSheetId="3">#REF!</definedName>
    <definedName name="sengBJLS20uk90" localSheetId="4">#REF!</definedName>
    <definedName name="sengBJLS20uk90" localSheetId="1">#REF!</definedName>
    <definedName name="sengBJLS20uk90">#REF!</definedName>
    <definedName name="sengBJLS30uk180" localSheetId="0">#REF!</definedName>
    <definedName name="sengBJLS30uk180" localSheetId="2">#REF!</definedName>
    <definedName name="sengBJLS30uk180" localSheetId="3">#REF!</definedName>
    <definedName name="sengBJLS30uk180" localSheetId="1">#REF!</definedName>
    <definedName name="sengBJLS30uk180">#REF!</definedName>
    <definedName name="sengplatBJLS.24" localSheetId="0">#REF!</definedName>
    <definedName name="sengplatBJLS.24" localSheetId="2">#REF!</definedName>
    <definedName name="sengplatBJLS.24" localSheetId="3">#REF!</definedName>
    <definedName name="sengplatBJLS.24" localSheetId="1">#REF!</definedName>
    <definedName name="sengplatBJLS.24">#REF!</definedName>
    <definedName name="sengPlatBJLS20" localSheetId="0">#REF!</definedName>
    <definedName name="sengPlatBJLS20" localSheetId="2">#REF!</definedName>
    <definedName name="sengPlatBJLS20" localSheetId="3">#REF!</definedName>
    <definedName name="sengPlatBJLS20" localSheetId="1">#REF!</definedName>
    <definedName name="sengPlatBJLS20">#REF!</definedName>
    <definedName name="sengPlatBJLS28" localSheetId="0">#REF!</definedName>
    <definedName name="sengPlatBJLS28" localSheetId="2">#REF!</definedName>
    <definedName name="sengPlatBJLS28" localSheetId="3">#REF!</definedName>
    <definedName name="sengPlatBJLS28" localSheetId="1">#REF!</definedName>
    <definedName name="sengPlatBJLS28">#REF!</definedName>
    <definedName name="sengPlatBJLS30" localSheetId="0">#REF!</definedName>
    <definedName name="sengPlatBJLS30" localSheetId="2">#REF!</definedName>
    <definedName name="sengPlatBJLS30" localSheetId="3">#REF!</definedName>
    <definedName name="sengPlatBJLS30" localSheetId="1">#REF!</definedName>
    <definedName name="sengPlatBJLS30">#REF!</definedName>
    <definedName name="service.wedge.clamp616" localSheetId="0">#REF!</definedName>
    <definedName name="service.wedge.clamp616" localSheetId="2">#REF!</definedName>
    <definedName name="service.wedge.clamp616" localSheetId="3">#REF!</definedName>
    <definedName name="service.wedge.clamp616" localSheetId="1">#REF!</definedName>
    <definedName name="service.wedge.clamp616">#REF!</definedName>
    <definedName name="service.wedge.clamp625" localSheetId="0">#REF!</definedName>
    <definedName name="service.wedge.clamp625" localSheetId="2">#REF!</definedName>
    <definedName name="service.wedge.clamp625" localSheetId="3">#REF!</definedName>
    <definedName name="service.wedge.clamp625" localSheetId="1">#REF!</definedName>
    <definedName name="service.wedge.clamp625">#REF!</definedName>
    <definedName name="sewaWales" localSheetId="0">#REF!</definedName>
    <definedName name="sewaWales" localSheetId="2">#REF!</definedName>
    <definedName name="sewaWales" localSheetId="3">#REF!</definedName>
    <definedName name="sewaWales" localSheetId="1">#REF!</definedName>
    <definedName name="sewaWales">#REF!</definedName>
    <definedName name="SG.105.50KVA" localSheetId="0">#REF!</definedName>
    <definedName name="SG.105.50KVA" localSheetId="2">#REF!</definedName>
    <definedName name="SG.105.50KVA" localSheetId="3">#REF!</definedName>
    <definedName name="SG.105.50KVA" localSheetId="1">#REF!</definedName>
    <definedName name="SG.105.50KVA">#REF!</definedName>
    <definedName name="Shackel.anchor" localSheetId="0">#REF!</definedName>
    <definedName name="Shackel.anchor" localSheetId="2">#REF!</definedName>
    <definedName name="Shackel.anchor" localSheetId="3">#REF!</definedName>
    <definedName name="Shackel.anchor" localSheetId="1">#REF!</definedName>
    <definedName name="Shackel.anchor">#REF!</definedName>
    <definedName name="Sheat3d" localSheetId="0">#REF!</definedName>
    <definedName name="Sheat3d" localSheetId="2">#REF!</definedName>
    <definedName name="Sheat3d" localSheetId="3">#REF!</definedName>
    <definedName name="Sheat3d" localSheetId="1">#REF!</definedName>
    <definedName name="Sheat3d">#REF!</definedName>
    <definedName name="ShowerTray" localSheetId="0">#REF!</definedName>
    <definedName name="ShowerTray" localSheetId="2">#REF!</definedName>
    <definedName name="ShowerTray" localSheetId="3">#REF!</definedName>
    <definedName name="ShowerTray" localSheetId="1">#REF!</definedName>
    <definedName name="ShowerTray">#REF!</definedName>
    <definedName name="Side.bracket" localSheetId="0">#REF!</definedName>
    <definedName name="Side.bracket" localSheetId="2">#REF!</definedName>
    <definedName name="Side.bracket" localSheetId="3">#REF!</definedName>
    <definedName name="Side.bracket" localSheetId="1">#REF!</definedName>
    <definedName name="Side.bracket">#REF!</definedName>
    <definedName name="Sirlak" localSheetId="0">#REF!</definedName>
    <definedName name="Sirlak" localSheetId="2">#REF!</definedName>
    <definedName name="Sirlak" localSheetId="3">#REF!</definedName>
    <definedName name="Sirlak" localSheetId="1">#REF!</definedName>
    <definedName name="Sirlak">#REF!</definedName>
    <definedName name="sirtu" localSheetId="0">#REF!</definedName>
    <definedName name="sirtu" localSheetId="2">#REF!</definedName>
    <definedName name="sirtu" localSheetId="3">#REF!</definedName>
    <definedName name="sirtu" localSheetId="1">#REF!</definedName>
    <definedName name="sirtu">#REF!</definedName>
    <definedName name="Skrup.fixer" localSheetId="0">#REF!</definedName>
    <definedName name="Skrup.fixer" localSheetId="2">#REF!</definedName>
    <definedName name="Skrup.fixer" localSheetId="3">#REF!</definedName>
    <definedName name="Skrup.fixer" localSheetId="1">#REF!</definedName>
    <definedName name="Skrup.fixer">#REF!</definedName>
    <definedName name="Small.angle.assembly.CJ5.T" localSheetId="0">#REF!</definedName>
    <definedName name="Small.angle.assembly.CJ5.T" localSheetId="2">#REF!</definedName>
    <definedName name="Small.angle.assembly.CJ5.T" localSheetId="3">#REF!</definedName>
    <definedName name="Small.angle.assembly.CJ5.T" localSheetId="1">#REF!</definedName>
    <definedName name="Small.angle.assembly.CJ5.T">#REF!</definedName>
    <definedName name="sodaApi" localSheetId="0">#REF!</definedName>
    <definedName name="sodaApi" localSheetId="2">#REF!</definedName>
    <definedName name="sodaApi" localSheetId="3">#REF!</definedName>
    <definedName name="sodaApi" localSheetId="1">#REF!</definedName>
    <definedName name="sodaApi">#REF!</definedName>
    <definedName name="Solar" localSheetId="0">#REF!</definedName>
    <definedName name="Solar" localSheetId="2">#REF!</definedName>
    <definedName name="Solar" localSheetId="3">#REF!</definedName>
    <definedName name="Solar" localSheetId="1">#REF!</definedName>
    <definedName name="Solar">#REF!</definedName>
    <definedName name="solar.industri" localSheetId="0">#REF!</definedName>
    <definedName name="solar.industri" localSheetId="2">#REF!</definedName>
    <definedName name="solar.industri" localSheetId="3">#REF!</definedName>
    <definedName name="solar.industri" localSheetId="1">#REF!</definedName>
    <definedName name="solar.industri">#REF!</definedName>
    <definedName name="sopirpersonil.jam" localSheetId="0">#REF!</definedName>
    <definedName name="sopirpersonil.jam" localSheetId="2">#REF!</definedName>
    <definedName name="sopirpersonil.jam" localSheetId="3">#REF!</definedName>
    <definedName name="sopirpersonil.jam" localSheetId="1">#REF!</definedName>
    <definedName name="sopirpersonil.jam">#REF!</definedName>
    <definedName name="Sopirtruk.jam" localSheetId="0">[9]Upah!#REF!</definedName>
    <definedName name="Sopirtruk.jam" localSheetId="5">[9]Upah!#REF!</definedName>
    <definedName name="Sopirtruk.jam" localSheetId="3">[9]Upah!#REF!</definedName>
    <definedName name="Sopirtruk.jam" localSheetId="4">[9]Upah!#REF!</definedName>
    <definedName name="Sopirtruk.jam" localSheetId="1">[9]Upah!#REF!</definedName>
    <definedName name="Sopirtruk.jam">[9]Upah!#REF!</definedName>
    <definedName name="spiritus" localSheetId="0">#REF!</definedName>
    <definedName name="spiritus" localSheetId="2">#REF!</definedName>
    <definedName name="spiritus" localSheetId="5">#REF!</definedName>
    <definedName name="spiritus" localSheetId="3">#REF!</definedName>
    <definedName name="spiritus" localSheetId="4">#REF!</definedName>
    <definedName name="spiritus" localSheetId="1">#REF!</definedName>
    <definedName name="spiritus">#REF!</definedName>
    <definedName name="Spirtus" localSheetId="0">#REF!</definedName>
    <definedName name="Spirtus" localSheetId="2">#REF!</definedName>
    <definedName name="Spirtus" localSheetId="5">#REF!</definedName>
    <definedName name="Spirtus" localSheetId="3">#REF!</definedName>
    <definedName name="Spirtus" localSheetId="4">#REF!</definedName>
    <definedName name="Spirtus" localSheetId="1">#REF!</definedName>
    <definedName name="Spirtus">#REF!</definedName>
    <definedName name="split" localSheetId="0">#REF!</definedName>
    <definedName name="split" localSheetId="2">#REF!</definedName>
    <definedName name="split" localSheetId="5">#REF!</definedName>
    <definedName name="split" localSheetId="3">#REF!</definedName>
    <definedName name="split" localSheetId="4">#REF!</definedName>
    <definedName name="split" localSheetId="1">#REF!</definedName>
    <definedName name="split">#REF!</definedName>
    <definedName name="Split.bolt.conector" localSheetId="0">#REF!</definedName>
    <definedName name="Split.bolt.conector" localSheetId="2">#REF!</definedName>
    <definedName name="Split.bolt.conector" localSheetId="3">#REF!</definedName>
    <definedName name="Split.bolt.conector" localSheetId="1">#REF!</definedName>
    <definedName name="Split.bolt.conector">#REF!</definedName>
    <definedName name="Split.plastic.sleeve" localSheetId="0">#REF!</definedName>
    <definedName name="Split.plastic.sleeve" localSheetId="2">#REF!</definedName>
    <definedName name="Split.plastic.sleeve" localSheetId="3">#REF!</definedName>
    <definedName name="Split.plastic.sleeve" localSheetId="1">#REF!</definedName>
    <definedName name="Split.plastic.sleeve">#REF!</definedName>
    <definedName name="Spol.insulator53.2" localSheetId="0">#REF!</definedName>
    <definedName name="Spol.insulator53.2" localSheetId="2">#REF!</definedName>
    <definedName name="Spol.insulator53.2" localSheetId="3">#REF!</definedName>
    <definedName name="Spol.insulator53.2" localSheetId="1">#REF!</definedName>
    <definedName name="Spol.insulator53.2">#REF!</definedName>
    <definedName name="Spol.insulator53.4" localSheetId="0">#REF!</definedName>
    <definedName name="Spol.insulator53.4" localSheetId="2">#REF!</definedName>
    <definedName name="Spol.insulator53.4" localSheetId="3">#REF!</definedName>
    <definedName name="Spol.insulator53.4" localSheetId="1">#REF!</definedName>
    <definedName name="Spol.insulator53.4">#REF!</definedName>
    <definedName name="springknip" localSheetId="0">#REF!</definedName>
    <definedName name="springknip" localSheetId="2">#REF!</definedName>
    <definedName name="springknip" localSheetId="3">#REF!</definedName>
    <definedName name="springknip" localSheetId="1">#REF!</definedName>
    <definedName name="springknip">#REF!</definedName>
    <definedName name="Stainlees.steel.strap" localSheetId="0">#REF!</definedName>
    <definedName name="Stainlees.steel.strap" localSheetId="2">#REF!</definedName>
    <definedName name="Stainlees.steel.strap" localSheetId="3">#REF!</definedName>
    <definedName name="Stainlees.steel.strap" localSheetId="1">#REF!</definedName>
    <definedName name="Stainlees.steel.strap">#REF!</definedName>
    <definedName name="Stainless.steel.strap20.07" localSheetId="0">#REF!</definedName>
    <definedName name="Stainless.steel.strap20.07" localSheetId="2">#REF!</definedName>
    <definedName name="Stainless.steel.strap20.07" localSheetId="3">#REF!</definedName>
    <definedName name="Stainless.steel.strap20.07" localSheetId="1">#REF!</definedName>
    <definedName name="Stainless.steel.strap20.07">#REF!</definedName>
    <definedName name="stamper" localSheetId="0">#REF!</definedName>
    <definedName name="stamper" localSheetId="2">#REF!</definedName>
    <definedName name="stamper" localSheetId="3">#REF!</definedName>
    <definedName name="stamper" localSheetId="1">#REF!</definedName>
    <definedName name="stamper">#REF!</definedName>
    <definedName name="stamper." localSheetId="0">#REF!</definedName>
    <definedName name="stamper." localSheetId="2">#REF!</definedName>
    <definedName name="stamper." localSheetId="3">#REF!</definedName>
    <definedName name="stamper." localSheetId="1">#REF!</definedName>
    <definedName name="stamper.">#REF!</definedName>
    <definedName name="Steel.L.70.70.7.1000" localSheetId="0">#REF!</definedName>
    <definedName name="Steel.L.70.70.7.1000" localSheetId="2">#REF!</definedName>
    <definedName name="Steel.L.70.70.7.1000" localSheetId="3">#REF!</definedName>
    <definedName name="Steel.L.70.70.7.1000" localSheetId="1">#REF!</definedName>
    <definedName name="Steel.L.70.70.7.1000">#REF!</definedName>
    <definedName name="Steel.L.70.70.7.780" localSheetId="0">#REF!</definedName>
    <definedName name="Steel.L.70.70.7.780" localSheetId="2">#REF!</definedName>
    <definedName name="Steel.L.70.70.7.780" localSheetId="3">#REF!</definedName>
    <definedName name="Steel.L.70.70.7.780" localSheetId="1">#REF!</definedName>
    <definedName name="Steel.L.70.70.7.780">#REF!</definedName>
    <definedName name="Steel.L70.70.7.1262" localSheetId="0">#REF!</definedName>
    <definedName name="Steel.L70.70.7.1262" localSheetId="2">#REF!</definedName>
    <definedName name="Steel.L70.70.7.1262" localSheetId="3">#REF!</definedName>
    <definedName name="Steel.L70.70.7.1262" localSheetId="1">#REF!</definedName>
    <definedName name="Steel.L70.70.7.1262">#REF!</definedName>
    <definedName name="SteelDeckBridge" localSheetId="0">#REF!</definedName>
    <definedName name="SteelDeckBridge" localSheetId="2">#REF!</definedName>
    <definedName name="SteelDeckBridge" localSheetId="3">#REF!</definedName>
    <definedName name="SteelDeckBridge" localSheetId="1">#REF!</definedName>
    <definedName name="SteelDeckBridge">#REF!</definedName>
    <definedName name="StepNosing10.20" localSheetId="0">#REF!</definedName>
    <definedName name="StepNosing10.20" localSheetId="2">#REF!</definedName>
    <definedName name="StepNosing10.20" localSheetId="3">#REF!</definedName>
    <definedName name="StepNosing10.20" localSheetId="1">#REF!</definedName>
    <definedName name="StepNosing10.20">#REF!</definedName>
    <definedName name="StepNosing7.20" localSheetId="0">#REF!</definedName>
    <definedName name="StepNosing7.20" localSheetId="2">#REF!</definedName>
    <definedName name="StepNosing7.20" localSheetId="3">#REF!</definedName>
    <definedName name="StepNosing7.20" localSheetId="1">#REF!</definedName>
    <definedName name="StepNosing7.20">#REF!</definedName>
    <definedName name="StepNosing9.20" localSheetId="0">#REF!</definedName>
    <definedName name="StepNosing9.20" localSheetId="2">#REF!</definedName>
    <definedName name="StepNosing9.20" localSheetId="3">#REF!</definedName>
    <definedName name="StepNosing9.20" localSheetId="1">#REF!</definedName>
    <definedName name="StepNosing9.20">#REF!</definedName>
    <definedName name="stone.crusher" localSheetId="0">#REF!</definedName>
    <definedName name="stone.crusher" localSheetId="2">#REF!</definedName>
    <definedName name="stone.crusher" localSheetId="3">#REF!</definedName>
    <definedName name="stone.crusher" localSheetId="1">#REF!</definedName>
    <definedName name="stone.crusher">#REF!</definedName>
    <definedName name="stone.cusher." localSheetId="0">#REF!</definedName>
    <definedName name="stone.cusher." localSheetId="2">#REF!</definedName>
    <definedName name="stone.cusher." localSheetId="3">#REF!</definedName>
    <definedName name="stone.cusher." localSheetId="1">#REF!</definedName>
    <definedName name="stone.cusher.">#REF!</definedName>
    <definedName name="StootBambu5m" localSheetId="0">#REF!</definedName>
    <definedName name="StootBambu5m" localSheetId="2">#REF!</definedName>
    <definedName name="StootBambu5m" localSheetId="3">#REF!</definedName>
    <definedName name="StootBambu5m" localSheetId="1">#REF!</definedName>
    <definedName name="StootBambu5m">#REF!</definedName>
    <definedName name="stop.kran.double" localSheetId="0">#REF!</definedName>
    <definedName name="stop.kran.double" localSheetId="2">#REF!</definedName>
    <definedName name="stop.kran.double" localSheetId="3">#REF!</definedName>
    <definedName name="stop.kran.double" localSheetId="1">#REF!</definedName>
    <definedName name="stop.kran.double">#REF!</definedName>
    <definedName name="StopKontak" localSheetId="0">#REF!</definedName>
    <definedName name="StopKontak" localSheetId="2">#REF!</definedName>
    <definedName name="StopKontak" localSheetId="3">#REF!</definedName>
    <definedName name="StopKontak" localSheetId="1">#REF!</definedName>
    <definedName name="StopKontak">#REF!</definedName>
    <definedName name="StopKran1.2" localSheetId="0">#REF!</definedName>
    <definedName name="StopKran1.2" localSheetId="2">#REF!</definedName>
    <definedName name="StopKran1.2" localSheetId="3">#REF!</definedName>
    <definedName name="StopKran1.2" localSheetId="1">#REF!</definedName>
    <definedName name="StopKran1.2">#REF!</definedName>
    <definedName name="StopKran3.4" localSheetId="0">#REF!</definedName>
    <definedName name="StopKran3.4" localSheetId="2">#REF!</definedName>
    <definedName name="StopKran3.4" localSheetId="3">#REF!</definedName>
    <definedName name="StopKran3.4" localSheetId="1">#REF!</definedName>
    <definedName name="StopKran3.4">#REF!</definedName>
    <definedName name="Stopping.buckle" localSheetId="0">#REF!</definedName>
    <definedName name="Stopping.buckle" localSheetId="2">#REF!</definedName>
    <definedName name="Stopping.buckle" localSheetId="3">#REF!</definedName>
    <definedName name="Stopping.buckle" localSheetId="1">#REF!</definedName>
    <definedName name="Stopping.buckle">#REF!</definedName>
    <definedName name="str1.5" localSheetId="0">#REF!</definedName>
    <definedName name="str1.5" localSheetId="2">#REF!</definedName>
    <definedName name="str1.5" localSheetId="3">#REF!</definedName>
    <definedName name="str1.5" localSheetId="1">#REF!</definedName>
    <definedName name="str1.5">#REF!</definedName>
    <definedName name="str3.4" localSheetId="0">#REF!</definedName>
    <definedName name="str3.4" localSheetId="2">#REF!</definedName>
    <definedName name="str3.4" localSheetId="3">#REF!</definedName>
    <definedName name="str3.4" localSheetId="1">#REF!</definedName>
    <definedName name="str3.4">#REF!</definedName>
    <definedName name="strain.hook" localSheetId="0">#REF!</definedName>
    <definedName name="strain.hook" localSheetId="2">#REF!</definedName>
    <definedName name="strain.hook" localSheetId="3">#REF!</definedName>
    <definedName name="strain.hook" localSheetId="1">#REF!</definedName>
    <definedName name="strain.hook">#REF!</definedName>
    <definedName name="Strap.for.clamping" localSheetId="0">#REF!</definedName>
    <definedName name="Strap.for.clamping" localSheetId="2">#REF!</definedName>
    <definedName name="Strap.for.clamping" localSheetId="3">#REF!</definedName>
    <definedName name="Strap.for.clamping" localSheetId="1">#REF!</definedName>
    <definedName name="Strap.for.clamping">#REF!</definedName>
    <definedName name="Subtot" localSheetId="0">#REF!</definedName>
    <definedName name="Subtot" localSheetId="2">#REF!</definedName>
    <definedName name="Subtot" localSheetId="3">#REF!</definedName>
    <definedName name="Subtot" localSheetId="1">#REF!</definedName>
    <definedName name="Subtot">#REF!</definedName>
    <definedName name="Subtot1" localSheetId="0">#REF!</definedName>
    <definedName name="Subtot1" localSheetId="2">#REF!</definedName>
    <definedName name="Subtot1" localSheetId="3">#REF!</definedName>
    <definedName name="Subtot1" localSheetId="1">#REF!</definedName>
    <definedName name="Subtot1">#REF!</definedName>
    <definedName name="Subtot2" localSheetId="0">#REF!</definedName>
    <definedName name="Subtot2" localSheetId="2">#REF!</definedName>
    <definedName name="Subtot2" localSheetId="3">#REF!</definedName>
    <definedName name="Subtot2" localSheetId="1">#REF!</definedName>
    <definedName name="Subtot2">#REF!</definedName>
    <definedName name="Sunscreen.Aluminium" localSheetId="0">#REF!</definedName>
    <definedName name="Sunscreen.Aluminium" localSheetId="2">#REF!</definedName>
    <definedName name="Sunscreen.Aluminium" localSheetId="3">#REF!</definedName>
    <definedName name="Sunscreen.Aluminium" localSheetId="1">#REF!</definedName>
    <definedName name="Sunscreen.Aluminium">#REF!</definedName>
    <definedName name="SUP.VB">'[5]SNI-BOW'!$M$1656</definedName>
    <definedName name="tanahLiat" localSheetId="0">#REF!</definedName>
    <definedName name="tanahLiat" localSheetId="2">#REF!</definedName>
    <definedName name="tanahLiat" localSheetId="5">#REF!</definedName>
    <definedName name="tanahLiat" localSheetId="3">#REF!</definedName>
    <definedName name="tanahLiat" localSheetId="4">#REF!</definedName>
    <definedName name="tanahLiat" localSheetId="1">#REF!</definedName>
    <definedName name="tanahLiat">#REF!</definedName>
    <definedName name="TanahUrugPilihan" localSheetId="0">#REF!</definedName>
    <definedName name="TanahUrugPilihan" localSheetId="2">#REF!</definedName>
    <definedName name="TanahUrugPilihan" localSheetId="5">#REF!</definedName>
    <definedName name="TanahUrugPilihan" localSheetId="3">#REF!</definedName>
    <definedName name="TanahUrugPilihan" localSheetId="4">#REF!</definedName>
    <definedName name="TanahUrugPilihan" localSheetId="1">#REF!</definedName>
    <definedName name="TanahUrugPilihan">#REF!</definedName>
    <definedName name="tandem.roller" localSheetId="0">#REF!</definedName>
    <definedName name="tandem.roller" localSheetId="2">#REF!</definedName>
    <definedName name="tandem.roller" localSheetId="5">#REF!</definedName>
    <definedName name="tandem.roller" localSheetId="3">#REF!</definedName>
    <definedName name="tandem.roller" localSheetId="4">#REF!</definedName>
    <definedName name="tandem.roller" localSheetId="1">#REF!</definedName>
    <definedName name="tandem.roller">#REF!</definedName>
    <definedName name="tandem.roller." localSheetId="0">#REF!</definedName>
    <definedName name="tandem.roller." localSheetId="2">#REF!</definedName>
    <definedName name="tandem.roller." localSheetId="3">#REF!</definedName>
    <definedName name="tandem.roller." localSheetId="1">#REF!</definedName>
    <definedName name="tandem.roller.">#REF!</definedName>
    <definedName name="tandon1000L" localSheetId="0">#REF!</definedName>
    <definedName name="tandon1000L" localSheetId="2">#REF!</definedName>
    <definedName name="tandon1000L" localSheetId="3">#REF!</definedName>
    <definedName name="tandon1000L" localSheetId="1">#REF!</definedName>
    <definedName name="tandon1000L">#REF!</definedName>
    <definedName name="tandon500L" localSheetId="0">#REF!</definedName>
    <definedName name="tandon500L" localSheetId="2">#REF!</definedName>
    <definedName name="tandon500L" localSheetId="3">#REF!</definedName>
    <definedName name="tandon500L" localSheetId="1">#REF!</definedName>
    <definedName name="tandon500L">#REF!</definedName>
    <definedName name="Tap.conector35.150" localSheetId="0">#REF!</definedName>
    <definedName name="Tap.conector35.150" localSheetId="2">#REF!</definedName>
    <definedName name="Tap.conector35.150" localSheetId="3">#REF!</definedName>
    <definedName name="Tap.conector35.150" localSheetId="1">#REF!</definedName>
    <definedName name="Tap.conector35.150">#REF!</definedName>
    <definedName name="Tap.conector35.70" localSheetId="0">#REF!</definedName>
    <definedName name="Tap.conector35.70" localSheetId="2">#REF!</definedName>
    <definedName name="Tap.conector35.70" localSheetId="3">#REF!</definedName>
    <definedName name="Tap.conector35.70" localSheetId="1">#REF!</definedName>
    <definedName name="Tap.conector35.70">#REF!</definedName>
    <definedName name="Tap.conector70.150" localSheetId="0">#REF!</definedName>
    <definedName name="Tap.conector70.150" localSheetId="2">#REF!</definedName>
    <definedName name="Tap.conector70.150" localSheetId="3">#REF!</definedName>
    <definedName name="Tap.conector70.150" localSheetId="1">#REF!</definedName>
    <definedName name="Tap.conector70.150">#REF!</definedName>
    <definedName name="Tap.conector70.240" localSheetId="0">#REF!</definedName>
    <definedName name="Tap.conector70.240" localSheetId="2">#REF!</definedName>
    <definedName name="Tap.conector70.240" localSheetId="3">#REF!</definedName>
    <definedName name="Tap.conector70.240" localSheetId="1">#REF!</definedName>
    <definedName name="Tap.conector70.240">#REF!</definedName>
    <definedName name="teakoil" localSheetId="0">#REF!</definedName>
    <definedName name="teakoil" localSheetId="2">#REF!</definedName>
    <definedName name="teakoil" localSheetId="3">#REF!</definedName>
    <definedName name="teakoil" localSheetId="1">#REF!</definedName>
    <definedName name="teakoil">#REF!</definedName>
    <definedName name="Teakwood.0.9x2.1.tbl3mm" localSheetId="0">#REF!</definedName>
    <definedName name="Teakwood.0.9x2.1.tbl3mm" localSheetId="2">#REF!</definedName>
    <definedName name="Teakwood.0.9x2.1.tbl3mm" localSheetId="3">#REF!</definedName>
    <definedName name="Teakwood.0.9x2.1.tbl3mm" localSheetId="1">#REF!</definedName>
    <definedName name="Teakwood.0.9x2.1.tbl3mm">#REF!</definedName>
    <definedName name="Teakwood.0.9x2.1.tbl4mm" localSheetId="0">#REF!</definedName>
    <definedName name="Teakwood.0.9x2.1.tbl4mm" localSheetId="2">#REF!</definedName>
    <definedName name="Teakwood.0.9x2.1.tbl4mm" localSheetId="3">#REF!</definedName>
    <definedName name="Teakwood.0.9x2.1.tbl4mm" localSheetId="1">#REF!</definedName>
    <definedName name="Teakwood.0.9x2.1.tbl4mm">#REF!</definedName>
    <definedName name="Teakwood4mmlbr120" localSheetId="0">#REF!</definedName>
    <definedName name="Teakwood4mmlbr120" localSheetId="2">#REF!</definedName>
    <definedName name="Teakwood4mmlbr120" localSheetId="3">#REF!</definedName>
    <definedName name="Teakwood4mmlbr120" localSheetId="1">#REF!</definedName>
    <definedName name="Teakwood4mmlbr120">#REF!</definedName>
    <definedName name="Teakwood6mm" localSheetId="0">#REF!</definedName>
    <definedName name="Teakwood6mm" localSheetId="2">#REF!</definedName>
    <definedName name="Teakwood6mm" localSheetId="3">#REF!</definedName>
    <definedName name="Teakwood6mm" localSheetId="1">#REF!</definedName>
    <definedName name="Teakwood6mm">#REF!</definedName>
    <definedName name="Tee150mm" localSheetId="0">#REF!</definedName>
    <definedName name="Tee150mm" localSheetId="2">#REF!</definedName>
    <definedName name="Tee150mm" localSheetId="3">#REF!</definedName>
    <definedName name="Tee150mm" localSheetId="1">#REF!</definedName>
    <definedName name="Tee150mm">#REF!</definedName>
    <definedName name="Tee200mm" localSheetId="0">#REF!</definedName>
    <definedName name="Tee200mm" localSheetId="2">#REF!</definedName>
    <definedName name="Tee200mm" localSheetId="3">#REF!</definedName>
    <definedName name="Tee200mm" localSheetId="1">#REF!</definedName>
    <definedName name="Tee200mm">#REF!</definedName>
    <definedName name="Tee250mm" localSheetId="0">#REF!</definedName>
    <definedName name="Tee250mm" localSheetId="2">#REF!</definedName>
    <definedName name="Tee250mm" localSheetId="3">#REF!</definedName>
    <definedName name="Tee250mm" localSheetId="1">#REF!</definedName>
    <definedName name="Tee250mm">#REF!</definedName>
    <definedName name="teer" localSheetId="0">#REF!</definedName>
    <definedName name="teer" localSheetId="2">#REF!</definedName>
    <definedName name="teer" localSheetId="3">#REF!</definedName>
    <definedName name="teer" localSheetId="1">#REF!</definedName>
    <definedName name="teer">#REF!</definedName>
    <definedName name="tegel">'[6]harga sat'!$G$61</definedName>
    <definedName name="Tegel.lap.tennis" localSheetId="0">#REF!</definedName>
    <definedName name="Tegel.lap.tennis" localSheetId="2">#REF!</definedName>
    <definedName name="Tegel.lap.tennis" localSheetId="5">#REF!</definedName>
    <definedName name="Tegel.lap.tennis" localSheetId="3">#REF!</definedName>
    <definedName name="Tegel.lap.tennis" localSheetId="4">#REF!</definedName>
    <definedName name="Tegel.lap.tennis" localSheetId="1">#REF!</definedName>
    <definedName name="Tegel.lap.tennis">#REF!</definedName>
    <definedName name="Tegel20.20" localSheetId="0">#REF!</definedName>
    <definedName name="Tegel20.20" localSheetId="2">#REF!</definedName>
    <definedName name="Tegel20.20" localSheetId="5">#REF!</definedName>
    <definedName name="Tegel20.20" localSheetId="3">#REF!</definedName>
    <definedName name="Tegel20.20" localSheetId="4">#REF!</definedName>
    <definedName name="Tegel20.20" localSheetId="1">#REF!</definedName>
    <definedName name="Tegel20.20">#REF!</definedName>
    <definedName name="Tegel30.30" localSheetId="0">#REF!</definedName>
    <definedName name="Tegel30.30" localSheetId="2">#REF!</definedName>
    <definedName name="Tegel30.30" localSheetId="5">#REF!</definedName>
    <definedName name="Tegel30.30" localSheetId="3">#REF!</definedName>
    <definedName name="Tegel30.30" localSheetId="4">#REF!</definedName>
    <definedName name="Tegel30.30" localSheetId="1">#REF!</definedName>
    <definedName name="Tegel30.30">#REF!</definedName>
    <definedName name="tegel40.40" localSheetId="0">#REF!</definedName>
    <definedName name="tegel40.40" localSheetId="2">#REF!</definedName>
    <definedName name="tegel40.40" localSheetId="3">#REF!</definedName>
    <definedName name="tegel40.40" localSheetId="1">#REF!</definedName>
    <definedName name="tegel40.40">#REF!</definedName>
    <definedName name="tegelkeramik">'[6]harga sat'!$G$49</definedName>
    <definedName name="tegelKunciMotif" localSheetId="0">#REF!</definedName>
    <definedName name="tegelKunciMotif" localSheetId="2">#REF!</definedName>
    <definedName name="tegelKunciMotif" localSheetId="5">#REF!</definedName>
    <definedName name="tegelKunciMotif" localSheetId="3">#REF!</definedName>
    <definedName name="tegelKunciMotif" localSheetId="4">#REF!</definedName>
    <definedName name="tegelKunciMotif" localSheetId="1">#REF!</definedName>
    <definedName name="tegelKunciMotif">#REF!</definedName>
    <definedName name="tegelKunciPolos" localSheetId="0">#REF!</definedName>
    <definedName name="tegelKunciPolos" localSheetId="2">#REF!</definedName>
    <definedName name="tegelKunciPolos" localSheetId="5">#REF!</definedName>
    <definedName name="tegelKunciPolos" localSheetId="3">#REF!</definedName>
    <definedName name="tegelKunciPolos" localSheetId="4">#REF!</definedName>
    <definedName name="tegelKunciPolos" localSheetId="1">#REF!</definedName>
    <definedName name="tegelKunciPolos">#REF!</definedName>
    <definedName name="tegelplin">'[6]harga sat'!$G$62</definedName>
    <definedName name="Tegelwarna20.20" localSheetId="0">#REF!</definedName>
    <definedName name="Tegelwarna20.20" localSheetId="2">#REF!</definedName>
    <definedName name="Tegelwarna20.20" localSheetId="5">#REF!</definedName>
    <definedName name="Tegelwarna20.20" localSheetId="3">#REF!</definedName>
    <definedName name="Tegelwarna20.20" localSheetId="4">#REF!</definedName>
    <definedName name="Tegelwarna20.20" localSheetId="1">#REF!</definedName>
    <definedName name="Tegelwarna20.20">#REF!</definedName>
    <definedName name="tegelwarna30.30" localSheetId="0">#REF!</definedName>
    <definedName name="tegelwarna30.30" localSheetId="2">#REF!</definedName>
    <definedName name="tegelwarna30.30" localSheetId="5">#REF!</definedName>
    <definedName name="tegelwarna30.30" localSheetId="3">#REF!</definedName>
    <definedName name="tegelwarna30.30" localSheetId="4">#REF!</definedName>
    <definedName name="tegelwarna30.30" localSheetId="1">#REF!</definedName>
    <definedName name="tegelwarna30.30">#REF!</definedName>
    <definedName name="tegelwarna40.40" localSheetId="0">#REF!</definedName>
    <definedName name="tegelwarna40.40" localSheetId="2">#REF!</definedName>
    <definedName name="tegelwarna40.40" localSheetId="5">#REF!</definedName>
    <definedName name="tegelwarna40.40" localSheetId="3">#REF!</definedName>
    <definedName name="tegelwarna40.40" localSheetId="4">#REF!</definedName>
    <definedName name="tegelwarna40.40" localSheetId="1">#REF!</definedName>
    <definedName name="tegelwarna40.40">#REF!</definedName>
    <definedName name="TempatSabun" localSheetId="0">#REF!</definedName>
    <definedName name="TempatSabun" localSheetId="2">#REF!</definedName>
    <definedName name="TempatSabun" localSheetId="3">#REF!</definedName>
    <definedName name="TempatSabun" localSheetId="1">#REF!</definedName>
    <definedName name="TempatSabun">#REF!</definedName>
    <definedName name="TeralisNako" localSheetId="0">#REF!</definedName>
    <definedName name="TeralisNako" localSheetId="2">#REF!</definedName>
    <definedName name="TeralisNako" localSheetId="3">#REF!</definedName>
    <definedName name="TeralisNako" localSheetId="1">#REF!</definedName>
    <definedName name="TeralisNako">#REF!</definedName>
    <definedName name="Three.bolt.clamp" localSheetId="0">#REF!</definedName>
    <definedName name="Three.bolt.clamp" localSheetId="2">#REF!</definedName>
    <definedName name="Three.bolt.clamp" localSheetId="3">#REF!</definedName>
    <definedName name="Three.bolt.clamp" localSheetId="1">#REF!</definedName>
    <definedName name="Three.bolt.clamp">#REF!</definedName>
    <definedName name="three.wheel.roll." localSheetId="0">#REF!</definedName>
    <definedName name="three.wheel.roll." localSheetId="2">#REF!</definedName>
    <definedName name="three.wheel.roll." localSheetId="3">#REF!</definedName>
    <definedName name="three.wheel.roll." localSheetId="1">#REF!</definedName>
    <definedName name="three.wheel.roll.">#REF!</definedName>
    <definedName name="threeehweel.roll." localSheetId="0">#REF!</definedName>
    <definedName name="threeehweel.roll." localSheetId="2">#REF!</definedName>
    <definedName name="threeehweel.roll." localSheetId="3">#REF!</definedName>
    <definedName name="threeehweel.roll." localSheetId="1">#REF!</definedName>
    <definedName name="threeehweel.roll.">#REF!</definedName>
    <definedName name="Tiang.betonC.11.200E" localSheetId="0">#REF!</definedName>
    <definedName name="Tiang.betonC.11.200E" localSheetId="2">#REF!</definedName>
    <definedName name="Tiang.betonC.11.200E" localSheetId="3">#REF!</definedName>
    <definedName name="Tiang.betonC.11.200E" localSheetId="1">#REF!</definedName>
    <definedName name="Tiang.betonC.11.200E">#REF!</definedName>
    <definedName name="Tiang.betonC.11.350E" localSheetId="0">#REF!</definedName>
    <definedName name="Tiang.betonC.11.350E" localSheetId="2">#REF!</definedName>
    <definedName name="Tiang.betonC.11.350E" localSheetId="3">#REF!</definedName>
    <definedName name="Tiang.betonC.11.350E" localSheetId="1">#REF!</definedName>
    <definedName name="Tiang.betonC.11.350E">#REF!</definedName>
    <definedName name="Tiang.betonC.9.200E" localSheetId="0">#REF!</definedName>
    <definedName name="Tiang.betonC.9.200E" localSheetId="2">#REF!</definedName>
    <definedName name="Tiang.betonC.9.200E" localSheetId="3">#REF!</definedName>
    <definedName name="Tiang.betonC.9.200E" localSheetId="1">#REF!</definedName>
    <definedName name="Tiang.betonC.9.200E">#REF!</definedName>
    <definedName name="Tie.wire" localSheetId="0">#REF!</definedName>
    <definedName name="Tie.wire" localSheetId="2">#REF!</definedName>
    <definedName name="Tie.wire" localSheetId="3">#REF!</definedName>
    <definedName name="Tie.wire" localSheetId="1">#REF!</definedName>
    <definedName name="Tie.wire">#REF!</definedName>
    <definedName name="Tie.wire4" localSheetId="0">#REF!</definedName>
    <definedName name="Tie.wire4" localSheetId="2">#REF!</definedName>
    <definedName name="Tie.wire4" localSheetId="3">#REF!</definedName>
    <definedName name="Tie.wire4" localSheetId="1">#REF!</definedName>
    <definedName name="Tie.wire4">#REF!</definedName>
    <definedName name="TileGranit" localSheetId="0">#REF!</definedName>
    <definedName name="TileGranit" localSheetId="2">#REF!</definedName>
    <definedName name="TileGranit" localSheetId="3">#REF!</definedName>
    <definedName name="TileGranit" localSheetId="1">#REF!</definedName>
    <definedName name="TileGranit">#REF!</definedName>
    <definedName name="TileMarmer" localSheetId="0">#REF!</definedName>
    <definedName name="TileMarmer" localSheetId="2">#REF!</definedName>
    <definedName name="TileMarmer" localSheetId="3">#REF!</definedName>
    <definedName name="TileMarmer" localSheetId="1">#REF!</definedName>
    <definedName name="TileMarmer">#REF!</definedName>
    <definedName name="timah.segel" localSheetId="0">#REF!</definedName>
    <definedName name="timah.segel" localSheetId="2">#REF!</definedName>
    <definedName name="timah.segel" localSheetId="3">#REF!</definedName>
    <definedName name="timah.segel" localSheetId="1">#REF!</definedName>
    <definedName name="timah.segel">#REF!</definedName>
    <definedName name="timbunan">'[6]harga sat'!$G$60</definedName>
    <definedName name="tipe.asphaltic.plug" localSheetId="0">#REF!</definedName>
    <definedName name="tipe.asphaltic.plug" localSheetId="2">#REF!</definedName>
    <definedName name="tipe.asphaltic.plug" localSheetId="5">#REF!</definedName>
    <definedName name="tipe.asphaltic.plug" localSheetId="3">#REF!</definedName>
    <definedName name="tipe.asphaltic.plug" localSheetId="4">#REF!</definedName>
    <definedName name="tipe.asphaltic.plug" localSheetId="1">#REF!</definedName>
    <definedName name="tipe.asphaltic.plug">#REF!</definedName>
    <definedName name="tkgcatpliturbatu.jam" localSheetId="0">#REF!</definedName>
    <definedName name="tkgcatpliturbatu.jam" localSheetId="2">#REF!</definedName>
    <definedName name="tkgcatpliturbatu.jam" localSheetId="5">#REF!</definedName>
    <definedName name="tkgcatpliturbatu.jam" localSheetId="3">#REF!</definedName>
    <definedName name="tkgcatpliturbatu.jam" localSheetId="4">#REF!</definedName>
    <definedName name="tkgcatpliturbatu.jam" localSheetId="1">#REF!</definedName>
    <definedName name="tkgcatpliturbatu.jam">#REF!</definedName>
    <definedName name="track.loader." localSheetId="0">#REF!</definedName>
    <definedName name="track.loader." localSheetId="2">#REF!</definedName>
    <definedName name="track.loader." localSheetId="5">#REF!</definedName>
    <definedName name="track.loader." localSheetId="3">#REF!</definedName>
    <definedName name="track.loader." localSheetId="4">#REF!</definedName>
    <definedName name="track.loader." localSheetId="1">#REF!</definedName>
    <definedName name="track.loader.">#REF!</definedName>
    <definedName name="trackloader" localSheetId="0">#REF!</definedName>
    <definedName name="trackloader" localSheetId="2">#REF!</definedName>
    <definedName name="trackloader" localSheetId="3">#REF!</definedName>
    <definedName name="trackloader" localSheetId="1">#REF!</definedName>
    <definedName name="trackloader">#REF!</definedName>
    <definedName name="Trafo.CSP.25KVA" localSheetId="0">#REF!</definedName>
    <definedName name="Trafo.CSP.25KVA" localSheetId="2">#REF!</definedName>
    <definedName name="Trafo.CSP.25KVA" localSheetId="3">#REF!</definedName>
    <definedName name="Trafo.CSP.25KVA" localSheetId="1">#REF!</definedName>
    <definedName name="Trafo.CSP.25KVA">#REF!</definedName>
    <definedName name="Trafo.CSP.50KVA" localSheetId="0">#REF!</definedName>
    <definedName name="Trafo.CSP.50KVA" localSheetId="2">#REF!</definedName>
    <definedName name="Trafo.CSP.50KVA" localSheetId="3">#REF!</definedName>
    <definedName name="Trafo.CSP.50KVA" localSheetId="1">#REF!</definedName>
    <definedName name="Trafo.CSP.50KVA">#REF!</definedName>
    <definedName name="triplek3mm" localSheetId="0">#REF!</definedName>
    <definedName name="triplek3mm" localSheetId="2">#REF!</definedName>
    <definedName name="triplek3mm" localSheetId="3">#REF!</definedName>
    <definedName name="triplek3mm" localSheetId="1">#REF!</definedName>
    <definedName name="triplek3mm">#REF!</definedName>
    <definedName name="triplek4mm" localSheetId="0">#REF!</definedName>
    <definedName name="triplek4mm" localSheetId="2">#REF!</definedName>
    <definedName name="triplek4mm" localSheetId="3">#REF!</definedName>
    <definedName name="triplek4mm" localSheetId="1">#REF!</definedName>
    <definedName name="triplek4mm">#REF!</definedName>
    <definedName name="triplek6mm" localSheetId="0">#REF!</definedName>
    <definedName name="triplek6mm" localSheetId="2">#REF!</definedName>
    <definedName name="triplek6mm" localSheetId="3">#REF!</definedName>
    <definedName name="triplek6mm" localSheetId="1">#REF!</definedName>
    <definedName name="triplek6mm">#REF!</definedName>
    <definedName name="triplek9mm" localSheetId="0">#REF!</definedName>
    <definedName name="triplek9mm" localSheetId="2">#REF!</definedName>
    <definedName name="triplek9mm" localSheetId="3">#REF!</definedName>
    <definedName name="triplek9mm" localSheetId="1">#REF!</definedName>
    <definedName name="triplek9mm">#REF!</definedName>
    <definedName name="triplekpintu3mm" localSheetId="0">#REF!</definedName>
    <definedName name="triplekpintu3mm" localSheetId="2">#REF!</definedName>
    <definedName name="triplekpintu3mm" localSheetId="3">#REF!</definedName>
    <definedName name="triplekpintu3mm" localSheetId="1">#REF!</definedName>
    <definedName name="triplekpintu3mm">#REF!</definedName>
    <definedName name="triplekPintu4mm" localSheetId="0">#REF!</definedName>
    <definedName name="triplekPintu4mm" localSheetId="2">#REF!</definedName>
    <definedName name="triplekPintu4mm" localSheetId="3">#REF!</definedName>
    <definedName name="triplekPintu4mm" localSheetId="1">#REF!</definedName>
    <definedName name="triplekPintu4mm">#REF!</definedName>
    <definedName name="tukang">'[6]harga sat'!$G$68</definedName>
    <definedName name="tukangbatu.jam" localSheetId="0">[9]Upah!#REF!</definedName>
    <definedName name="tukangbatu.jam" localSheetId="5">[9]Upah!#REF!</definedName>
    <definedName name="tukangbatu.jam" localSheetId="3">[9]Upah!#REF!</definedName>
    <definedName name="tukangbatu.jam" localSheetId="4">[9]Upah!#REF!</definedName>
    <definedName name="tukangbatu.jam" localSheetId="1">[9]Upah!#REF!</definedName>
    <definedName name="tukangbatu.jam">[9]Upah!#REF!</definedName>
    <definedName name="tukangbesi.jam" localSheetId="0">#REF!</definedName>
    <definedName name="tukangbesi.jam" localSheetId="2">#REF!</definedName>
    <definedName name="tukangbesi.jam" localSheetId="5">#REF!</definedName>
    <definedName name="tukangbesi.jam" localSheetId="3">#REF!</definedName>
    <definedName name="tukangbesi.jam" localSheetId="4">#REF!</definedName>
    <definedName name="tukangbesi.jam" localSheetId="1">#REF!</definedName>
    <definedName name="tukangbesi.jam">#REF!</definedName>
    <definedName name="tukangbesiprofil.jam" localSheetId="0">#REF!</definedName>
    <definedName name="tukangbesiprofil.jam" localSheetId="2">#REF!</definedName>
    <definedName name="tukangbesiprofil.jam" localSheetId="5">#REF!</definedName>
    <definedName name="tukangbesiprofil.jam" localSheetId="3">#REF!</definedName>
    <definedName name="tukangbesiprofil.jam" localSheetId="4">#REF!</definedName>
    <definedName name="tukangbesiprofil.jam" localSheetId="1">#REF!</definedName>
    <definedName name="tukangbesiprofil.jam">#REF!</definedName>
    <definedName name="tukangcat" localSheetId="0">#REF!</definedName>
    <definedName name="tukangcat" localSheetId="2">#REF!</definedName>
    <definedName name="tukangcat" localSheetId="5">#REF!</definedName>
    <definedName name="tukangcat" localSheetId="3">#REF!</definedName>
    <definedName name="tukangcat" localSheetId="4">#REF!</definedName>
    <definedName name="tukangcat" localSheetId="1">#REF!</definedName>
    <definedName name="tukangcat">#REF!</definedName>
    <definedName name="tukanggali">[9]Upah!$H$16</definedName>
    <definedName name="tukanggali.jam" localSheetId="0">[9]Upah!#REF!</definedName>
    <definedName name="tukanggali.jam" localSheetId="5">[9]Upah!#REF!</definedName>
    <definedName name="tukanggali.jam" localSheetId="3">[9]Upah!#REF!</definedName>
    <definedName name="tukanggali.jam" localSheetId="4">[9]Upah!#REF!</definedName>
    <definedName name="tukanggali.jam" localSheetId="1">[9]Upah!#REF!</definedName>
    <definedName name="tukanggali.jam">[9]Upah!#REF!</definedName>
    <definedName name="tukangkayu.jam" localSheetId="0">[9]Upah!#REF!</definedName>
    <definedName name="tukangkayu.jam" localSheetId="5">[9]Upah!#REF!</definedName>
    <definedName name="tukangkayu.jam" localSheetId="3">[9]Upah!#REF!</definedName>
    <definedName name="tukangkayu.jam" localSheetId="4">[9]Upah!#REF!</definedName>
    <definedName name="tukangkayu.jam" localSheetId="1">[9]Upah!#REF!</definedName>
    <definedName name="tukangkayu.jam">[9]Upah!#REF!</definedName>
    <definedName name="tukangmasakaspal.jam" localSheetId="0">#REF!</definedName>
    <definedName name="tukangmasakaspal.jam" localSheetId="2">#REF!</definedName>
    <definedName name="tukangmasakaspal.jam" localSheetId="5">#REF!</definedName>
    <definedName name="tukangmasakaspal.jam" localSheetId="3">#REF!</definedName>
    <definedName name="tukangmasakaspal.jam" localSheetId="4">#REF!</definedName>
    <definedName name="tukangmasakaspal.jam" localSheetId="1">#REF!</definedName>
    <definedName name="tukangmasakaspal.jam">#REF!</definedName>
    <definedName name="Upah.CA.1.A" localSheetId="0">#REF!</definedName>
    <definedName name="Upah.CA.1.A" localSheetId="2">#REF!</definedName>
    <definedName name="Upah.CA.1.A" localSheetId="5">#REF!</definedName>
    <definedName name="Upah.CA.1.A" localSheetId="3">#REF!</definedName>
    <definedName name="Upah.CA.1.A" localSheetId="4">#REF!</definedName>
    <definedName name="Upah.CA.1.A" localSheetId="1">#REF!</definedName>
    <definedName name="Upah.CA.1.A">#REF!</definedName>
    <definedName name="Upah.CA.1.B" localSheetId="0">#REF!</definedName>
    <definedName name="Upah.CA.1.B" localSheetId="2">#REF!</definedName>
    <definedName name="Upah.CA.1.B" localSheetId="5">#REF!</definedName>
    <definedName name="Upah.CA.1.B" localSheetId="3">#REF!</definedName>
    <definedName name="Upah.CA.1.B" localSheetId="4">#REF!</definedName>
    <definedName name="Upah.CA.1.B" localSheetId="1">#REF!</definedName>
    <definedName name="Upah.CA.1.B">#REF!</definedName>
    <definedName name="Upah.CA.2.1" localSheetId="0">#REF!</definedName>
    <definedName name="Upah.CA.2.1" localSheetId="2">#REF!</definedName>
    <definedName name="Upah.CA.2.1" localSheetId="3">#REF!</definedName>
    <definedName name="Upah.CA.2.1" localSheetId="1">#REF!</definedName>
    <definedName name="Upah.CA.2.1">#REF!</definedName>
    <definedName name="Upah.CA.2.A" localSheetId="0">#REF!</definedName>
    <definedName name="Upah.CA.2.A" localSheetId="2">#REF!</definedName>
    <definedName name="Upah.CA.2.A" localSheetId="3">#REF!</definedName>
    <definedName name="Upah.CA.2.A" localSheetId="1">#REF!</definedName>
    <definedName name="Upah.CA.2.A">#REF!</definedName>
    <definedName name="Upah.CA.3" localSheetId="0">#REF!</definedName>
    <definedName name="Upah.CA.3" localSheetId="2">#REF!</definedName>
    <definedName name="Upah.CA.3" localSheetId="3">#REF!</definedName>
    <definedName name="Upah.CA.3" localSheetId="1">#REF!</definedName>
    <definedName name="Upah.CA.3">#REF!</definedName>
    <definedName name="Upah.CA.4" localSheetId="0">#REF!</definedName>
    <definedName name="Upah.CA.4" localSheetId="2">#REF!</definedName>
    <definedName name="Upah.CA.4" localSheetId="3">#REF!</definedName>
    <definedName name="Upah.CA.4" localSheetId="1">#REF!</definedName>
    <definedName name="Upah.CA.4">#REF!</definedName>
    <definedName name="Upah.CA.5" localSheetId="0">#REF!</definedName>
    <definedName name="Upah.CA.5" localSheetId="2">#REF!</definedName>
    <definedName name="Upah.CA.5" localSheetId="3">#REF!</definedName>
    <definedName name="Upah.CA.5" localSheetId="1">#REF!</definedName>
    <definedName name="Upah.CA.5">#REF!</definedName>
    <definedName name="Upah.CA.5.1" localSheetId="0">#REF!</definedName>
    <definedName name="Upah.CA.5.1" localSheetId="2">#REF!</definedName>
    <definedName name="Upah.CA.5.1" localSheetId="3">#REF!</definedName>
    <definedName name="Upah.CA.5.1" localSheetId="1">#REF!</definedName>
    <definedName name="Upah.CA.5.1">#REF!</definedName>
    <definedName name="Upah.CA.5.2" localSheetId="0">#REF!</definedName>
    <definedName name="Upah.CA.5.2" localSheetId="2">#REF!</definedName>
    <definedName name="Upah.CA.5.2" localSheetId="3">#REF!</definedName>
    <definedName name="Upah.CA.5.2" localSheetId="1">#REF!</definedName>
    <definedName name="Upah.CA.5.2">#REF!</definedName>
    <definedName name="Upah.CA.5.3" localSheetId="0">#REF!</definedName>
    <definedName name="Upah.CA.5.3" localSheetId="2">#REF!</definedName>
    <definedName name="Upah.CA.5.3" localSheetId="3">#REF!</definedName>
    <definedName name="Upah.CA.5.3" localSheetId="1">#REF!</definedName>
    <definedName name="Upah.CA.5.3">#REF!</definedName>
    <definedName name="Upah.CA.5.4" localSheetId="0">#REF!</definedName>
    <definedName name="Upah.CA.5.4" localSheetId="2">#REF!</definedName>
    <definedName name="Upah.CA.5.4" localSheetId="3">#REF!</definedName>
    <definedName name="Upah.CA.5.4" localSheetId="1">#REF!</definedName>
    <definedName name="Upah.CA.5.4">#REF!</definedName>
    <definedName name="Upah.CA.6" localSheetId="0">#REF!</definedName>
    <definedName name="Upah.CA.6" localSheetId="2">#REF!</definedName>
    <definedName name="Upah.CA.6" localSheetId="3">#REF!</definedName>
    <definedName name="Upah.CA.6" localSheetId="1">#REF!</definedName>
    <definedName name="Upah.CA.6">#REF!</definedName>
    <definedName name="Upah.SA.2.1" localSheetId="0">#REF!</definedName>
    <definedName name="Upah.SA.2.1" localSheetId="2">#REF!</definedName>
    <definedName name="Upah.SA.2.1" localSheetId="3">#REF!</definedName>
    <definedName name="Upah.SA.2.1" localSheetId="1">#REF!</definedName>
    <definedName name="Upah.SA.2.1">#REF!</definedName>
    <definedName name="Upah.SA.4" localSheetId="0">#REF!</definedName>
    <definedName name="Upah.SA.4" localSheetId="2">#REF!</definedName>
    <definedName name="Upah.SA.4" localSheetId="3">#REF!</definedName>
    <definedName name="Upah.SA.4" localSheetId="1">#REF!</definedName>
    <definedName name="Upah.SA.4">#REF!</definedName>
    <definedName name="Upah.SA.5" localSheetId="0">#REF!</definedName>
    <definedName name="Upah.SA.5" localSheetId="2">#REF!</definedName>
    <definedName name="Upah.SA.5" localSheetId="3">#REF!</definedName>
    <definedName name="Upah.SA.5" localSheetId="1">#REF!</definedName>
    <definedName name="Upah.SA.5">#REF!</definedName>
    <definedName name="Upah.SA.5.2" localSheetId="0">#REF!</definedName>
    <definedName name="Upah.SA.5.2" localSheetId="2">#REF!</definedName>
    <definedName name="Upah.SA.5.2" localSheetId="3">#REF!</definedName>
    <definedName name="Upah.SA.5.2" localSheetId="1">#REF!</definedName>
    <definedName name="Upah.SA.5.2">#REF!</definedName>
    <definedName name="Upah.SA.5.3" localSheetId="0">#REF!</definedName>
    <definedName name="Upah.SA.5.3" localSheetId="2">#REF!</definedName>
    <definedName name="Upah.SA.5.3" localSheetId="3">#REF!</definedName>
    <definedName name="Upah.SA.5.3" localSheetId="1">#REF!</definedName>
    <definedName name="Upah.SA.5.3">#REF!</definedName>
    <definedName name="Upah.SA.6" localSheetId="0">#REF!</definedName>
    <definedName name="Upah.SA.6" localSheetId="2">#REF!</definedName>
    <definedName name="Upah.SA.6" localSheetId="3">#REF!</definedName>
    <definedName name="Upah.SA.6" localSheetId="1">#REF!</definedName>
    <definedName name="Upah.SA.6">#REF!</definedName>
    <definedName name="Upah.SA1.A" localSheetId="0">#REF!</definedName>
    <definedName name="Upah.SA1.A" localSheetId="2">#REF!</definedName>
    <definedName name="Upah.SA1.A" localSheetId="3">#REF!</definedName>
    <definedName name="Upah.SA1.A" localSheetId="1">#REF!</definedName>
    <definedName name="Upah.SA1.A">#REF!</definedName>
    <definedName name="Upah.SA1.B" localSheetId="0">#REF!</definedName>
    <definedName name="Upah.SA1.B" localSheetId="2">#REF!</definedName>
    <definedName name="Upah.SA1.B" localSheetId="3">#REF!</definedName>
    <definedName name="Upah.SA1.B" localSheetId="1">#REF!</definedName>
    <definedName name="Upah.SA1.B">#REF!</definedName>
    <definedName name="Upah.SA2.A" localSheetId="0">#REF!</definedName>
    <definedName name="Upah.SA2.A" localSheetId="2">#REF!</definedName>
    <definedName name="Upah.SA2.A" localSheetId="3">#REF!</definedName>
    <definedName name="Upah.SA2.A" localSheetId="1">#REF!</definedName>
    <definedName name="Upah.SA2.A">#REF!</definedName>
    <definedName name="Upah.SA3" localSheetId="0">#REF!</definedName>
    <definedName name="Upah.SA3" localSheetId="2">#REF!</definedName>
    <definedName name="Upah.SA3" localSheetId="3">#REF!</definedName>
    <definedName name="Upah.SA3" localSheetId="1">#REF!</definedName>
    <definedName name="Upah.SA3">#REF!</definedName>
    <definedName name="Upah.SA4" localSheetId="0">#REF!</definedName>
    <definedName name="Upah.SA4" localSheetId="2">#REF!</definedName>
    <definedName name="Upah.SA4" localSheetId="3">#REF!</definedName>
    <definedName name="Upah.SA4" localSheetId="1">#REF!</definedName>
    <definedName name="Upah.SA4">#REF!</definedName>
    <definedName name="Upah.SA5.1" localSheetId="0">#REF!</definedName>
    <definedName name="Upah.SA5.1" localSheetId="2">#REF!</definedName>
    <definedName name="Upah.SA5.1" localSheetId="3">#REF!</definedName>
    <definedName name="Upah.SA5.1" localSheetId="1">#REF!</definedName>
    <definedName name="Upah.SA5.1">#REF!</definedName>
    <definedName name="UPAHA18" localSheetId="0">'[5]SNI-BOW'!#REF!</definedName>
    <definedName name="UPAHA18" localSheetId="5">'[5]SNI-BOW'!#REF!</definedName>
    <definedName name="UPAHA18" localSheetId="3">'[5]SNI-BOW'!#REF!</definedName>
    <definedName name="UPAHA18" localSheetId="4">'[5]SNI-BOW'!#REF!</definedName>
    <definedName name="UPAHA18" localSheetId="1">'[5]SNI-BOW'!#REF!</definedName>
    <definedName name="UPAHA18">'[5]SNI-BOW'!#REF!</definedName>
    <definedName name="uPVC.1" localSheetId="0">#REF!</definedName>
    <definedName name="uPVC.1" localSheetId="2">#REF!</definedName>
    <definedName name="uPVC.1" localSheetId="5">#REF!</definedName>
    <definedName name="uPVC.1" localSheetId="3">#REF!</definedName>
    <definedName name="uPVC.1" localSheetId="4">#REF!</definedName>
    <definedName name="uPVC.1" localSheetId="1">#REF!</definedName>
    <definedName name="uPVC.1">#REF!</definedName>
    <definedName name="uPVC.1.1.2" localSheetId="0">#REF!</definedName>
    <definedName name="uPVC.1.1.2" localSheetId="2">#REF!</definedName>
    <definedName name="uPVC.1.1.2" localSheetId="5">#REF!</definedName>
    <definedName name="uPVC.1.1.2" localSheetId="3">#REF!</definedName>
    <definedName name="uPVC.1.1.2" localSheetId="4">#REF!</definedName>
    <definedName name="uPVC.1.1.2" localSheetId="1">#REF!</definedName>
    <definedName name="uPVC.1.1.2">#REF!</definedName>
    <definedName name="uPVC.10" localSheetId="0">#REF!</definedName>
    <definedName name="uPVC.10" localSheetId="2">#REF!</definedName>
    <definedName name="uPVC.10" localSheetId="5">#REF!</definedName>
    <definedName name="uPVC.10" localSheetId="3">#REF!</definedName>
    <definedName name="uPVC.10" localSheetId="4">#REF!</definedName>
    <definedName name="uPVC.10" localSheetId="1">#REF!</definedName>
    <definedName name="uPVC.10">#REF!</definedName>
    <definedName name="uPVC.2" localSheetId="0">#REF!</definedName>
    <definedName name="uPVC.2" localSheetId="2">#REF!</definedName>
    <definedName name="uPVC.2" localSheetId="3">#REF!</definedName>
    <definedName name="uPVC.2" localSheetId="1">#REF!</definedName>
    <definedName name="uPVC.2">#REF!</definedName>
    <definedName name="uPVC.3" localSheetId="0">#REF!</definedName>
    <definedName name="uPVC.3" localSheetId="2">#REF!</definedName>
    <definedName name="uPVC.3" localSheetId="3">#REF!</definedName>
    <definedName name="uPVC.3" localSheetId="1">#REF!</definedName>
    <definedName name="uPVC.3">#REF!</definedName>
    <definedName name="uPVC.4" localSheetId="0">#REF!</definedName>
    <definedName name="uPVC.4" localSheetId="2">#REF!</definedName>
    <definedName name="uPVC.4" localSheetId="3">#REF!</definedName>
    <definedName name="uPVC.4" localSheetId="1">#REF!</definedName>
    <definedName name="uPVC.4">#REF!</definedName>
    <definedName name="uPVC.6" localSheetId="0">#REF!</definedName>
    <definedName name="uPVC.6" localSheetId="2">#REF!</definedName>
    <definedName name="uPVC.6" localSheetId="3">#REF!</definedName>
    <definedName name="uPVC.6" localSheetId="1">#REF!</definedName>
    <definedName name="uPVC.6">#REF!</definedName>
    <definedName name="uPVC.8" localSheetId="0">#REF!</definedName>
    <definedName name="uPVC.8" localSheetId="2">#REF!</definedName>
    <definedName name="uPVC.8" localSheetId="3">#REF!</definedName>
    <definedName name="uPVC.8" localSheetId="1">#REF!</definedName>
    <definedName name="uPVC.8">#REF!</definedName>
    <definedName name="urinoir" localSheetId="0">#REF!</definedName>
    <definedName name="urinoir" localSheetId="2">#REF!</definedName>
    <definedName name="urinoir" localSheetId="3">#REF!</definedName>
    <definedName name="urinoir" localSheetId="1">#REF!</definedName>
    <definedName name="urinoir">#REF!</definedName>
    <definedName name="usukbengkir" localSheetId="0">#REF!</definedName>
    <definedName name="usukbengkir" localSheetId="2">#REF!</definedName>
    <definedName name="usukbengkir" localSheetId="3">#REF!</definedName>
    <definedName name="usukbengkir" localSheetId="1">#REF!</definedName>
    <definedName name="usukbengkir">#REF!</definedName>
    <definedName name="usukmerantibatu" localSheetId="0">#REF!</definedName>
    <definedName name="usukmerantibatu" localSheetId="2">#REF!</definedName>
    <definedName name="usukmerantibatu" localSheetId="3">#REF!</definedName>
    <definedName name="usukmerantibatu" localSheetId="1">#REF!</definedName>
    <definedName name="usukmerantibatu">#REF!</definedName>
    <definedName name="Valve150mm" localSheetId="0">#REF!</definedName>
    <definedName name="Valve150mm" localSheetId="2">#REF!</definedName>
    <definedName name="Valve150mm" localSheetId="3">#REF!</definedName>
    <definedName name="Valve150mm" localSheetId="1">#REF!</definedName>
    <definedName name="Valve150mm">#REF!</definedName>
    <definedName name="Valve200mm" localSheetId="0">#REF!</definedName>
    <definedName name="Valve200mm" localSheetId="2">#REF!</definedName>
    <definedName name="Valve200mm" localSheetId="3">#REF!</definedName>
    <definedName name="Valve200mm" localSheetId="1">#REF!</definedName>
    <definedName name="Valve200mm">#REF!</definedName>
    <definedName name="Valve250mm" localSheetId="0">#REF!</definedName>
    <definedName name="Valve250mm" localSheetId="2">#REF!</definedName>
    <definedName name="Valve250mm" localSheetId="3">#REF!</definedName>
    <definedName name="Valve250mm" localSheetId="1">#REF!</definedName>
    <definedName name="Valve250mm">#REF!</definedName>
    <definedName name="venetionsblinds" localSheetId="0">#REF!</definedName>
    <definedName name="venetionsblinds" localSheetId="2">#REF!</definedName>
    <definedName name="venetionsblinds" localSheetId="3">#REF!</definedName>
    <definedName name="venetionsblinds" localSheetId="1">#REF!</definedName>
    <definedName name="venetionsblinds">#REF!</definedName>
    <definedName name="vernis" localSheetId="0">#REF!</definedName>
    <definedName name="vernis" localSheetId="2">#REF!</definedName>
    <definedName name="vernis" localSheetId="3">#REF!</definedName>
    <definedName name="vernis" localSheetId="1">#REF!</definedName>
    <definedName name="vernis">#REF!</definedName>
    <definedName name="vertikalBlinds" localSheetId="0">#REF!</definedName>
    <definedName name="vertikalBlinds" localSheetId="2">#REF!</definedName>
    <definedName name="vertikalBlinds" localSheetId="3">#REF!</definedName>
    <definedName name="vertikalBlinds" localSheetId="1">#REF!</definedName>
    <definedName name="vertikalBlinds">#REF!</definedName>
    <definedName name="vibrator.roller" localSheetId="0">#REF!</definedName>
    <definedName name="vibrator.roller" localSheetId="2">#REF!</definedName>
    <definedName name="vibrator.roller" localSheetId="3">#REF!</definedName>
    <definedName name="vibrator.roller" localSheetId="1">#REF!</definedName>
    <definedName name="vibrator.roller">#REF!</definedName>
    <definedName name="vibrator.roller." localSheetId="0">#REF!</definedName>
    <definedName name="vibrator.roller." localSheetId="2">#REF!</definedName>
    <definedName name="vibrator.roller." localSheetId="3">#REF!</definedName>
    <definedName name="vibrator.roller." localSheetId="1">#REF!</definedName>
    <definedName name="vibrator.roller.">#REF!</definedName>
    <definedName name="vinylWoodcraft" localSheetId="0">#REF!</definedName>
    <definedName name="vinylWoodcraft" localSheetId="2">#REF!</definedName>
    <definedName name="vinylWoodcraft" localSheetId="3">#REF!</definedName>
    <definedName name="vinylWoodcraft" localSheetId="1">#REF!</definedName>
    <definedName name="vinylWoodcraft">#REF!</definedName>
    <definedName name="vinylWoodline" localSheetId="0">#REF!</definedName>
    <definedName name="vinylWoodline" localSheetId="2">#REF!</definedName>
    <definedName name="vinylWoodline" localSheetId="3">#REF!</definedName>
    <definedName name="vinylWoodline" localSheetId="1">#REF!</definedName>
    <definedName name="vinylWoodline">#REF!</definedName>
    <definedName name="vlaampress">'[6]harga sat'!$G$32</definedName>
    <definedName name="Wallpaper" localSheetId="0">#REF!</definedName>
    <definedName name="Wallpaper" localSheetId="2">#REF!</definedName>
    <definedName name="Wallpaper" localSheetId="5">#REF!</definedName>
    <definedName name="Wallpaper" localSheetId="3">#REF!</definedName>
    <definedName name="Wallpaper" localSheetId="4">#REF!</definedName>
    <definedName name="Wallpaper" localSheetId="1">#REF!</definedName>
    <definedName name="Wallpaper">#REF!</definedName>
    <definedName name="Washer.round" localSheetId="0">#REF!</definedName>
    <definedName name="Washer.round" localSheetId="2">#REF!</definedName>
    <definedName name="Washer.round" localSheetId="5">#REF!</definedName>
    <definedName name="Washer.round" localSheetId="3">#REF!</definedName>
    <definedName name="Washer.round" localSheetId="4">#REF!</definedName>
    <definedName name="Washer.round" localSheetId="1">#REF!</definedName>
    <definedName name="Washer.round">#REF!</definedName>
    <definedName name="Washer.square" localSheetId="0">#REF!</definedName>
    <definedName name="Washer.square" localSheetId="2">#REF!</definedName>
    <definedName name="Washer.square" localSheetId="5">#REF!</definedName>
    <definedName name="Washer.square" localSheetId="3">#REF!</definedName>
    <definedName name="Washer.square" localSheetId="4">#REF!</definedName>
    <definedName name="Washer.square" localSheetId="1">#REF!</definedName>
    <definedName name="Washer.square">#REF!</definedName>
    <definedName name="wastafel" localSheetId="0">#REF!</definedName>
    <definedName name="wastafel" localSheetId="2">#REF!</definedName>
    <definedName name="wastafel" localSheetId="3">#REF!</definedName>
    <definedName name="wastafel" localSheetId="1">#REF!</definedName>
    <definedName name="wastafel">#REF!</definedName>
    <definedName name="wastafelcolour" localSheetId="0">#REF!</definedName>
    <definedName name="wastafelcolour" localSheetId="2">#REF!</definedName>
    <definedName name="wastafelcolour" localSheetId="3">#REF!</definedName>
    <definedName name="wastafelcolour" localSheetId="1">#REF!</definedName>
    <definedName name="wastafelcolour">#REF!</definedName>
    <definedName name="Water.drain.asesoris" localSheetId="0">#REF!</definedName>
    <definedName name="Water.drain.asesoris" localSheetId="2">#REF!</definedName>
    <definedName name="Water.drain.asesoris" localSheetId="3">#REF!</definedName>
    <definedName name="Water.drain.asesoris" localSheetId="1">#REF!</definedName>
    <definedName name="Water.drain.asesoris">#REF!</definedName>
    <definedName name="water.pump" localSheetId="0">#REF!</definedName>
    <definedName name="water.pump" localSheetId="2">#REF!</definedName>
    <definedName name="water.pump" localSheetId="3">#REF!</definedName>
    <definedName name="water.pump" localSheetId="1">#REF!</definedName>
    <definedName name="water.pump">#REF!</definedName>
    <definedName name="water.pump." localSheetId="0">#REF!</definedName>
    <definedName name="water.pump." localSheetId="2">#REF!</definedName>
    <definedName name="water.pump." localSheetId="3">#REF!</definedName>
    <definedName name="water.pump." localSheetId="1">#REF!</definedName>
    <definedName name="water.pump.">#REF!</definedName>
    <definedName name="water.tanker" localSheetId="0">#REF!</definedName>
    <definedName name="water.tanker" localSheetId="2">#REF!</definedName>
    <definedName name="water.tanker" localSheetId="3">#REF!</definedName>
    <definedName name="water.tanker" localSheetId="1">#REF!</definedName>
    <definedName name="water.tanker">#REF!</definedName>
    <definedName name="water.tanker." localSheetId="0">#REF!</definedName>
    <definedName name="water.tanker." localSheetId="2">#REF!</definedName>
    <definedName name="water.tanker." localSheetId="3">#REF!</definedName>
    <definedName name="water.tanker." localSheetId="1">#REF!</definedName>
    <definedName name="water.tanker.">#REF!</definedName>
    <definedName name="waterproofing" localSheetId="0">#REF!</definedName>
    <definedName name="waterproofing" localSheetId="2">#REF!</definedName>
    <definedName name="waterproofing" localSheetId="3">#REF!</definedName>
    <definedName name="waterproofing" localSheetId="1">#REF!</definedName>
    <definedName name="waterproofing">#REF!</definedName>
    <definedName name="wbakA" localSheetId="0">#REF!</definedName>
    <definedName name="wbakA" localSheetId="2">#REF!</definedName>
    <definedName name="wbakA" localSheetId="3">#REF!</definedName>
    <definedName name="wbakA" localSheetId="1">#REF!</definedName>
    <definedName name="wbakA">#REF!</definedName>
    <definedName name="WC" localSheetId="0">#REF!</definedName>
    <definedName name="WC" localSheetId="2">#REF!</definedName>
    <definedName name="WC" localSheetId="3">#REF!</definedName>
    <definedName name="WC" localSheetId="1">#REF!</definedName>
    <definedName name="WC">#REF!</definedName>
    <definedName name="wheel.loader" localSheetId="0">#REF!</definedName>
    <definedName name="wheel.loader" localSheetId="2">#REF!</definedName>
    <definedName name="wheel.loader" localSheetId="3">#REF!</definedName>
    <definedName name="wheel.loader" localSheetId="1">#REF!</definedName>
    <definedName name="wheel.loader">#REF!</definedName>
    <definedName name="wheel.loader." localSheetId="0">#REF!</definedName>
    <definedName name="wheel.loader." localSheetId="2">#REF!</definedName>
    <definedName name="wheel.loader." localSheetId="3">#REF!</definedName>
    <definedName name="wheel.loader." localSheetId="1">#REF!</definedName>
    <definedName name="wheel.loader.">#REF!</definedName>
    <definedName name="whiteBoard1muka" localSheetId="0">#REF!</definedName>
    <definedName name="whiteBoard1muka" localSheetId="2">#REF!</definedName>
    <definedName name="whiteBoard1muka" localSheetId="3">#REF!</definedName>
    <definedName name="whiteBoard1muka" localSheetId="1">#REF!</definedName>
    <definedName name="whiteBoard1muka">#REF!</definedName>
    <definedName name="whiteBoard2muka" localSheetId="0">#REF!</definedName>
    <definedName name="whiteBoard2muka" localSheetId="2">#REF!</definedName>
    <definedName name="whiteBoard2muka" localSheetId="3">#REF!</definedName>
    <definedName name="whiteBoard2muka" localSheetId="1">#REF!</definedName>
    <definedName name="whiteBoard2muka">#REF!</definedName>
    <definedName name="wiremesh0.08" localSheetId="0">#REF!</definedName>
    <definedName name="wiremesh0.08" localSheetId="2">#REF!</definedName>
    <definedName name="wiremesh0.08" localSheetId="3">#REF!</definedName>
    <definedName name="wiremesh0.08" localSheetId="1">#REF!</definedName>
    <definedName name="wiremesh0.08">#REF!</definedName>
    <definedName name="wiremesh0.1" localSheetId="0">#REF!</definedName>
    <definedName name="wiremesh0.1" localSheetId="2">#REF!</definedName>
    <definedName name="wiremesh0.1" localSheetId="3">#REF!</definedName>
    <definedName name="wiremesh0.1" localSheetId="1">#REF!</definedName>
    <definedName name="wiremesh0.1">#REF!</definedName>
    <definedName name="woodfiller" localSheetId="0">#REF!</definedName>
    <definedName name="woodfiller" localSheetId="2">#REF!</definedName>
    <definedName name="woodfiller" localSheetId="3">#REF!</definedName>
    <definedName name="woodfiller" localSheetId="1">#REF!</definedName>
    <definedName name="woodfiller">#REF!</definedName>
    <definedName name="x" localSheetId="0">#REF!</definedName>
    <definedName name="x" localSheetId="2">#REF!</definedName>
    <definedName name="x" localSheetId="3">#REF!</definedName>
    <definedName name="x" localSheetId="1">#REF!</definedName>
    <definedName name="x">#REF!</definedName>
    <definedName name="xpandinganchor10.000" localSheetId="0">#REF!</definedName>
    <definedName name="xpandinganchor10.000" localSheetId="2">#REF!</definedName>
    <definedName name="xpandinganchor10.000" localSheetId="3">#REF!</definedName>
    <definedName name="xpandinganchor10.000" localSheetId="1">#REF!</definedName>
    <definedName name="xpandinganchor10.000">#REF!</definedName>
    <definedName name="xx" localSheetId="0">#REF!</definedName>
    <definedName name="xx" localSheetId="2">#REF!</definedName>
    <definedName name="xx" localSheetId="3">#REF!</definedName>
    <definedName name="xx" localSheetId="1">#REF!</definedName>
    <definedName name="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0" l="1"/>
  <c r="G29" i="10"/>
  <c r="H29" i="10"/>
  <c r="J29" i="10" s="1"/>
  <c r="F29" i="11" s="1"/>
  <c r="I29" i="10"/>
  <c r="K29" i="10" s="1"/>
  <c r="F37" i="11"/>
  <c r="G37" i="11"/>
  <c r="H37" i="11"/>
  <c r="J37" i="11" s="1"/>
  <c r="F37" i="12" s="1"/>
  <c r="J37" i="12" s="1"/>
  <c r="F37" i="13" s="1"/>
  <c r="J37" i="13" s="1"/>
  <c r="F37" i="14" s="1"/>
  <c r="J37" i="14" s="1"/>
  <c r="F37" i="15" s="1"/>
  <c r="I37" i="11"/>
  <c r="F53" i="16"/>
  <c r="F58" i="19"/>
  <c r="G58" i="19"/>
  <c r="H58" i="19"/>
  <c r="I58" i="19"/>
  <c r="J58" i="19"/>
  <c r="F33" i="21"/>
  <c r="G33" i="21"/>
  <c r="H33" i="21"/>
  <c r="I33" i="21"/>
  <c r="J33" i="21"/>
  <c r="F11" i="21"/>
  <c r="G11" i="21"/>
  <c r="H11" i="21"/>
  <c r="J11" i="21" s="1"/>
  <c r="F11" i="23" s="1"/>
  <c r="I11" i="21"/>
  <c r="K11" i="21" s="1"/>
  <c r="F12" i="21"/>
  <c r="G12" i="21"/>
  <c r="H12" i="21"/>
  <c r="I12" i="21"/>
  <c r="K12" i="21" s="1"/>
  <c r="J12" i="21"/>
  <c r="F12" i="23" s="1"/>
  <c r="F14" i="21"/>
  <c r="G14" i="21"/>
  <c r="H14" i="21"/>
  <c r="J14" i="21" s="1"/>
  <c r="F14" i="23" s="1"/>
  <c r="J14" i="23" s="1"/>
  <c r="F14" i="24" s="1"/>
  <c r="I14" i="21"/>
  <c r="K14" i="21" s="1"/>
  <c r="F15" i="21"/>
  <c r="G15" i="21"/>
  <c r="H15" i="21"/>
  <c r="I15" i="21"/>
  <c r="K15" i="21" s="1"/>
  <c r="J15" i="21"/>
  <c r="F15" i="23" s="1"/>
  <c r="J15" i="23" s="1"/>
  <c r="F15" i="24" s="1"/>
  <c r="J15" i="24" s="1"/>
  <c r="F15" i="25" s="1"/>
  <c r="J15" i="25" s="1"/>
  <c r="F15" i="26" s="1"/>
  <c r="J15" i="26" s="1"/>
  <c r="F15" i="27" s="1"/>
  <c r="J15" i="27" s="1"/>
  <c r="F15" i="28" s="1"/>
  <c r="J15" i="28" s="1"/>
  <c r="F15" i="29" s="1"/>
  <c r="J15" i="29" s="1"/>
  <c r="F15" i="31" s="1"/>
  <c r="J15" i="31" s="1"/>
  <c r="F15" i="32" s="1"/>
  <c r="F16" i="21"/>
  <c r="G16" i="21"/>
  <c r="H16" i="21"/>
  <c r="J16" i="21" s="1"/>
  <c r="F16" i="23" s="1"/>
  <c r="J16" i="23" s="1"/>
  <c r="F16" i="24" s="1"/>
  <c r="J16" i="24" s="1"/>
  <c r="F16" i="25" s="1"/>
  <c r="J16" i="25" s="1"/>
  <c r="F16" i="26" s="1"/>
  <c r="J16" i="26" s="1"/>
  <c r="F16" i="27" s="1"/>
  <c r="J16" i="27" s="1"/>
  <c r="F16" i="28" s="1"/>
  <c r="I16" i="21"/>
  <c r="K16" i="21" s="1"/>
  <c r="F17" i="21"/>
  <c r="G17" i="21"/>
  <c r="H17" i="21"/>
  <c r="I17" i="21"/>
  <c r="K17" i="21" s="1"/>
  <c r="J17" i="21"/>
  <c r="F17" i="23" s="1"/>
  <c r="J17" i="23" s="1"/>
  <c r="F17" i="24" s="1"/>
  <c r="J17" i="24" s="1"/>
  <c r="F17" i="25" s="1"/>
  <c r="J17" i="25" s="1"/>
  <c r="F17" i="26" s="1"/>
  <c r="J17" i="26" s="1"/>
  <c r="F17" i="27" s="1"/>
  <c r="J17" i="27" s="1"/>
  <c r="F17" i="28" s="1"/>
  <c r="J17" i="28" s="1"/>
  <c r="F17" i="29" s="1"/>
  <c r="F18" i="21"/>
  <c r="G18" i="21"/>
  <c r="H18" i="21"/>
  <c r="J18" i="21" s="1"/>
  <c r="F18" i="23" s="1"/>
  <c r="J18" i="23" s="1"/>
  <c r="F18" i="24" s="1"/>
  <c r="J18" i="24" s="1"/>
  <c r="F18" i="25" s="1"/>
  <c r="J18" i="25" s="1"/>
  <c r="F18" i="26" s="1"/>
  <c r="J18" i="26" s="1"/>
  <c r="F18" i="27" s="1"/>
  <c r="J18" i="27" s="1"/>
  <c r="F18" i="28" s="1"/>
  <c r="J18" i="28" s="1"/>
  <c r="F18" i="29" s="1"/>
  <c r="J18" i="29" s="1"/>
  <c r="F18" i="31" s="1"/>
  <c r="J18" i="31" s="1"/>
  <c r="F18" i="32" s="1"/>
  <c r="J18" i="32" s="1"/>
  <c r="F18" i="33" s="1"/>
  <c r="J18" i="33" s="1"/>
  <c r="F18" i="34" s="1"/>
  <c r="J18" i="34" s="1"/>
  <c r="F18" i="35" s="1"/>
  <c r="J18" i="35" s="1"/>
  <c r="F18" i="36" s="1"/>
  <c r="J18" i="36" s="1"/>
  <c r="F18" i="37" s="1"/>
  <c r="J18" i="37" s="1"/>
  <c r="F18" i="38" s="1"/>
  <c r="J18" i="38" s="1"/>
  <c r="F18" i="39" s="1"/>
  <c r="J18" i="39" s="1"/>
  <c r="F18" i="40" s="1"/>
  <c r="J18" i="40" s="1"/>
  <c r="F18" i="41" s="1"/>
  <c r="J18" i="41" s="1"/>
  <c r="F18" i="42" s="1"/>
  <c r="J18" i="42" s="1"/>
  <c r="F18" i="43" s="1"/>
  <c r="I18" i="21"/>
  <c r="K18" i="21" s="1"/>
  <c r="F20" i="21"/>
  <c r="G20" i="21"/>
  <c r="H20" i="21"/>
  <c r="I20" i="21"/>
  <c r="K20" i="21" s="1"/>
  <c r="J20" i="21"/>
  <c r="F20" i="23" s="1"/>
  <c r="F21" i="21"/>
  <c r="G21" i="21"/>
  <c r="H21" i="21"/>
  <c r="J21" i="21" s="1"/>
  <c r="F21" i="23" s="1"/>
  <c r="J21" i="23" s="1"/>
  <c r="F21" i="24" s="1"/>
  <c r="I21" i="21"/>
  <c r="K21" i="21" s="1"/>
  <c r="F22" i="21"/>
  <c r="G22" i="21"/>
  <c r="H22" i="21"/>
  <c r="I22" i="21"/>
  <c r="K22" i="21" s="1"/>
  <c r="J22" i="21"/>
  <c r="F22" i="23" s="1"/>
  <c r="F23" i="21"/>
  <c r="G23" i="21"/>
  <c r="H23" i="21"/>
  <c r="J23" i="21" s="1"/>
  <c r="F23" i="23" s="1"/>
  <c r="I23" i="21"/>
  <c r="K23" i="21" s="1"/>
  <c r="F25" i="21"/>
  <c r="G25" i="21"/>
  <c r="H25" i="21"/>
  <c r="I25" i="21"/>
  <c r="K25" i="21" s="1"/>
  <c r="J25" i="21"/>
  <c r="F25" i="23" s="1"/>
  <c r="J25" i="23" s="1"/>
  <c r="F25" i="24" s="1"/>
  <c r="F26" i="21"/>
  <c r="G26" i="21"/>
  <c r="H26" i="21"/>
  <c r="J26" i="21" s="1"/>
  <c r="F26" i="23" s="1"/>
  <c r="J26" i="23" s="1"/>
  <c r="F26" i="24" s="1"/>
  <c r="J26" i="24" s="1"/>
  <c r="F26" i="25" s="1"/>
  <c r="I26" i="21"/>
  <c r="K26" i="21" s="1"/>
  <c r="F27" i="21"/>
  <c r="G27" i="21"/>
  <c r="H27" i="21"/>
  <c r="I27" i="21"/>
  <c r="K27" i="21" s="1"/>
  <c r="J27" i="21"/>
  <c r="F27" i="23" s="1"/>
  <c r="J27" i="23" s="1"/>
  <c r="F27" i="24" s="1"/>
  <c r="J27" i="24" s="1"/>
  <c r="F27" i="25" s="1"/>
  <c r="J27" i="25" s="1"/>
  <c r="F27" i="26" s="1"/>
  <c r="J27" i="26" s="1"/>
  <c r="F27" i="27" s="1"/>
  <c r="G29" i="21"/>
  <c r="H29" i="21"/>
  <c r="I29" i="21"/>
  <c r="K29" i="21" s="1"/>
  <c r="F30" i="21"/>
  <c r="G30" i="21"/>
  <c r="H30" i="21"/>
  <c r="I30" i="21"/>
  <c r="K30" i="21" s="1"/>
  <c r="J30" i="21"/>
  <c r="F30" i="23" s="1"/>
  <c r="J30" i="23" s="1"/>
  <c r="F30" i="24" s="1"/>
  <c r="J30" i="24" s="1"/>
  <c r="F30" i="25" s="1"/>
  <c r="J30" i="25" s="1"/>
  <c r="F30" i="26" s="1"/>
  <c r="F31" i="21"/>
  <c r="G31" i="21"/>
  <c r="H31" i="21"/>
  <c r="J31" i="21" s="1"/>
  <c r="F31" i="23" s="1"/>
  <c r="J31" i="23" s="1"/>
  <c r="F31" i="24" s="1"/>
  <c r="I31" i="21"/>
  <c r="K31" i="21" s="1"/>
  <c r="F33" i="23"/>
  <c r="J33" i="23" s="1"/>
  <c r="F33" i="24" s="1"/>
  <c r="K33" i="21"/>
  <c r="F35" i="21"/>
  <c r="G35" i="21"/>
  <c r="H35" i="21"/>
  <c r="I35" i="21"/>
  <c r="K35" i="21" s="1"/>
  <c r="J35" i="21"/>
  <c r="F35" i="23" s="1"/>
  <c r="G37" i="21"/>
  <c r="H37" i="21"/>
  <c r="I37" i="21"/>
  <c r="K37" i="21"/>
  <c r="F38" i="21"/>
  <c r="G38" i="21"/>
  <c r="H38" i="21"/>
  <c r="I38" i="21"/>
  <c r="J38" i="21"/>
  <c r="K38" i="21"/>
  <c r="F39" i="21"/>
  <c r="G39" i="21"/>
  <c r="H39" i="21"/>
  <c r="I39" i="21"/>
  <c r="J39" i="21"/>
  <c r="K39" i="21"/>
  <c r="F40" i="21"/>
  <c r="G40" i="21"/>
  <c r="H40" i="21"/>
  <c r="I40" i="21"/>
  <c r="J40" i="21"/>
  <c r="K40" i="21"/>
  <c r="F41" i="21"/>
  <c r="G41" i="21"/>
  <c r="H41" i="21"/>
  <c r="I41" i="21"/>
  <c r="J41" i="21"/>
  <c r="K41" i="21"/>
  <c r="F42" i="21"/>
  <c r="G42" i="21"/>
  <c r="H42" i="21"/>
  <c r="I42" i="21"/>
  <c r="J42" i="21"/>
  <c r="K42" i="21"/>
  <c r="F43" i="21"/>
  <c r="G43" i="21"/>
  <c r="H43" i="21"/>
  <c r="I43" i="21"/>
  <c r="J43" i="21"/>
  <c r="K43" i="21"/>
  <c r="F44" i="21"/>
  <c r="G44" i="21"/>
  <c r="H44" i="21"/>
  <c r="I44" i="21"/>
  <c r="J44" i="21"/>
  <c r="K44" i="21"/>
  <c r="F45" i="21"/>
  <c r="G45" i="21"/>
  <c r="H45" i="21"/>
  <c r="I45" i="21"/>
  <c r="J45" i="21"/>
  <c r="K45" i="21"/>
  <c r="F46" i="21"/>
  <c r="G46" i="21"/>
  <c r="H46" i="21"/>
  <c r="I46" i="21"/>
  <c r="J46" i="21"/>
  <c r="K46" i="21"/>
  <c r="F47" i="21"/>
  <c r="G47" i="21"/>
  <c r="H47" i="21"/>
  <c r="I47" i="21"/>
  <c r="J47" i="21"/>
  <c r="K47" i="21"/>
  <c r="F48" i="21"/>
  <c r="G48" i="21"/>
  <c r="H48" i="21"/>
  <c r="I48" i="21"/>
  <c r="J48" i="21"/>
  <c r="K48" i="21"/>
  <c r="F49" i="21"/>
  <c r="G49" i="21"/>
  <c r="H49" i="21"/>
  <c r="I49" i="21"/>
  <c r="J49" i="21"/>
  <c r="K49" i="21"/>
  <c r="G53" i="21"/>
  <c r="H53" i="21"/>
  <c r="I53" i="21"/>
  <c r="K53" i="21" s="1"/>
  <c r="F54" i="21"/>
  <c r="G54" i="21"/>
  <c r="H54" i="21"/>
  <c r="I54" i="21"/>
  <c r="K54" i="21" s="1"/>
  <c r="J54" i="21"/>
  <c r="F54" i="23" s="1"/>
  <c r="F56" i="21"/>
  <c r="G56" i="21"/>
  <c r="H56" i="21"/>
  <c r="I56" i="21"/>
  <c r="J56" i="21"/>
  <c r="K56" i="21"/>
  <c r="G58" i="21"/>
  <c r="H58" i="21"/>
  <c r="I58" i="21"/>
  <c r="K58" i="21" s="1"/>
  <c r="F59" i="21"/>
  <c r="G59" i="21"/>
  <c r="H59" i="21"/>
  <c r="I59" i="21"/>
  <c r="K59" i="21" s="1"/>
  <c r="J59" i="21"/>
  <c r="F59" i="23" s="1"/>
  <c r="J59" i="23" s="1"/>
  <c r="F59" i="24" s="1"/>
  <c r="J59" i="24" s="1"/>
  <c r="F59" i="25" s="1"/>
  <c r="J59" i="25" s="1"/>
  <c r="F59" i="26" s="1"/>
  <c r="J59" i="26" s="1"/>
  <c r="F59" i="27" s="1"/>
  <c r="J59" i="27" s="1"/>
  <c r="F59" i="28" s="1"/>
  <c r="F60" i="21"/>
  <c r="G60" i="21"/>
  <c r="H60" i="21"/>
  <c r="J60" i="21" s="1"/>
  <c r="F60" i="23" s="1"/>
  <c r="J60" i="23" s="1"/>
  <c r="F60" i="24" s="1"/>
  <c r="I60" i="21"/>
  <c r="K60" i="21" s="1"/>
  <c r="F61" i="21"/>
  <c r="G61" i="21"/>
  <c r="H61" i="21"/>
  <c r="I61" i="21"/>
  <c r="K61" i="21" s="1"/>
  <c r="J61" i="21"/>
  <c r="F61" i="23" s="1"/>
  <c r="F62" i="21"/>
  <c r="G62" i="21"/>
  <c r="H62" i="21"/>
  <c r="J62" i="21" s="1"/>
  <c r="F62" i="23" s="1"/>
  <c r="J62" i="23" s="1"/>
  <c r="F62" i="24" s="1"/>
  <c r="J62" i="24" s="1"/>
  <c r="F62" i="25" s="1"/>
  <c r="I62" i="21"/>
  <c r="K62" i="21" s="1"/>
  <c r="F63" i="21"/>
  <c r="G63" i="21"/>
  <c r="H63" i="21"/>
  <c r="I63" i="21"/>
  <c r="K63" i="21" s="1"/>
  <c r="J63" i="21"/>
  <c r="F63" i="23" s="1"/>
  <c r="J63" i="23" s="1"/>
  <c r="F63" i="24" s="1"/>
  <c r="J63" i="24" s="1"/>
  <c r="F63" i="25" s="1"/>
  <c r="J63" i="25" s="1"/>
  <c r="F63" i="26" s="1"/>
  <c r="F65" i="21"/>
  <c r="G65" i="21"/>
  <c r="H65" i="21"/>
  <c r="I65" i="21"/>
  <c r="J65" i="21"/>
  <c r="K65" i="21"/>
  <c r="F66" i="21"/>
  <c r="G66" i="21"/>
  <c r="H66" i="21"/>
  <c r="I66" i="21"/>
  <c r="J66" i="21"/>
  <c r="K66" i="21"/>
  <c r="F67" i="21"/>
  <c r="G67" i="21"/>
  <c r="H67" i="21"/>
  <c r="I67" i="21"/>
  <c r="J67" i="21"/>
  <c r="K67" i="21"/>
  <c r="F68" i="21"/>
  <c r="G68" i="21"/>
  <c r="H68" i="21"/>
  <c r="I68" i="21"/>
  <c r="J68" i="21"/>
  <c r="K68" i="21"/>
  <c r="F69" i="21"/>
  <c r="G69" i="21"/>
  <c r="H69" i="21"/>
  <c r="I69" i="21"/>
  <c r="J69" i="21"/>
  <c r="K69" i="21"/>
  <c r="F70" i="21"/>
  <c r="G70" i="21"/>
  <c r="H70" i="21"/>
  <c r="I70" i="21"/>
  <c r="J70" i="21"/>
  <c r="K70" i="21"/>
  <c r="F72" i="21"/>
  <c r="G72" i="21"/>
  <c r="H72" i="21"/>
  <c r="I72" i="21"/>
  <c r="K72" i="21" s="1"/>
  <c r="J72" i="21"/>
  <c r="F73" i="21"/>
  <c r="G73" i="21"/>
  <c r="H73" i="21"/>
  <c r="J73" i="21" s="1"/>
  <c r="F73" i="23" s="1"/>
  <c r="J73" i="23" s="1"/>
  <c r="F73" i="24" s="1"/>
  <c r="I73" i="21"/>
  <c r="K73" i="21" s="1"/>
  <c r="F74" i="21"/>
  <c r="G74" i="21"/>
  <c r="H74" i="21"/>
  <c r="I74" i="21"/>
  <c r="K74" i="21" s="1"/>
  <c r="J74" i="21"/>
  <c r="F74" i="23" s="1"/>
  <c r="J74" i="23" s="1"/>
  <c r="F74" i="24" s="1"/>
  <c r="J74" i="24" s="1"/>
  <c r="F74" i="25" s="1"/>
  <c r="J74" i="25" s="1"/>
  <c r="F74" i="26" s="1"/>
  <c r="J74" i="26" s="1"/>
  <c r="F74" i="27" s="1"/>
  <c r="J74" i="27" s="1"/>
  <c r="F74" i="28" s="1"/>
  <c r="J74" i="28" s="1"/>
  <c r="F74" i="29" s="1"/>
  <c r="F75" i="21"/>
  <c r="G75" i="21"/>
  <c r="H75" i="21"/>
  <c r="J75" i="21" s="1"/>
  <c r="F75" i="23" s="1"/>
  <c r="J75" i="23" s="1"/>
  <c r="F75" i="24" s="1"/>
  <c r="I75" i="21"/>
  <c r="K75" i="21" s="1"/>
  <c r="F76" i="21"/>
  <c r="G76" i="21"/>
  <c r="H76" i="21"/>
  <c r="I76" i="21"/>
  <c r="K76" i="21" s="1"/>
  <c r="J76" i="21"/>
  <c r="F76" i="23" s="1"/>
  <c r="J76" i="23" s="1"/>
  <c r="F76" i="24" s="1"/>
  <c r="F78" i="21"/>
  <c r="G78" i="21"/>
  <c r="H78" i="21"/>
  <c r="I78" i="21"/>
  <c r="J78" i="21"/>
  <c r="K78" i="21"/>
  <c r="F79" i="21"/>
  <c r="J79" i="21" s="1"/>
  <c r="F79" i="23" s="1"/>
  <c r="J79" i="23" s="1"/>
  <c r="F79" i="24" s="1"/>
  <c r="J79" i="24" s="1"/>
  <c r="F79" i="25" s="1"/>
  <c r="G79" i="21"/>
  <c r="H79" i="21"/>
  <c r="I79" i="21"/>
  <c r="K79" i="21"/>
  <c r="F80" i="21"/>
  <c r="G80" i="21"/>
  <c r="H80" i="21"/>
  <c r="I80" i="21"/>
  <c r="J80" i="21"/>
  <c r="K80" i="21"/>
  <c r="F81" i="21"/>
  <c r="J81" i="21" s="1"/>
  <c r="F81" i="23" s="1"/>
  <c r="J81" i="23" s="1"/>
  <c r="F81" i="24" s="1"/>
  <c r="J81" i="24" s="1"/>
  <c r="F81" i="25" s="1"/>
  <c r="J81" i="25" s="1"/>
  <c r="F81" i="26" s="1"/>
  <c r="J81" i="26" s="1"/>
  <c r="F81" i="27" s="1"/>
  <c r="J81" i="27" s="1"/>
  <c r="F81" i="28" s="1"/>
  <c r="J81" i="28" s="1"/>
  <c r="F81" i="29" s="1"/>
  <c r="G81" i="21"/>
  <c r="H81" i="21"/>
  <c r="I81" i="21"/>
  <c r="K81" i="21"/>
  <c r="F82" i="21"/>
  <c r="G82" i="21"/>
  <c r="H82" i="21"/>
  <c r="I82" i="21"/>
  <c r="J82" i="21"/>
  <c r="K82" i="21"/>
  <c r="F83" i="21"/>
  <c r="J83" i="21" s="1"/>
  <c r="F83" i="23" s="1"/>
  <c r="G83" i="21"/>
  <c r="H83" i="21"/>
  <c r="I83" i="21"/>
  <c r="K83" i="21"/>
  <c r="F84" i="21"/>
  <c r="G84" i="21"/>
  <c r="H84" i="21"/>
  <c r="I84" i="21"/>
  <c r="J84" i="21"/>
  <c r="K84" i="21"/>
  <c r="F85" i="21"/>
  <c r="J85" i="21" s="1"/>
  <c r="F85" i="23" s="1"/>
  <c r="J85" i="23" s="1"/>
  <c r="F85" i="24" s="1"/>
  <c r="J85" i="24" s="1"/>
  <c r="F85" i="25" s="1"/>
  <c r="G85" i="21"/>
  <c r="H85" i="21"/>
  <c r="I85" i="21"/>
  <c r="K85" i="21"/>
  <c r="F86" i="21"/>
  <c r="G86" i="21"/>
  <c r="H86" i="21"/>
  <c r="I86" i="21"/>
  <c r="J86" i="21"/>
  <c r="K86" i="21"/>
  <c r="F88" i="21"/>
  <c r="G88" i="21"/>
  <c r="H88" i="21"/>
  <c r="J88" i="21" s="1"/>
  <c r="F88" i="23" s="1"/>
  <c r="J88" i="23" s="1"/>
  <c r="F88" i="24" s="1"/>
  <c r="I88" i="21"/>
  <c r="K88" i="21" s="1"/>
  <c r="F89" i="21"/>
  <c r="G89" i="21"/>
  <c r="H89" i="21"/>
  <c r="I89" i="21"/>
  <c r="K89" i="21" s="1"/>
  <c r="J89" i="21"/>
  <c r="F89" i="23" s="1"/>
  <c r="F90" i="21"/>
  <c r="G90" i="21"/>
  <c r="H90" i="21"/>
  <c r="J90" i="21" s="1"/>
  <c r="F90" i="23" s="1"/>
  <c r="J90" i="23" s="1"/>
  <c r="F90" i="24" s="1"/>
  <c r="J90" i="24" s="1"/>
  <c r="F90" i="25" s="1"/>
  <c r="I90" i="21"/>
  <c r="K90" i="21" s="1"/>
  <c r="F91" i="21"/>
  <c r="G91" i="21"/>
  <c r="H91" i="21"/>
  <c r="I91" i="21"/>
  <c r="K91" i="21" s="1"/>
  <c r="J91" i="21"/>
  <c r="F91" i="23" s="1"/>
  <c r="J91" i="23" s="1"/>
  <c r="F91" i="24" s="1"/>
  <c r="F92" i="21"/>
  <c r="G92" i="21"/>
  <c r="H92" i="21"/>
  <c r="J92" i="21" s="1"/>
  <c r="F92" i="23" s="1"/>
  <c r="I92" i="21"/>
  <c r="K92" i="21" s="1"/>
  <c r="F93" i="21"/>
  <c r="G93" i="21"/>
  <c r="H93" i="21"/>
  <c r="I93" i="21"/>
  <c r="K93" i="21" s="1"/>
  <c r="J93" i="21"/>
  <c r="F93" i="23" s="1"/>
  <c r="F94" i="21"/>
  <c r="G94" i="21"/>
  <c r="H94" i="21"/>
  <c r="J94" i="21" s="1"/>
  <c r="F94" i="23" s="1"/>
  <c r="I94" i="21"/>
  <c r="K94" i="21" s="1"/>
  <c r="G65" i="36"/>
  <c r="H65" i="36"/>
  <c r="I65" i="36"/>
  <c r="H54" i="44"/>
  <c r="H56" i="44"/>
  <c r="H58" i="44"/>
  <c r="H59" i="44"/>
  <c r="H60" i="44"/>
  <c r="H61" i="44"/>
  <c r="H62" i="44"/>
  <c r="H63" i="44"/>
  <c r="H65" i="44"/>
  <c r="H66" i="44"/>
  <c r="H67" i="44"/>
  <c r="H68" i="44"/>
  <c r="H69" i="44"/>
  <c r="H70" i="44"/>
  <c r="H72" i="44"/>
  <c r="H73" i="44"/>
  <c r="H74" i="44"/>
  <c r="H75" i="44"/>
  <c r="H76" i="44"/>
  <c r="H78" i="44"/>
  <c r="H79" i="44"/>
  <c r="H80" i="44"/>
  <c r="H81" i="44"/>
  <c r="H82" i="44"/>
  <c r="H83" i="44"/>
  <c r="H84" i="44"/>
  <c r="H85" i="44"/>
  <c r="H86" i="44"/>
  <c r="H88" i="44"/>
  <c r="H89" i="44"/>
  <c r="H90" i="44"/>
  <c r="H91" i="44"/>
  <c r="H92" i="44"/>
  <c r="H93" i="44"/>
  <c r="H94" i="44"/>
  <c r="H53" i="44"/>
  <c r="H12" i="44"/>
  <c r="H14" i="44"/>
  <c r="H15" i="44"/>
  <c r="H16" i="44"/>
  <c r="H17" i="44"/>
  <c r="H18" i="44"/>
  <c r="H20" i="44"/>
  <c r="H21" i="44"/>
  <c r="H22" i="44"/>
  <c r="H23" i="44"/>
  <c r="H25" i="44"/>
  <c r="H26" i="44"/>
  <c r="H27" i="44"/>
  <c r="H29" i="44"/>
  <c r="H30" i="44"/>
  <c r="H31" i="44"/>
  <c r="H33" i="44"/>
  <c r="H35" i="44"/>
  <c r="H37" i="44"/>
  <c r="H38" i="44"/>
  <c r="H39" i="44"/>
  <c r="H40" i="44"/>
  <c r="H41" i="44"/>
  <c r="H42" i="44"/>
  <c r="H43" i="44"/>
  <c r="H44" i="44"/>
  <c r="H45" i="44"/>
  <c r="H46" i="44"/>
  <c r="H47" i="44"/>
  <c r="H48" i="44"/>
  <c r="H49" i="44"/>
  <c r="H11" i="44"/>
  <c r="E94" i="44"/>
  <c r="I94" i="44" s="1"/>
  <c r="K94" i="44" s="1"/>
  <c r="D94" i="44"/>
  <c r="I93" i="44"/>
  <c r="K93" i="44" s="1"/>
  <c r="G93" i="44"/>
  <c r="E93" i="44"/>
  <c r="D93" i="44"/>
  <c r="I92" i="44"/>
  <c r="K92" i="44" s="1"/>
  <c r="E92" i="44"/>
  <c r="G92" i="44" s="1"/>
  <c r="D92" i="44"/>
  <c r="E91" i="44"/>
  <c r="I91" i="44" s="1"/>
  <c r="K91" i="44" s="1"/>
  <c r="D91" i="44"/>
  <c r="I90" i="44"/>
  <c r="K90" i="44" s="1"/>
  <c r="G90" i="44"/>
  <c r="E90" i="44"/>
  <c r="D90" i="44"/>
  <c r="I89" i="44"/>
  <c r="K89" i="44" s="1"/>
  <c r="E89" i="44"/>
  <c r="G89" i="44" s="1"/>
  <c r="D89" i="44"/>
  <c r="E88" i="44"/>
  <c r="I88" i="44" s="1"/>
  <c r="K88" i="44" s="1"/>
  <c r="D88" i="44"/>
  <c r="K86" i="44"/>
  <c r="I86" i="44"/>
  <c r="G86" i="44"/>
  <c r="D86" i="44"/>
  <c r="E85" i="44"/>
  <c r="I85" i="44" s="1"/>
  <c r="K85" i="44" s="1"/>
  <c r="D85" i="44"/>
  <c r="I84" i="44"/>
  <c r="K84" i="44" s="1"/>
  <c r="G84" i="44"/>
  <c r="D84" i="44"/>
  <c r="I83" i="44"/>
  <c r="K83" i="44" s="1"/>
  <c r="G83" i="44"/>
  <c r="E83" i="44"/>
  <c r="D83" i="44"/>
  <c r="E82" i="44"/>
  <c r="I82" i="44" s="1"/>
  <c r="K82" i="44" s="1"/>
  <c r="D82" i="44"/>
  <c r="K81" i="44"/>
  <c r="I81" i="44"/>
  <c r="G81" i="44"/>
  <c r="G80" i="44"/>
  <c r="E80" i="44"/>
  <c r="I80" i="44" s="1"/>
  <c r="K80" i="44" s="1"/>
  <c r="I79" i="44"/>
  <c r="K79" i="44" s="1"/>
  <c r="G79" i="44"/>
  <c r="D79" i="44"/>
  <c r="I78" i="44"/>
  <c r="K78" i="44" s="1"/>
  <c r="G78" i="44"/>
  <c r="E78" i="44"/>
  <c r="D78" i="44"/>
  <c r="I76" i="44"/>
  <c r="K76" i="44" s="1"/>
  <c r="G76" i="44"/>
  <c r="E76" i="44"/>
  <c r="D76" i="44"/>
  <c r="I75" i="44"/>
  <c r="K75" i="44" s="1"/>
  <c r="E75" i="44"/>
  <c r="G75" i="44" s="1"/>
  <c r="D75" i="44"/>
  <c r="E74" i="44"/>
  <c r="I74" i="44" s="1"/>
  <c r="K74" i="44" s="1"/>
  <c r="D74" i="44"/>
  <c r="I73" i="44"/>
  <c r="K73" i="44" s="1"/>
  <c r="G73" i="44"/>
  <c r="E73" i="44"/>
  <c r="D73" i="44"/>
  <c r="I72" i="44"/>
  <c r="K72" i="44" s="1"/>
  <c r="E72" i="44"/>
  <c r="G72" i="44" s="1"/>
  <c r="D72" i="44"/>
  <c r="K70" i="44"/>
  <c r="I70" i="44"/>
  <c r="E70" i="44"/>
  <c r="G70" i="44" s="1"/>
  <c r="D70" i="44"/>
  <c r="K69" i="44"/>
  <c r="I69" i="44"/>
  <c r="G69" i="44"/>
  <c r="E69" i="44"/>
  <c r="D69" i="44"/>
  <c r="G68" i="44"/>
  <c r="E68" i="44"/>
  <c r="I68" i="44" s="1"/>
  <c r="K68" i="44" s="1"/>
  <c r="D68" i="44"/>
  <c r="K67" i="44"/>
  <c r="I67" i="44"/>
  <c r="E67" i="44"/>
  <c r="G67" i="44" s="1"/>
  <c r="D67" i="44"/>
  <c r="K66" i="44"/>
  <c r="I66" i="44"/>
  <c r="G66" i="44"/>
  <c r="E66" i="44"/>
  <c r="D66" i="44"/>
  <c r="G65" i="44"/>
  <c r="E65" i="44"/>
  <c r="I65" i="44" s="1"/>
  <c r="K65" i="44" s="1"/>
  <c r="D65" i="44"/>
  <c r="E63" i="44"/>
  <c r="I63" i="44" s="1"/>
  <c r="K63" i="44" s="1"/>
  <c r="D63" i="44"/>
  <c r="I62" i="44"/>
  <c r="K62" i="44" s="1"/>
  <c r="G62" i="44"/>
  <c r="E62" i="44"/>
  <c r="D62" i="44"/>
  <c r="I61" i="44"/>
  <c r="K61" i="44" s="1"/>
  <c r="E61" i="44"/>
  <c r="G61" i="44" s="1"/>
  <c r="D61" i="44"/>
  <c r="E60" i="44"/>
  <c r="I60" i="44" s="1"/>
  <c r="K60" i="44" s="1"/>
  <c r="D60" i="44"/>
  <c r="I59" i="44"/>
  <c r="K59" i="44" s="1"/>
  <c r="G59" i="44"/>
  <c r="E59" i="44"/>
  <c r="D59" i="44"/>
  <c r="I58" i="44"/>
  <c r="K58" i="44" s="1"/>
  <c r="E58" i="44"/>
  <c r="G58" i="44" s="1"/>
  <c r="D58" i="44"/>
  <c r="I56" i="44"/>
  <c r="K56" i="44" s="1"/>
  <c r="G56" i="44"/>
  <c r="E56" i="44"/>
  <c r="D56" i="44"/>
  <c r="I54" i="44"/>
  <c r="K54" i="44" s="1"/>
  <c r="G54" i="44"/>
  <c r="E54" i="44"/>
  <c r="D54" i="44"/>
  <c r="I53" i="44"/>
  <c r="K53" i="44" s="1"/>
  <c r="E53" i="44"/>
  <c r="G53" i="44" s="1"/>
  <c r="D53" i="44"/>
  <c r="K49" i="44"/>
  <c r="I49" i="44"/>
  <c r="E49" i="44"/>
  <c r="G49" i="44" s="1"/>
  <c r="D49" i="44"/>
  <c r="K48" i="44"/>
  <c r="I48" i="44"/>
  <c r="G48" i="44"/>
  <c r="E48" i="44"/>
  <c r="D48" i="44"/>
  <c r="G47" i="44"/>
  <c r="E47" i="44"/>
  <c r="I47" i="44" s="1"/>
  <c r="K47" i="44" s="1"/>
  <c r="D47" i="44"/>
  <c r="K46" i="44"/>
  <c r="I46" i="44"/>
  <c r="E46" i="44"/>
  <c r="G46" i="44" s="1"/>
  <c r="D46" i="44"/>
  <c r="K45" i="44"/>
  <c r="I45" i="44"/>
  <c r="G45" i="44"/>
  <c r="E45" i="44"/>
  <c r="D45" i="44"/>
  <c r="G44" i="44"/>
  <c r="E44" i="44"/>
  <c r="I44" i="44" s="1"/>
  <c r="K44" i="44" s="1"/>
  <c r="D44" i="44"/>
  <c r="K43" i="44"/>
  <c r="I43" i="44"/>
  <c r="E43" i="44"/>
  <c r="G43" i="44" s="1"/>
  <c r="D43" i="44"/>
  <c r="K42" i="44"/>
  <c r="I42" i="44"/>
  <c r="G42" i="44"/>
  <c r="E42" i="44"/>
  <c r="D42" i="44"/>
  <c r="G41" i="44"/>
  <c r="E41" i="44"/>
  <c r="I41" i="44" s="1"/>
  <c r="K41" i="44" s="1"/>
  <c r="D41" i="44"/>
  <c r="K40" i="44"/>
  <c r="I40" i="44"/>
  <c r="E40" i="44"/>
  <c r="G40" i="44" s="1"/>
  <c r="D40" i="44"/>
  <c r="K39" i="44"/>
  <c r="I39" i="44"/>
  <c r="G39" i="44"/>
  <c r="E39" i="44"/>
  <c r="D39" i="44"/>
  <c r="G38" i="44"/>
  <c r="E38" i="44"/>
  <c r="I38" i="44" s="1"/>
  <c r="K38" i="44" s="1"/>
  <c r="D38" i="44"/>
  <c r="K37" i="44"/>
  <c r="I37" i="44"/>
  <c r="E37" i="44"/>
  <c r="G37" i="44" s="1"/>
  <c r="D37" i="44"/>
  <c r="I35" i="44"/>
  <c r="K35" i="44" s="1"/>
  <c r="G35" i="44"/>
  <c r="E35" i="44"/>
  <c r="D35" i="44"/>
  <c r="K33" i="44"/>
  <c r="I33" i="44"/>
  <c r="G33" i="44"/>
  <c r="E33" i="44"/>
  <c r="D33" i="44"/>
  <c r="E31" i="44"/>
  <c r="I31" i="44" s="1"/>
  <c r="K31" i="44" s="1"/>
  <c r="D31" i="44"/>
  <c r="I30" i="44"/>
  <c r="K30" i="44" s="1"/>
  <c r="G30" i="44"/>
  <c r="E30" i="44"/>
  <c r="D30" i="44"/>
  <c r="I29" i="44"/>
  <c r="K29" i="44" s="1"/>
  <c r="E29" i="44"/>
  <c r="G29" i="44" s="1"/>
  <c r="D29" i="44"/>
  <c r="K27" i="44"/>
  <c r="I27" i="44"/>
  <c r="E27" i="44"/>
  <c r="G27" i="44" s="1"/>
  <c r="D27" i="44"/>
  <c r="K26" i="44"/>
  <c r="I26" i="44"/>
  <c r="G26" i="44"/>
  <c r="E26" i="44"/>
  <c r="D26" i="44"/>
  <c r="G25" i="44"/>
  <c r="E25" i="44"/>
  <c r="I25" i="44" s="1"/>
  <c r="K25" i="44" s="1"/>
  <c r="D25" i="44"/>
  <c r="E23" i="44"/>
  <c r="I23" i="44" s="1"/>
  <c r="K23" i="44" s="1"/>
  <c r="D23" i="44"/>
  <c r="I22" i="44"/>
  <c r="K22" i="44" s="1"/>
  <c r="G22" i="44"/>
  <c r="E22" i="44"/>
  <c r="D22" i="44"/>
  <c r="I21" i="44"/>
  <c r="K21" i="44" s="1"/>
  <c r="E21" i="44"/>
  <c r="G21" i="44" s="1"/>
  <c r="D21" i="44"/>
  <c r="E20" i="44"/>
  <c r="I20" i="44" s="1"/>
  <c r="K20" i="44" s="1"/>
  <c r="D20" i="44"/>
  <c r="E18" i="44"/>
  <c r="I18" i="44" s="1"/>
  <c r="K18" i="44" s="1"/>
  <c r="D18" i="44"/>
  <c r="K17" i="44"/>
  <c r="I17" i="44"/>
  <c r="G17" i="44"/>
  <c r="E17" i="44"/>
  <c r="D17" i="44"/>
  <c r="I16" i="44"/>
  <c r="K16" i="44" s="1"/>
  <c r="G16" i="44"/>
  <c r="E16" i="44"/>
  <c r="D16" i="44"/>
  <c r="E15" i="44"/>
  <c r="I15" i="44" s="1"/>
  <c r="K15" i="44" s="1"/>
  <c r="D15" i="44"/>
  <c r="K14" i="44"/>
  <c r="I14" i="44"/>
  <c r="G14" i="44"/>
  <c r="E14" i="44"/>
  <c r="D14" i="44"/>
  <c r="E12" i="44"/>
  <c r="I12" i="44" s="1"/>
  <c r="K12" i="44" s="1"/>
  <c r="D12" i="44"/>
  <c r="I11" i="44"/>
  <c r="K11" i="44" s="1"/>
  <c r="G11" i="44"/>
  <c r="E11" i="44"/>
  <c r="D11" i="44"/>
  <c r="H54" i="43"/>
  <c r="H56" i="43"/>
  <c r="H58" i="43"/>
  <c r="H59" i="43"/>
  <c r="H60" i="43"/>
  <c r="H61" i="43"/>
  <c r="H62" i="43"/>
  <c r="H63" i="43"/>
  <c r="H65" i="43"/>
  <c r="H66" i="43"/>
  <c r="H67" i="43"/>
  <c r="H68" i="43"/>
  <c r="H69" i="43"/>
  <c r="H70" i="43"/>
  <c r="H72" i="43"/>
  <c r="H73" i="43"/>
  <c r="H74" i="43"/>
  <c r="H75" i="43"/>
  <c r="H76" i="43"/>
  <c r="H78" i="43"/>
  <c r="H79" i="43"/>
  <c r="H80" i="43"/>
  <c r="H81" i="43"/>
  <c r="H82" i="43"/>
  <c r="H83" i="43"/>
  <c r="H84" i="43"/>
  <c r="H85" i="43"/>
  <c r="H86" i="43"/>
  <c r="H88" i="43"/>
  <c r="H89" i="43"/>
  <c r="H90" i="43"/>
  <c r="H91" i="43"/>
  <c r="H92" i="43"/>
  <c r="H93" i="43"/>
  <c r="H94" i="43"/>
  <c r="H53" i="43"/>
  <c r="H12" i="43"/>
  <c r="H14" i="43"/>
  <c r="H15" i="43"/>
  <c r="H16" i="43"/>
  <c r="H17" i="43"/>
  <c r="H18" i="43"/>
  <c r="H20" i="43"/>
  <c r="H21" i="43"/>
  <c r="H22" i="43"/>
  <c r="H23" i="43"/>
  <c r="H25" i="43"/>
  <c r="H26" i="43"/>
  <c r="H27" i="43"/>
  <c r="H29" i="43"/>
  <c r="H30" i="43"/>
  <c r="H31" i="43"/>
  <c r="H33" i="43"/>
  <c r="H35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11" i="43"/>
  <c r="I94" i="43"/>
  <c r="K94" i="43" s="1"/>
  <c r="G94" i="43"/>
  <c r="E94" i="43"/>
  <c r="D94" i="43"/>
  <c r="I93" i="43"/>
  <c r="K93" i="43" s="1"/>
  <c r="E93" i="43"/>
  <c r="G93" i="43" s="1"/>
  <c r="D93" i="43"/>
  <c r="E92" i="43"/>
  <c r="I92" i="43" s="1"/>
  <c r="K92" i="43" s="1"/>
  <c r="D92" i="43"/>
  <c r="I91" i="43"/>
  <c r="K91" i="43" s="1"/>
  <c r="G91" i="43"/>
  <c r="E91" i="43"/>
  <c r="D91" i="43"/>
  <c r="I90" i="43"/>
  <c r="K90" i="43" s="1"/>
  <c r="E90" i="43"/>
  <c r="G90" i="43" s="1"/>
  <c r="D90" i="43"/>
  <c r="E89" i="43"/>
  <c r="I89" i="43" s="1"/>
  <c r="K89" i="43" s="1"/>
  <c r="D89" i="43"/>
  <c r="I88" i="43"/>
  <c r="K88" i="43" s="1"/>
  <c r="G88" i="43"/>
  <c r="E88" i="43"/>
  <c r="D88" i="43"/>
  <c r="I86" i="43"/>
  <c r="K86" i="43" s="1"/>
  <c r="G86" i="43"/>
  <c r="D86" i="43"/>
  <c r="I85" i="43"/>
  <c r="K85" i="43" s="1"/>
  <c r="G85" i="43"/>
  <c r="E85" i="43"/>
  <c r="D85" i="43"/>
  <c r="K84" i="43"/>
  <c r="I84" i="43"/>
  <c r="G84" i="43"/>
  <c r="D84" i="43"/>
  <c r="E83" i="43"/>
  <c r="G83" i="43" s="1"/>
  <c r="D83" i="43"/>
  <c r="I82" i="43"/>
  <c r="K82" i="43" s="1"/>
  <c r="G82" i="43"/>
  <c r="E82" i="43"/>
  <c r="D82" i="43"/>
  <c r="I81" i="43"/>
  <c r="K81" i="43" s="1"/>
  <c r="G81" i="43"/>
  <c r="I80" i="43"/>
  <c r="K80" i="43" s="1"/>
  <c r="E80" i="43"/>
  <c r="G80" i="43" s="1"/>
  <c r="K79" i="43"/>
  <c r="I79" i="43"/>
  <c r="G79" i="43"/>
  <c r="D79" i="43"/>
  <c r="E78" i="43"/>
  <c r="G78" i="43" s="1"/>
  <c r="D78" i="43"/>
  <c r="I76" i="43"/>
  <c r="K76" i="43" s="1"/>
  <c r="E76" i="43"/>
  <c r="G76" i="43" s="1"/>
  <c r="D76" i="43"/>
  <c r="E75" i="43"/>
  <c r="I75" i="43" s="1"/>
  <c r="K75" i="43" s="1"/>
  <c r="D75" i="43"/>
  <c r="I74" i="43"/>
  <c r="K74" i="43" s="1"/>
  <c r="G74" i="43"/>
  <c r="E74" i="43"/>
  <c r="D74" i="43"/>
  <c r="I73" i="43"/>
  <c r="K73" i="43" s="1"/>
  <c r="E73" i="43"/>
  <c r="G73" i="43" s="1"/>
  <c r="D73" i="43"/>
  <c r="E72" i="43"/>
  <c r="I72" i="43" s="1"/>
  <c r="K72" i="43" s="1"/>
  <c r="D72" i="43"/>
  <c r="E70" i="43"/>
  <c r="I70" i="43" s="1"/>
  <c r="K70" i="43" s="1"/>
  <c r="D70" i="43"/>
  <c r="I69" i="43"/>
  <c r="K69" i="43" s="1"/>
  <c r="G69" i="43"/>
  <c r="E69" i="43"/>
  <c r="D69" i="43"/>
  <c r="I68" i="43"/>
  <c r="K68" i="43" s="1"/>
  <c r="E68" i="43"/>
  <c r="G68" i="43" s="1"/>
  <c r="D68" i="43"/>
  <c r="E67" i="43"/>
  <c r="I67" i="43" s="1"/>
  <c r="K67" i="43" s="1"/>
  <c r="D67" i="43"/>
  <c r="I66" i="43"/>
  <c r="K66" i="43" s="1"/>
  <c r="G66" i="43"/>
  <c r="E66" i="43"/>
  <c r="D66" i="43"/>
  <c r="I65" i="43"/>
  <c r="K65" i="43" s="1"/>
  <c r="E65" i="43"/>
  <c r="G65" i="43" s="1"/>
  <c r="D65" i="43"/>
  <c r="I63" i="43"/>
  <c r="K63" i="43" s="1"/>
  <c r="G63" i="43"/>
  <c r="E63" i="43"/>
  <c r="D63" i="43"/>
  <c r="K62" i="43"/>
  <c r="I62" i="43"/>
  <c r="E62" i="43"/>
  <c r="G62" i="43" s="1"/>
  <c r="D62" i="43"/>
  <c r="G61" i="43"/>
  <c r="E61" i="43"/>
  <c r="I61" i="43" s="1"/>
  <c r="K61" i="43" s="1"/>
  <c r="D61" i="43"/>
  <c r="I60" i="43"/>
  <c r="K60" i="43" s="1"/>
  <c r="G60" i="43"/>
  <c r="E60" i="43"/>
  <c r="D60" i="43"/>
  <c r="K59" i="43"/>
  <c r="I59" i="43"/>
  <c r="E59" i="43"/>
  <c r="G59" i="43" s="1"/>
  <c r="D59" i="43"/>
  <c r="G58" i="43"/>
  <c r="E58" i="43"/>
  <c r="I58" i="43" s="1"/>
  <c r="K58" i="43" s="1"/>
  <c r="D58" i="43"/>
  <c r="E56" i="43"/>
  <c r="G56" i="43" s="1"/>
  <c r="D56" i="43"/>
  <c r="I54" i="43"/>
  <c r="K54" i="43" s="1"/>
  <c r="E54" i="43"/>
  <c r="G54" i="43" s="1"/>
  <c r="D54" i="43"/>
  <c r="E53" i="43"/>
  <c r="I53" i="43" s="1"/>
  <c r="K53" i="43" s="1"/>
  <c r="D53" i="43"/>
  <c r="E49" i="43"/>
  <c r="I49" i="43" s="1"/>
  <c r="K49" i="43" s="1"/>
  <c r="D49" i="43"/>
  <c r="I48" i="43"/>
  <c r="K48" i="43" s="1"/>
  <c r="G48" i="43"/>
  <c r="E48" i="43"/>
  <c r="D48" i="43"/>
  <c r="I47" i="43"/>
  <c r="K47" i="43" s="1"/>
  <c r="E47" i="43"/>
  <c r="G47" i="43" s="1"/>
  <c r="D47" i="43"/>
  <c r="E46" i="43"/>
  <c r="I46" i="43" s="1"/>
  <c r="K46" i="43" s="1"/>
  <c r="D46" i="43"/>
  <c r="I45" i="43"/>
  <c r="K45" i="43" s="1"/>
  <c r="G45" i="43"/>
  <c r="E45" i="43"/>
  <c r="D45" i="43"/>
  <c r="I44" i="43"/>
  <c r="K44" i="43" s="1"/>
  <c r="E44" i="43"/>
  <c r="G44" i="43" s="1"/>
  <c r="D44" i="43"/>
  <c r="E43" i="43"/>
  <c r="I43" i="43" s="1"/>
  <c r="K43" i="43" s="1"/>
  <c r="D43" i="43"/>
  <c r="I42" i="43"/>
  <c r="K42" i="43" s="1"/>
  <c r="G42" i="43"/>
  <c r="E42" i="43"/>
  <c r="D42" i="43"/>
  <c r="I41" i="43"/>
  <c r="K41" i="43" s="1"/>
  <c r="E41" i="43"/>
  <c r="G41" i="43" s="1"/>
  <c r="D41" i="43"/>
  <c r="E40" i="43"/>
  <c r="I40" i="43" s="1"/>
  <c r="K40" i="43" s="1"/>
  <c r="D40" i="43"/>
  <c r="I39" i="43"/>
  <c r="K39" i="43" s="1"/>
  <c r="G39" i="43"/>
  <c r="E39" i="43"/>
  <c r="D39" i="43"/>
  <c r="I38" i="43"/>
  <c r="K38" i="43" s="1"/>
  <c r="E38" i="43"/>
  <c r="G38" i="43" s="1"/>
  <c r="D38" i="43"/>
  <c r="E37" i="43"/>
  <c r="I37" i="43" s="1"/>
  <c r="K37" i="43" s="1"/>
  <c r="D37" i="43"/>
  <c r="K35" i="43"/>
  <c r="I35" i="43"/>
  <c r="E35" i="43"/>
  <c r="G35" i="43" s="1"/>
  <c r="D35" i="43"/>
  <c r="I33" i="43"/>
  <c r="K33" i="43" s="1"/>
  <c r="E33" i="43"/>
  <c r="G33" i="43" s="1"/>
  <c r="D33" i="43"/>
  <c r="I31" i="43"/>
  <c r="K31" i="43" s="1"/>
  <c r="G31" i="43"/>
  <c r="E31" i="43"/>
  <c r="D31" i="43"/>
  <c r="I30" i="43"/>
  <c r="K30" i="43" s="1"/>
  <c r="E30" i="43"/>
  <c r="G30" i="43" s="1"/>
  <c r="D30" i="43"/>
  <c r="E29" i="43"/>
  <c r="I29" i="43" s="1"/>
  <c r="K29" i="43" s="1"/>
  <c r="D29" i="43"/>
  <c r="E27" i="43"/>
  <c r="I27" i="43" s="1"/>
  <c r="K27" i="43" s="1"/>
  <c r="D27" i="43"/>
  <c r="I26" i="43"/>
  <c r="K26" i="43" s="1"/>
  <c r="G26" i="43"/>
  <c r="E26" i="43"/>
  <c r="D26" i="43"/>
  <c r="I25" i="43"/>
  <c r="K25" i="43" s="1"/>
  <c r="E25" i="43"/>
  <c r="G25" i="43" s="1"/>
  <c r="D25" i="43"/>
  <c r="I23" i="43"/>
  <c r="K23" i="43" s="1"/>
  <c r="G23" i="43"/>
  <c r="E23" i="43"/>
  <c r="D23" i="43"/>
  <c r="K22" i="43"/>
  <c r="I22" i="43"/>
  <c r="E22" i="43"/>
  <c r="G22" i="43" s="1"/>
  <c r="D22" i="43"/>
  <c r="G21" i="43"/>
  <c r="E21" i="43"/>
  <c r="I21" i="43" s="1"/>
  <c r="K21" i="43" s="1"/>
  <c r="D21" i="43"/>
  <c r="I20" i="43"/>
  <c r="K20" i="43" s="1"/>
  <c r="G20" i="43"/>
  <c r="E20" i="43"/>
  <c r="D20" i="43"/>
  <c r="I18" i="43"/>
  <c r="K18" i="43" s="1"/>
  <c r="G18" i="43"/>
  <c r="E18" i="43"/>
  <c r="D18" i="43"/>
  <c r="I17" i="43"/>
  <c r="K17" i="43" s="1"/>
  <c r="E17" i="43"/>
  <c r="G17" i="43" s="1"/>
  <c r="D17" i="43"/>
  <c r="E16" i="43"/>
  <c r="G16" i="43" s="1"/>
  <c r="D16" i="43"/>
  <c r="I15" i="43"/>
  <c r="K15" i="43" s="1"/>
  <c r="G15" i="43"/>
  <c r="E15" i="43"/>
  <c r="D15" i="43"/>
  <c r="I14" i="43"/>
  <c r="K14" i="43" s="1"/>
  <c r="E14" i="43"/>
  <c r="G14" i="43" s="1"/>
  <c r="D14" i="43"/>
  <c r="I12" i="43"/>
  <c r="K12" i="43" s="1"/>
  <c r="G12" i="43"/>
  <c r="E12" i="43"/>
  <c r="D12" i="43"/>
  <c r="I11" i="43"/>
  <c r="K11" i="43" s="1"/>
  <c r="E11" i="43"/>
  <c r="G11" i="43" s="1"/>
  <c r="D11" i="43"/>
  <c r="H54" i="42"/>
  <c r="H56" i="42"/>
  <c r="H58" i="42"/>
  <c r="H59" i="42"/>
  <c r="H60" i="42"/>
  <c r="H61" i="42"/>
  <c r="H62" i="42"/>
  <c r="H63" i="42"/>
  <c r="H65" i="42"/>
  <c r="H66" i="42"/>
  <c r="H67" i="42"/>
  <c r="H68" i="42"/>
  <c r="H69" i="42"/>
  <c r="H70" i="42"/>
  <c r="H72" i="42"/>
  <c r="H73" i="42"/>
  <c r="H74" i="42"/>
  <c r="H75" i="42"/>
  <c r="H76" i="42"/>
  <c r="H78" i="42"/>
  <c r="H79" i="42"/>
  <c r="H80" i="42"/>
  <c r="H81" i="42"/>
  <c r="H82" i="42"/>
  <c r="H83" i="42"/>
  <c r="H84" i="42"/>
  <c r="H85" i="42"/>
  <c r="H86" i="42"/>
  <c r="H88" i="42"/>
  <c r="H89" i="42"/>
  <c r="H90" i="42"/>
  <c r="H91" i="42"/>
  <c r="H92" i="42"/>
  <c r="H93" i="42"/>
  <c r="H94" i="42"/>
  <c r="H53" i="42"/>
  <c r="H12" i="42"/>
  <c r="H14" i="42"/>
  <c r="H15" i="42"/>
  <c r="H16" i="42"/>
  <c r="H17" i="42"/>
  <c r="H18" i="42"/>
  <c r="H20" i="42"/>
  <c r="H21" i="42"/>
  <c r="H22" i="42"/>
  <c r="H23" i="42"/>
  <c r="H25" i="42"/>
  <c r="H26" i="42"/>
  <c r="H27" i="42"/>
  <c r="H29" i="42"/>
  <c r="H30" i="42"/>
  <c r="H31" i="42"/>
  <c r="H33" i="42"/>
  <c r="H35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11" i="42"/>
  <c r="E94" i="42"/>
  <c r="I94" i="42" s="1"/>
  <c r="K94" i="42" s="1"/>
  <c r="D94" i="42"/>
  <c r="I93" i="42"/>
  <c r="K93" i="42" s="1"/>
  <c r="E93" i="42"/>
  <c r="G93" i="42" s="1"/>
  <c r="D93" i="42"/>
  <c r="E92" i="42"/>
  <c r="I92" i="42" s="1"/>
  <c r="K92" i="42" s="1"/>
  <c r="D92" i="42"/>
  <c r="E91" i="42"/>
  <c r="I91" i="42" s="1"/>
  <c r="K91" i="42" s="1"/>
  <c r="D91" i="42"/>
  <c r="I90" i="42"/>
  <c r="K90" i="42" s="1"/>
  <c r="E90" i="42"/>
  <c r="G90" i="42" s="1"/>
  <c r="D90" i="42"/>
  <c r="E89" i="42"/>
  <c r="I89" i="42" s="1"/>
  <c r="K89" i="42" s="1"/>
  <c r="D89" i="42"/>
  <c r="E88" i="42"/>
  <c r="I88" i="42" s="1"/>
  <c r="K88" i="42" s="1"/>
  <c r="D88" i="42"/>
  <c r="K86" i="42"/>
  <c r="I86" i="42"/>
  <c r="G86" i="42"/>
  <c r="D86" i="42"/>
  <c r="K85" i="42"/>
  <c r="I85" i="42"/>
  <c r="G85" i="42"/>
  <c r="E85" i="42"/>
  <c r="D85" i="42"/>
  <c r="K84" i="42"/>
  <c r="I84" i="42"/>
  <c r="G84" i="42"/>
  <c r="D84" i="42"/>
  <c r="I83" i="42"/>
  <c r="K83" i="42" s="1"/>
  <c r="E83" i="42"/>
  <c r="G83" i="42" s="1"/>
  <c r="D83" i="42"/>
  <c r="E82" i="42"/>
  <c r="I82" i="42" s="1"/>
  <c r="K82" i="42" s="1"/>
  <c r="D82" i="42"/>
  <c r="I81" i="42"/>
  <c r="K81" i="42" s="1"/>
  <c r="G81" i="42"/>
  <c r="I80" i="42"/>
  <c r="K80" i="42" s="1"/>
  <c r="G80" i="42"/>
  <c r="E80" i="42"/>
  <c r="K79" i="42"/>
  <c r="I79" i="42"/>
  <c r="G79" i="42"/>
  <c r="D79" i="42"/>
  <c r="I78" i="42"/>
  <c r="K78" i="42" s="1"/>
  <c r="E78" i="42"/>
  <c r="G78" i="42" s="1"/>
  <c r="D78" i="42"/>
  <c r="I76" i="42"/>
  <c r="K76" i="42" s="1"/>
  <c r="E76" i="42"/>
  <c r="G76" i="42" s="1"/>
  <c r="D76" i="42"/>
  <c r="E75" i="42"/>
  <c r="I75" i="42" s="1"/>
  <c r="K75" i="42" s="1"/>
  <c r="D75" i="42"/>
  <c r="E74" i="42"/>
  <c r="I74" i="42" s="1"/>
  <c r="K74" i="42" s="1"/>
  <c r="D74" i="42"/>
  <c r="I73" i="42"/>
  <c r="K73" i="42" s="1"/>
  <c r="E73" i="42"/>
  <c r="G73" i="42" s="1"/>
  <c r="D73" i="42"/>
  <c r="E72" i="42"/>
  <c r="I72" i="42" s="1"/>
  <c r="K72" i="42" s="1"/>
  <c r="D72" i="42"/>
  <c r="E70" i="42"/>
  <c r="I70" i="42" s="1"/>
  <c r="K70" i="42" s="1"/>
  <c r="D70" i="42"/>
  <c r="E69" i="42"/>
  <c r="I69" i="42" s="1"/>
  <c r="K69" i="42" s="1"/>
  <c r="D69" i="42"/>
  <c r="I68" i="42"/>
  <c r="K68" i="42" s="1"/>
  <c r="G68" i="42"/>
  <c r="E68" i="42"/>
  <c r="D68" i="42"/>
  <c r="E67" i="42"/>
  <c r="I67" i="42" s="1"/>
  <c r="K67" i="42" s="1"/>
  <c r="D67" i="42"/>
  <c r="E66" i="42"/>
  <c r="I66" i="42" s="1"/>
  <c r="K66" i="42" s="1"/>
  <c r="D66" i="42"/>
  <c r="I65" i="42"/>
  <c r="K65" i="42" s="1"/>
  <c r="G65" i="42"/>
  <c r="E65" i="42"/>
  <c r="D65" i="42"/>
  <c r="K63" i="42"/>
  <c r="I63" i="42"/>
  <c r="G63" i="42"/>
  <c r="E63" i="42"/>
  <c r="D63" i="42"/>
  <c r="G62" i="42"/>
  <c r="E62" i="42"/>
  <c r="I62" i="42" s="1"/>
  <c r="K62" i="42" s="1"/>
  <c r="D62" i="42"/>
  <c r="K61" i="42"/>
  <c r="I61" i="42"/>
  <c r="G61" i="42"/>
  <c r="E61" i="42"/>
  <c r="D61" i="42"/>
  <c r="K60" i="42"/>
  <c r="I60" i="42"/>
  <c r="G60" i="42"/>
  <c r="E60" i="42"/>
  <c r="D60" i="42"/>
  <c r="G59" i="42"/>
  <c r="E59" i="42"/>
  <c r="I59" i="42" s="1"/>
  <c r="K59" i="42" s="1"/>
  <c r="D59" i="42"/>
  <c r="K58" i="42"/>
  <c r="I58" i="42"/>
  <c r="G58" i="42"/>
  <c r="E58" i="42"/>
  <c r="D58" i="42"/>
  <c r="I56" i="42"/>
  <c r="K56" i="42" s="1"/>
  <c r="G56" i="42"/>
  <c r="E56" i="42"/>
  <c r="D56" i="42"/>
  <c r="I54" i="42"/>
  <c r="K54" i="42" s="1"/>
  <c r="E54" i="42"/>
  <c r="G54" i="42" s="1"/>
  <c r="D54" i="42"/>
  <c r="E53" i="42"/>
  <c r="I53" i="42" s="1"/>
  <c r="K53" i="42" s="1"/>
  <c r="D53" i="42"/>
  <c r="E49" i="42"/>
  <c r="I49" i="42" s="1"/>
  <c r="K49" i="42" s="1"/>
  <c r="D49" i="42"/>
  <c r="E48" i="42"/>
  <c r="I48" i="42" s="1"/>
  <c r="K48" i="42" s="1"/>
  <c r="D48" i="42"/>
  <c r="I47" i="42"/>
  <c r="K47" i="42" s="1"/>
  <c r="G47" i="42"/>
  <c r="E47" i="42"/>
  <c r="D47" i="42"/>
  <c r="E46" i="42"/>
  <c r="I46" i="42" s="1"/>
  <c r="K46" i="42" s="1"/>
  <c r="D46" i="42"/>
  <c r="E45" i="42"/>
  <c r="I45" i="42" s="1"/>
  <c r="K45" i="42" s="1"/>
  <c r="D45" i="42"/>
  <c r="I44" i="42"/>
  <c r="K44" i="42" s="1"/>
  <c r="G44" i="42"/>
  <c r="E44" i="42"/>
  <c r="D44" i="42"/>
  <c r="E43" i="42"/>
  <c r="I43" i="42" s="1"/>
  <c r="K43" i="42" s="1"/>
  <c r="D43" i="42"/>
  <c r="E42" i="42"/>
  <c r="I42" i="42" s="1"/>
  <c r="K42" i="42" s="1"/>
  <c r="D42" i="42"/>
  <c r="I41" i="42"/>
  <c r="K41" i="42" s="1"/>
  <c r="G41" i="42"/>
  <c r="E41" i="42"/>
  <c r="D41" i="42"/>
  <c r="E40" i="42"/>
  <c r="I40" i="42" s="1"/>
  <c r="K40" i="42" s="1"/>
  <c r="D40" i="42"/>
  <c r="E39" i="42"/>
  <c r="I39" i="42" s="1"/>
  <c r="K39" i="42" s="1"/>
  <c r="D39" i="42"/>
  <c r="I38" i="42"/>
  <c r="K38" i="42" s="1"/>
  <c r="G38" i="42"/>
  <c r="E38" i="42"/>
  <c r="D38" i="42"/>
  <c r="E37" i="42"/>
  <c r="I37" i="42" s="1"/>
  <c r="K37" i="42" s="1"/>
  <c r="D37" i="42"/>
  <c r="G35" i="42"/>
  <c r="E35" i="42"/>
  <c r="I35" i="42" s="1"/>
  <c r="K35" i="42" s="1"/>
  <c r="D35" i="42"/>
  <c r="G33" i="42"/>
  <c r="E33" i="42"/>
  <c r="I33" i="42" s="1"/>
  <c r="K33" i="42" s="1"/>
  <c r="D33" i="42"/>
  <c r="E31" i="42"/>
  <c r="I31" i="42" s="1"/>
  <c r="K31" i="42" s="1"/>
  <c r="D31" i="42"/>
  <c r="I30" i="42"/>
  <c r="K30" i="42" s="1"/>
  <c r="E30" i="42"/>
  <c r="G30" i="42" s="1"/>
  <c r="D30" i="42"/>
  <c r="E29" i="42"/>
  <c r="I29" i="42" s="1"/>
  <c r="K29" i="42" s="1"/>
  <c r="D29" i="42"/>
  <c r="E27" i="42"/>
  <c r="I27" i="42" s="1"/>
  <c r="K27" i="42" s="1"/>
  <c r="D27" i="42"/>
  <c r="E26" i="42"/>
  <c r="I26" i="42" s="1"/>
  <c r="K26" i="42" s="1"/>
  <c r="D26" i="42"/>
  <c r="I25" i="42"/>
  <c r="K25" i="42" s="1"/>
  <c r="G25" i="42"/>
  <c r="E25" i="42"/>
  <c r="D25" i="42"/>
  <c r="K23" i="42"/>
  <c r="I23" i="42"/>
  <c r="G23" i="42"/>
  <c r="E23" i="42"/>
  <c r="D23" i="42"/>
  <c r="G22" i="42"/>
  <c r="E22" i="42"/>
  <c r="I22" i="42" s="1"/>
  <c r="K22" i="42" s="1"/>
  <c r="D22" i="42"/>
  <c r="G21" i="42"/>
  <c r="E21" i="42"/>
  <c r="I21" i="42" s="1"/>
  <c r="K21" i="42" s="1"/>
  <c r="D21" i="42"/>
  <c r="K20" i="42"/>
  <c r="I20" i="42"/>
  <c r="G20" i="42"/>
  <c r="E20" i="42"/>
  <c r="D20" i="42"/>
  <c r="E18" i="42"/>
  <c r="I18" i="42" s="1"/>
  <c r="K18" i="42" s="1"/>
  <c r="D18" i="42"/>
  <c r="G17" i="42"/>
  <c r="E17" i="42"/>
  <c r="I17" i="42" s="1"/>
  <c r="K17" i="42" s="1"/>
  <c r="D17" i="42"/>
  <c r="I16" i="42"/>
  <c r="K16" i="42" s="1"/>
  <c r="G16" i="42"/>
  <c r="E16" i="42"/>
  <c r="D16" i="42"/>
  <c r="E15" i="42"/>
  <c r="I15" i="42" s="1"/>
  <c r="K15" i="42" s="1"/>
  <c r="D15" i="42"/>
  <c r="G14" i="42"/>
  <c r="E14" i="42"/>
  <c r="I14" i="42" s="1"/>
  <c r="K14" i="42" s="1"/>
  <c r="D14" i="42"/>
  <c r="E12" i="42"/>
  <c r="I12" i="42" s="1"/>
  <c r="K12" i="42" s="1"/>
  <c r="D12" i="42"/>
  <c r="I11" i="42"/>
  <c r="K11" i="42" s="1"/>
  <c r="E11" i="42"/>
  <c r="G11" i="42" s="1"/>
  <c r="D11" i="42"/>
  <c r="H54" i="41"/>
  <c r="H56" i="41"/>
  <c r="H58" i="41"/>
  <c r="H59" i="41"/>
  <c r="H60" i="41"/>
  <c r="H61" i="41"/>
  <c r="H62" i="41"/>
  <c r="H63" i="41"/>
  <c r="H65" i="41"/>
  <c r="H66" i="41"/>
  <c r="H67" i="41"/>
  <c r="H68" i="41"/>
  <c r="H69" i="41"/>
  <c r="H70" i="41"/>
  <c r="H72" i="41"/>
  <c r="H73" i="41"/>
  <c r="H74" i="41"/>
  <c r="H75" i="41"/>
  <c r="H76" i="41"/>
  <c r="H78" i="41"/>
  <c r="H79" i="41"/>
  <c r="H80" i="41"/>
  <c r="H81" i="41"/>
  <c r="H82" i="41"/>
  <c r="H83" i="41"/>
  <c r="H84" i="41"/>
  <c r="H85" i="41"/>
  <c r="H86" i="41"/>
  <c r="H88" i="41"/>
  <c r="H89" i="41"/>
  <c r="H90" i="41"/>
  <c r="H91" i="41"/>
  <c r="H92" i="41"/>
  <c r="H93" i="41"/>
  <c r="H94" i="41"/>
  <c r="H53" i="41"/>
  <c r="H12" i="41"/>
  <c r="H14" i="41"/>
  <c r="H15" i="41"/>
  <c r="H16" i="41"/>
  <c r="H17" i="41"/>
  <c r="H18" i="41"/>
  <c r="H20" i="41"/>
  <c r="H21" i="41"/>
  <c r="H22" i="41"/>
  <c r="H23" i="41"/>
  <c r="H25" i="41"/>
  <c r="H26" i="41"/>
  <c r="H27" i="41"/>
  <c r="H29" i="41"/>
  <c r="H30" i="41"/>
  <c r="H31" i="41"/>
  <c r="H33" i="41"/>
  <c r="H35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11" i="41"/>
  <c r="I94" i="41"/>
  <c r="K94" i="41" s="1"/>
  <c r="E94" i="41"/>
  <c r="G94" i="41" s="1"/>
  <c r="D94" i="41"/>
  <c r="I93" i="41"/>
  <c r="K93" i="41" s="1"/>
  <c r="E93" i="41"/>
  <c r="G93" i="41" s="1"/>
  <c r="D93" i="41"/>
  <c r="E92" i="41"/>
  <c r="I92" i="41" s="1"/>
  <c r="K92" i="41" s="1"/>
  <c r="D92" i="41"/>
  <c r="I91" i="41"/>
  <c r="K91" i="41" s="1"/>
  <c r="E91" i="41"/>
  <c r="G91" i="41" s="1"/>
  <c r="D91" i="41"/>
  <c r="I90" i="41"/>
  <c r="K90" i="41" s="1"/>
  <c r="E90" i="41"/>
  <c r="G90" i="41" s="1"/>
  <c r="D90" i="41"/>
  <c r="E89" i="41"/>
  <c r="I89" i="41" s="1"/>
  <c r="K89" i="41" s="1"/>
  <c r="D89" i="41"/>
  <c r="I88" i="41"/>
  <c r="K88" i="41" s="1"/>
  <c r="E88" i="41"/>
  <c r="G88" i="41" s="1"/>
  <c r="D88" i="41"/>
  <c r="K86" i="41"/>
  <c r="I86" i="41"/>
  <c r="G86" i="41"/>
  <c r="D86" i="41"/>
  <c r="I85" i="41"/>
  <c r="K85" i="41" s="1"/>
  <c r="G85" i="41"/>
  <c r="E85" i="41"/>
  <c r="D85" i="41"/>
  <c r="K84" i="41"/>
  <c r="I84" i="41"/>
  <c r="G84" i="41"/>
  <c r="D84" i="41"/>
  <c r="I83" i="41"/>
  <c r="K83" i="41" s="1"/>
  <c r="E83" i="41"/>
  <c r="G83" i="41" s="1"/>
  <c r="D83" i="41"/>
  <c r="E82" i="41"/>
  <c r="I82" i="41" s="1"/>
  <c r="K82" i="41" s="1"/>
  <c r="D82" i="41"/>
  <c r="I81" i="41"/>
  <c r="K81" i="41" s="1"/>
  <c r="G81" i="41"/>
  <c r="G80" i="41"/>
  <c r="E80" i="41"/>
  <c r="I80" i="41" s="1"/>
  <c r="K80" i="41" s="1"/>
  <c r="K79" i="41"/>
  <c r="I79" i="41"/>
  <c r="G79" i="41"/>
  <c r="D79" i="41"/>
  <c r="I78" i="41"/>
  <c r="K78" i="41" s="1"/>
  <c r="E78" i="41"/>
  <c r="G78" i="41" s="1"/>
  <c r="D78" i="41"/>
  <c r="I76" i="41"/>
  <c r="K76" i="41" s="1"/>
  <c r="E76" i="41"/>
  <c r="G76" i="41" s="1"/>
  <c r="D76" i="41"/>
  <c r="E75" i="41"/>
  <c r="I75" i="41" s="1"/>
  <c r="K75" i="41" s="1"/>
  <c r="D75" i="41"/>
  <c r="I74" i="41"/>
  <c r="K74" i="41" s="1"/>
  <c r="E74" i="41"/>
  <c r="G74" i="41" s="1"/>
  <c r="D74" i="41"/>
  <c r="I73" i="41"/>
  <c r="K73" i="41" s="1"/>
  <c r="E73" i="41"/>
  <c r="G73" i="41" s="1"/>
  <c r="D73" i="41"/>
  <c r="E72" i="41"/>
  <c r="I72" i="41" s="1"/>
  <c r="K72" i="41" s="1"/>
  <c r="D72" i="41"/>
  <c r="I70" i="41"/>
  <c r="K70" i="41" s="1"/>
  <c r="E70" i="41"/>
  <c r="G70" i="41" s="1"/>
  <c r="D70" i="41"/>
  <c r="E69" i="41"/>
  <c r="I69" i="41" s="1"/>
  <c r="K69" i="41" s="1"/>
  <c r="D69" i="41"/>
  <c r="G68" i="41"/>
  <c r="E68" i="41"/>
  <c r="I68" i="41" s="1"/>
  <c r="K68" i="41" s="1"/>
  <c r="D68" i="41"/>
  <c r="I67" i="41"/>
  <c r="K67" i="41" s="1"/>
  <c r="E67" i="41"/>
  <c r="G67" i="41" s="1"/>
  <c r="D67" i="41"/>
  <c r="E66" i="41"/>
  <c r="I66" i="41" s="1"/>
  <c r="K66" i="41" s="1"/>
  <c r="D66" i="41"/>
  <c r="G65" i="41"/>
  <c r="E65" i="41"/>
  <c r="I65" i="41" s="1"/>
  <c r="K65" i="41" s="1"/>
  <c r="D65" i="41"/>
  <c r="I63" i="41"/>
  <c r="K63" i="41" s="1"/>
  <c r="G63" i="41"/>
  <c r="E63" i="41"/>
  <c r="D63" i="41"/>
  <c r="E62" i="41"/>
  <c r="I62" i="41" s="1"/>
  <c r="K62" i="41" s="1"/>
  <c r="D62" i="41"/>
  <c r="G61" i="41"/>
  <c r="E61" i="41"/>
  <c r="I61" i="41" s="1"/>
  <c r="K61" i="41" s="1"/>
  <c r="D61" i="41"/>
  <c r="I60" i="41"/>
  <c r="K60" i="41" s="1"/>
  <c r="G60" i="41"/>
  <c r="E60" i="41"/>
  <c r="D60" i="41"/>
  <c r="E59" i="41"/>
  <c r="I59" i="41" s="1"/>
  <c r="K59" i="41" s="1"/>
  <c r="D59" i="41"/>
  <c r="G58" i="41"/>
  <c r="E58" i="41"/>
  <c r="I58" i="41" s="1"/>
  <c r="K58" i="41" s="1"/>
  <c r="D58" i="41"/>
  <c r="I56" i="41"/>
  <c r="K56" i="41" s="1"/>
  <c r="G56" i="41"/>
  <c r="E56" i="41"/>
  <c r="D56" i="41"/>
  <c r="I54" i="41"/>
  <c r="K54" i="41" s="1"/>
  <c r="E54" i="41"/>
  <c r="G54" i="41" s="1"/>
  <c r="D54" i="41"/>
  <c r="E53" i="41"/>
  <c r="I53" i="41" s="1"/>
  <c r="K53" i="41" s="1"/>
  <c r="D53" i="41"/>
  <c r="I49" i="41"/>
  <c r="K49" i="41" s="1"/>
  <c r="G49" i="41"/>
  <c r="E49" i="41"/>
  <c r="D49" i="41"/>
  <c r="E48" i="41"/>
  <c r="I48" i="41" s="1"/>
  <c r="K48" i="41" s="1"/>
  <c r="D48" i="41"/>
  <c r="G47" i="41"/>
  <c r="E47" i="41"/>
  <c r="I47" i="41" s="1"/>
  <c r="K47" i="41" s="1"/>
  <c r="D47" i="41"/>
  <c r="I46" i="41"/>
  <c r="K46" i="41" s="1"/>
  <c r="G46" i="41"/>
  <c r="E46" i="41"/>
  <c r="D46" i="41"/>
  <c r="E45" i="41"/>
  <c r="I45" i="41" s="1"/>
  <c r="K45" i="41" s="1"/>
  <c r="D45" i="41"/>
  <c r="G44" i="41"/>
  <c r="E44" i="41"/>
  <c r="I44" i="41" s="1"/>
  <c r="K44" i="41" s="1"/>
  <c r="D44" i="41"/>
  <c r="I43" i="41"/>
  <c r="K43" i="41" s="1"/>
  <c r="G43" i="41"/>
  <c r="E43" i="41"/>
  <c r="D43" i="41"/>
  <c r="E42" i="41"/>
  <c r="I42" i="41" s="1"/>
  <c r="K42" i="41" s="1"/>
  <c r="D42" i="41"/>
  <c r="G41" i="41"/>
  <c r="E41" i="41"/>
  <c r="I41" i="41" s="1"/>
  <c r="K41" i="41" s="1"/>
  <c r="D41" i="41"/>
  <c r="I40" i="41"/>
  <c r="K40" i="41" s="1"/>
  <c r="G40" i="41"/>
  <c r="E40" i="41"/>
  <c r="D40" i="41"/>
  <c r="E39" i="41"/>
  <c r="I39" i="41" s="1"/>
  <c r="K39" i="41" s="1"/>
  <c r="D39" i="41"/>
  <c r="G38" i="41"/>
  <c r="E38" i="41"/>
  <c r="I38" i="41" s="1"/>
  <c r="K38" i="41" s="1"/>
  <c r="D38" i="41"/>
  <c r="I37" i="41"/>
  <c r="K37" i="41" s="1"/>
  <c r="G37" i="41"/>
  <c r="E37" i="41"/>
  <c r="D37" i="41"/>
  <c r="E35" i="41"/>
  <c r="I35" i="41" s="1"/>
  <c r="K35" i="41" s="1"/>
  <c r="D35" i="41"/>
  <c r="K33" i="41"/>
  <c r="I33" i="41"/>
  <c r="G33" i="41"/>
  <c r="E33" i="41"/>
  <c r="D33" i="41"/>
  <c r="I31" i="41"/>
  <c r="K31" i="41" s="1"/>
  <c r="E31" i="41"/>
  <c r="G31" i="41" s="1"/>
  <c r="D31" i="41"/>
  <c r="I30" i="41"/>
  <c r="K30" i="41" s="1"/>
  <c r="E30" i="41"/>
  <c r="G30" i="41" s="1"/>
  <c r="D30" i="41"/>
  <c r="E29" i="41"/>
  <c r="I29" i="41" s="1"/>
  <c r="K29" i="41" s="1"/>
  <c r="D29" i="41"/>
  <c r="I27" i="41"/>
  <c r="K27" i="41" s="1"/>
  <c r="G27" i="41"/>
  <c r="E27" i="41"/>
  <c r="D27" i="41"/>
  <c r="E26" i="41"/>
  <c r="I26" i="41" s="1"/>
  <c r="K26" i="41" s="1"/>
  <c r="D26" i="41"/>
  <c r="G25" i="41"/>
  <c r="E25" i="41"/>
  <c r="I25" i="41" s="1"/>
  <c r="K25" i="41" s="1"/>
  <c r="D25" i="41"/>
  <c r="I23" i="41"/>
  <c r="K23" i="41" s="1"/>
  <c r="G23" i="41"/>
  <c r="E23" i="41"/>
  <c r="D23" i="41"/>
  <c r="E22" i="41"/>
  <c r="I22" i="41" s="1"/>
  <c r="K22" i="41" s="1"/>
  <c r="D22" i="41"/>
  <c r="G21" i="41"/>
  <c r="E21" i="41"/>
  <c r="I21" i="41" s="1"/>
  <c r="K21" i="41" s="1"/>
  <c r="D21" i="41"/>
  <c r="I20" i="41"/>
  <c r="K20" i="41" s="1"/>
  <c r="G20" i="41"/>
  <c r="E20" i="41"/>
  <c r="D20" i="41"/>
  <c r="E18" i="41"/>
  <c r="I18" i="41" s="1"/>
  <c r="K18" i="41" s="1"/>
  <c r="D18" i="41"/>
  <c r="K17" i="41"/>
  <c r="I17" i="41"/>
  <c r="G17" i="41"/>
  <c r="E17" i="41"/>
  <c r="D17" i="41"/>
  <c r="I16" i="41"/>
  <c r="K16" i="41" s="1"/>
  <c r="G16" i="41"/>
  <c r="E16" i="41"/>
  <c r="D16" i="41"/>
  <c r="E15" i="41"/>
  <c r="I15" i="41" s="1"/>
  <c r="K15" i="41" s="1"/>
  <c r="D15" i="41"/>
  <c r="K14" i="41"/>
  <c r="I14" i="41"/>
  <c r="G14" i="41"/>
  <c r="E14" i="41"/>
  <c r="D14" i="41"/>
  <c r="I12" i="41"/>
  <c r="K12" i="41" s="1"/>
  <c r="E12" i="41"/>
  <c r="G12" i="41" s="1"/>
  <c r="D12" i="41"/>
  <c r="I11" i="41"/>
  <c r="K11" i="41" s="1"/>
  <c r="E11" i="41"/>
  <c r="G11" i="41" s="1"/>
  <c r="D11" i="41"/>
  <c r="H54" i="40"/>
  <c r="H56" i="40"/>
  <c r="H58" i="40"/>
  <c r="H59" i="40"/>
  <c r="H60" i="40"/>
  <c r="H61" i="40"/>
  <c r="H62" i="40"/>
  <c r="H63" i="40"/>
  <c r="H65" i="40"/>
  <c r="H66" i="40"/>
  <c r="H67" i="40"/>
  <c r="H68" i="40"/>
  <c r="H69" i="40"/>
  <c r="H70" i="40"/>
  <c r="H72" i="40"/>
  <c r="H73" i="40"/>
  <c r="H74" i="40"/>
  <c r="H75" i="40"/>
  <c r="H76" i="40"/>
  <c r="H78" i="40"/>
  <c r="H79" i="40"/>
  <c r="H80" i="40"/>
  <c r="H81" i="40"/>
  <c r="H82" i="40"/>
  <c r="H83" i="40"/>
  <c r="H84" i="40"/>
  <c r="H85" i="40"/>
  <c r="H86" i="40"/>
  <c r="H88" i="40"/>
  <c r="H89" i="40"/>
  <c r="H90" i="40"/>
  <c r="H91" i="40"/>
  <c r="H92" i="40"/>
  <c r="H93" i="40"/>
  <c r="H94" i="40"/>
  <c r="H53" i="40"/>
  <c r="H12" i="40"/>
  <c r="H14" i="40"/>
  <c r="H15" i="40"/>
  <c r="H16" i="40"/>
  <c r="H17" i="40"/>
  <c r="H18" i="40"/>
  <c r="H20" i="40"/>
  <c r="H21" i="40"/>
  <c r="H22" i="40"/>
  <c r="H23" i="40"/>
  <c r="H25" i="40"/>
  <c r="H26" i="40"/>
  <c r="H27" i="40"/>
  <c r="H29" i="40"/>
  <c r="H30" i="40"/>
  <c r="H31" i="40"/>
  <c r="H33" i="40"/>
  <c r="H35" i="40"/>
  <c r="H37" i="40"/>
  <c r="H38" i="40"/>
  <c r="H39" i="40"/>
  <c r="H40" i="40"/>
  <c r="H41" i="40"/>
  <c r="H42" i="40"/>
  <c r="H43" i="40"/>
  <c r="H44" i="40"/>
  <c r="H45" i="40"/>
  <c r="H46" i="40"/>
  <c r="H47" i="40"/>
  <c r="H48" i="40"/>
  <c r="H49" i="40"/>
  <c r="H11" i="40"/>
  <c r="I94" i="40"/>
  <c r="K94" i="40" s="1"/>
  <c r="E94" i="40"/>
  <c r="G94" i="40" s="1"/>
  <c r="D94" i="40"/>
  <c r="I93" i="40"/>
  <c r="K93" i="40" s="1"/>
  <c r="E93" i="40"/>
  <c r="G93" i="40" s="1"/>
  <c r="D93" i="40"/>
  <c r="E92" i="40"/>
  <c r="G92" i="40" s="1"/>
  <c r="D92" i="40"/>
  <c r="I91" i="40"/>
  <c r="K91" i="40" s="1"/>
  <c r="E91" i="40"/>
  <c r="G91" i="40" s="1"/>
  <c r="D91" i="40"/>
  <c r="I90" i="40"/>
  <c r="K90" i="40" s="1"/>
  <c r="E90" i="40"/>
  <c r="G90" i="40" s="1"/>
  <c r="D90" i="40"/>
  <c r="E89" i="40"/>
  <c r="I89" i="40" s="1"/>
  <c r="K89" i="40" s="1"/>
  <c r="D89" i="40"/>
  <c r="I88" i="40"/>
  <c r="K88" i="40" s="1"/>
  <c r="E88" i="40"/>
  <c r="G88" i="40" s="1"/>
  <c r="D88" i="40"/>
  <c r="I86" i="40"/>
  <c r="K86" i="40" s="1"/>
  <c r="G86" i="40"/>
  <c r="D86" i="40"/>
  <c r="I85" i="40"/>
  <c r="K85" i="40" s="1"/>
  <c r="G85" i="40"/>
  <c r="E85" i="40"/>
  <c r="D85" i="40"/>
  <c r="K84" i="40"/>
  <c r="I84" i="40"/>
  <c r="G84" i="40"/>
  <c r="D84" i="40"/>
  <c r="G83" i="40"/>
  <c r="E83" i="40"/>
  <c r="I83" i="40" s="1"/>
  <c r="K83" i="40" s="1"/>
  <c r="D83" i="40"/>
  <c r="I82" i="40"/>
  <c r="K82" i="40" s="1"/>
  <c r="G82" i="40"/>
  <c r="E82" i="40"/>
  <c r="D82" i="40"/>
  <c r="K81" i="40"/>
  <c r="I81" i="40"/>
  <c r="G81" i="40"/>
  <c r="I80" i="40"/>
  <c r="K80" i="40" s="1"/>
  <c r="E80" i="40"/>
  <c r="G80" i="40" s="1"/>
  <c r="K79" i="40"/>
  <c r="I79" i="40"/>
  <c r="G79" i="40"/>
  <c r="D79" i="40"/>
  <c r="G78" i="40"/>
  <c r="E78" i="40"/>
  <c r="I78" i="40" s="1"/>
  <c r="K78" i="40" s="1"/>
  <c r="D78" i="40"/>
  <c r="I76" i="40"/>
  <c r="K76" i="40" s="1"/>
  <c r="E76" i="40"/>
  <c r="G76" i="40" s="1"/>
  <c r="D76" i="40"/>
  <c r="E75" i="40"/>
  <c r="I75" i="40" s="1"/>
  <c r="K75" i="40" s="1"/>
  <c r="D75" i="40"/>
  <c r="I74" i="40"/>
  <c r="K74" i="40" s="1"/>
  <c r="G74" i="40"/>
  <c r="E74" i="40"/>
  <c r="D74" i="40"/>
  <c r="I73" i="40"/>
  <c r="K73" i="40" s="1"/>
  <c r="E73" i="40"/>
  <c r="G73" i="40" s="1"/>
  <c r="D73" i="40"/>
  <c r="E72" i="40"/>
  <c r="I72" i="40" s="1"/>
  <c r="K72" i="40" s="1"/>
  <c r="D72" i="40"/>
  <c r="E70" i="40"/>
  <c r="I70" i="40" s="1"/>
  <c r="K70" i="40" s="1"/>
  <c r="D70" i="40"/>
  <c r="I69" i="40"/>
  <c r="K69" i="40" s="1"/>
  <c r="E69" i="40"/>
  <c r="G69" i="40" s="1"/>
  <c r="D69" i="40"/>
  <c r="I68" i="40"/>
  <c r="K68" i="40" s="1"/>
  <c r="E68" i="40"/>
  <c r="G68" i="40" s="1"/>
  <c r="D68" i="40"/>
  <c r="E67" i="40"/>
  <c r="I67" i="40" s="1"/>
  <c r="K67" i="40" s="1"/>
  <c r="D67" i="40"/>
  <c r="I66" i="40"/>
  <c r="K66" i="40" s="1"/>
  <c r="E66" i="40"/>
  <c r="G66" i="40" s="1"/>
  <c r="D66" i="40"/>
  <c r="I65" i="40"/>
  <c r="K65" i="40" s="1"/>
  <c r="E65" i="40"/>
  <c r="G65" i="40" s="1"/>
  <c r="D65" i="40"/>
  <c r="I63" i="40"/>
  <c r="K63" i="40" s="1"/>
  <c r="G63" i="40"/>
  <c r="E63" i="40"/>
  <c r="D63" i="40"/>
  <c r="E62" i="40"/>
  <c r="I62" i="40" s="1"/>
  <c r="K62" i="40" s="1"/>
  <c r="D62" i="40"/>
  <c r="K61" i="40"/>
  <c r="I61" i="40"/>
  <c r="G61" i="40"/>
  <c r="E61" i="40"/>
  <c r="D61" i="40"/>
  <c r="I60" i="40"/>
  <c r="K60" i="40" s="1"/>
  <c r="G60" i="40"/>
  <c r="E60" i="40"/>
  <c r="D60" i="40"/>
  <c r="E59" i="40"/>
  <c r="I59" i="40" s="1"/>
  <c r="K59" i="40" s="1"/>
  <c r="D59" i="40"/>
  <c r="K58" i="40"/>
  <c r="I58" i="40"/>
  <c r="G58" i="40"/>
  <c r="E58" i="40"/>
  <c r="D58" i="40"/>
  <c r="G56" i="40"/>
  <c r="E56" i="40"/>
  <c r="I56" i="40" s="1"/>
  <c r="K56" i="40" s="1"/>
  <c r="D56" i="40"/>
  <c r="I54" i="40"/>
  <c r="K54" i="40" s="1"/>
  <c r="E54" i="40"/>
  <c r="G54" i="40" s="1"/>
  <c r="D54" i="40"/>
  <c r="E53" i="40"/>
  <c r="I53" i="40" s="1"/>
  <c r="K53" i="40" s="1"/>
  <c r="D53" i="40"/>
  <c r="E49" i="40"/>
  <c r="I49" i="40" s="1"/>
  <c r="K49" i="40" s="1"/>
  <c r="D49" i="40"/>
  <c r="I48" i="40"/>
  <c r="K48" i="40" s="1"/>
  <c r="E48" i="40"/>
  <c r="G48" i="40" s="1"/>
  <c r="D48" i="40"/>
  <c r="I47" i="40"/>
  <c r="K47" i="40" s="1"/>
  <c r="E47" i="40"/>
  <c r="G47" i="40" s="1"/>
  <c r="D47" i="40"/>
  <c r="E46" i="40"/>
  <c r="I46" i="40" s="1"/>
  <c r="K46" i="40" s="1"/>
  <c r="D46" i="40"/>
  <c r="I45" i="40"/>
  <c r="K45" i="40" s="1"/>
  <c r="E45" i="40"/>
  <c r="G45" i="40" s="1"/>
  <c r="D45" i="40"/>
  <c r="I44" i="40"/>
  <c r="K44" i="40" s="1"/>
  <c r="E44" i="40"/>
  <c r="G44" i="40" s="1"/>
  <c r="D44" i="40"/>
  <c r="E43" i="40"/>
  <c r="I43" i="40" s="1"/>
  <c r="K43" i="40" s="1"/>
  <c r="D43" i="40"/>
  <c r="I42" i="40"/>
  <c r="K42" i="40" s="1"/>
  <c r="E42" i="40"/>
  <c r="G42" i="40" s="1"/>
  <c r="D42" i="40"/>
  <c r="I41" i="40"/>
  <c r="K41" i="40" s="1"/>
  <c r="E41" i="40"/>
  <c r="G41" i="40" s="1"/>
  <c r="D41" i="40"/>
  <c r="E40" i="40"/>
  <c r="I40" i="40" s="1"/>
  <c r="K40" i="40" s="1"/>
  <c r="D40" i="40"/>
  <c r="I39" i="40"/>
  <c r="K39" i="40" s="1"/>
  <c r="E39" i="40"/>
  <c r="G39" i="40" s="1"/>
  <c r="D39" i="40"/>
  <c r="I38" i="40"/>
  <c r="K38" i="40" s="1"/>
  <c r="E38" i="40"/>
  <c r="G38" i="40" s="1"/>
  <c r="D38" i="40"/>
  <c r="E37" i="40"/>
  <c r="I37" i="40" s="1"/>
  <c r="K37" i="40" s="1"/>
  <c r="D37" i="40"/>
  <c r="E35" i="40"/>
  <c r="I35" i="40" s="1"/>
  <c r="K35" i="40" s="1"/>
  <c r="D35" i="40"/>
  <c r="E33" i="40"/>
  <c r="I33" i="40" s="1"/>
  <c r="K33" i="40" s="1"/>
  <c r="D33" i="40"/>
  <c r="I31" i="40"/>
  <c r="K31" i="40" s="1"/>
  <c r="G31" i="40"/>
  <c r="E31" i="40"/>
  <c r="D31" i="40"/>
  <c r="I30" i="40"/>
  <c r="K30" i="40" s="1"/>
  <c r="E30" i="40"/>
  <c r="G30" i="40" s="1"/>
  <c r="D30" i="40"/>
  <c r="E29" i="40"/>
  <c r="I29" i="40" s="1"/>
  <c r="K29" i="40" s="1"/>
  <c r="D29" i="40"/>
  <c r="E27" i="40"/>
  <c r="I27" i="40" s="1"/>
  <c r="K27" i="40" s="1"/>
  <c r="D27" i="40"/>
  <c r="I26" i="40"/>
  <c r="K26" i="40" s="1"/>
  <c r="E26" i="40"/>
  <c r="G26" i="40" s="1"/>
  <c r="D26" i="40"/>
  <c r="I25" i="40"/>
  <c r="K25" i="40" s="1"/>
  <c r="E25" i="40"/>
  <c r="G25" i="40" s="1"/>
  <c r="D25" i="40"/>
  <c r="I23" i="40"/>
  <c r="K23" i="40" s="1"/>
  <c r="G23" i="40"/>
  <c r="E23" i="40"/>
  <c r="D23" i="40"/>
  <c r="E22" i="40"/>
  <c r="I22" i="40" s="1"/>
  <c r="K22" i="40" s="1"/>
  <c r="D22" i="40"/>
  <c r="K21" i="40"/>
  <c r="I21" i="40"/>
  <c r="G21" i="40"/>
  <c r="E21" i="40"/>
  <c r="D21" i="40"/>
  <c r="I20" i="40"/>
  <c r="K20" i="40" s="1"/>
  <c r="G20" i="40"/>
  <c r="E20" i="40"/>
  <c r="D20" i="40"/>
  <c r="I18" i="40"/>
  <c r="K18" i="40" s="1"/>
  <c r="G18" i="40"/>
  <c r="E18" i="40"/>
  <c r="D18" i="40"/>
  <c r="E17" i="40"/>
  <c r="I17" i="40" s="1"/>
  <c r="K17" i="40" s="1"/>
  <c r="D17" i="40"/>
  <c r="G16" i="40"/>
  <c r="E16" i="40"/>
  <c r="I16" i="40" s="1"/>
  <c r="K16" i="40" s="1"/>
  <c r="D16" i="40"/>
  <c r="I15" i="40"/>
  <c r="K15" i="40" s="1"/>
  <c r="G15" i="40"/>
  <c r="E15" i="40"/>
  <c r="D15" i="40"/>
  <c r="E14" i="40"/>
  <c r="I14" i="40" s="1"/>
  <c r="K14" i="40" s="1"/>
  <c r="D14" i="40"/>
  <c r="I12" i="40"/>
  <c r="K12" i="40" s="1"/>
  <c r="G12" i="40"/>
  <c r="E12" i="40"/>
  <c r="D12" i="40"/>
  <c r="I11" i="40"/>
  <c r="K11" i="40" s="1"/>
  <c r="E11" i="40"/>
  <c r="G11" i="40" s="1"/>
  <c r="D11" i="40"/>
  <c r="H54" i="39"/>
  <c r="H56" i="39"/>
  <c r="H58" i="39"/>
  <c r="H59" i="39"/>
  <c r="H60" i="39"/>
  <c r="H61" i="39"/>
  <c r="H62" i="39"/>
  <c r="H63" i="39"/>
  <c r="H65" i="39"/>
  <c r="H66" i="39"/>
  <c r="H67" i="39"/>
  <c r="H68" i="39"/>
  <c r="H69" i="39"/>
  <c r="H70" i="39"/>
  <c r="H72" i="39"/>
  <c r="H73" i="39"/>
  <c r="H74" i="39"/>
  <c r="H75" i="39"/>
  <c r="H76" i="39"/>
  <c r="H78" i="39"/>
  <c r="H79" i="39"/>
  <c r="H80" i="39"/>
  <c r="H81" i="39"/>
  <c r="H82" i="39"/>
  <c r="H83" i="39"/>
  <c r="H84" i="39"/>
  <c r="H85" i="39"/>
  <c r="H86" i="39"/>
  <c r="H88" i="39"/>
  <c r="H89" i="39"/>
  <c r="H90" i="39"/>
  <c r="H91" i="39"/>
  <c r="H92" i="39"/>
  <c r="H93" i="39"/>
  <c r="H94" i="39"/>
  <c r="H53" i="39"/>
  <c r="H12" i="39"/>
  <c r="H14" i="39"/>
  <c r="H15" i="39"/>
  <c r="H16" i="39"/>
  <c r="H17" i="39"/>
  <c r="H18" i="39"/>
  <c r="H20" i="39"/>
  <c r="H21" i="39"/>
  <c r="H22" i="39"/>
  <c r="H23" i="39"/>
  <c r="H25" i="39"/>
  <c r="H26" i="39"/>
  <c r="H27" i="39"/>
  <c r="H29" i="39"/>
  <c r="H30" i="39"/>
  <c r="H31" i="39"/>
  <c r="H33" i="39"/>
  <c r="H35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11" i="39"/>
  <c r="I94" i="39"/>
  <c r="K94" i="39" s="1"/>
  <c r="G94" i="39"/>
  <c r="E94" i="39"/>
  <c r="D94" i="39"/>
  <c r="I93" i="39"/>
  <c r="K93" i="39" s="1"/>
  <c r="E93" i="39"/>
  <c r="G93" i="39" s="1"/>
  <c r="D93" i="39"/>
  <c r="E92" i="39"/>
  <c r="I92" i="39" s="1"/>
  <c r="K92" i="39" s="1"/>
  <c r="D92" i="39"/>
  <c r="I91" i="39"/>
  <c r="K91" i="39" s="1"/>
  <c r="G91" i="39"/>
  <c r="E91" i="39"/>
  <c r="D91" i="39"/>
  <c r="I90" i="39"/>
  <c r="K90" i="39" s="1"/>
  <c r="E90" i="39"/>
  <c r="G90" i="39" s="1"/>
  <c r="D90" i="39"/>
  <c r="E89" i="39"/>
  <c r="I89" i="39" s="1"/>
  <c r="K89" i="39" s="1"/>
  <c r="D89" i="39"/>
  <c r="I88" i="39"/>
  <c r="K88" i="39" s="1"/>
  <c r="G88" i="39"/>
  <c r="E88" i="39"/>
  <c r="D88" i="39"/>
  <c r="I86" i="39"/>
  <c r="K86" i="39" s="1"/>
  <c r="G86" i="39"/>
  <c r="D86" i="39"/>
  <c r="I85" i="39"/>
  <c r="K85" i="39" s="1"/>
  <c r="G85" i="39"/>
  <c r="E85" i="39"/>
  <c r="D85" i="39"/>
  <c r="I84" i="39"/>
  <c r="K84" i="39" s="1"/>
  <c r="G84" i="39"/>
  <c r="D84" i="39"/>
  <c r="G83" i="39"/>
  <c r="E83" i="39"/>
  <c r="I83" i="39" s="1"/>
  <c r="K83" i="39" s="1"/>
  <c r="D83" i="39"/>
  <c r="G82" i="39"/>
  <c r="E82" i="39"/>
  <c r="I82" i="39" s="1"/>
  <c r="K82" i="39" s="1"/>
  <c r="D82" i="39"/>
  <c r="K81" i="39"/>
  <c r="I81" i="39"/>
  <c r="G81" i="39"/>
  <c r="I80" i="39"/>
  <c r="K80" i="39" s="1"/>
  <c r="E80" i="39"/>
  <c r="G80" i="39" s="1"/>
  <c r="I79" i="39"/>
  <c r="K79" i="39" s="1"/>
  <c r="G79" i="39"/>
  <c r="D79" i="39"/>
  <c r="G78" i="39"/>
  <c r="E78" i="39"/>
  <c r="I78" i="39" s="1"/>
  <c r="K78" i="39" s="1"/>
  <c r="D78" i="39"/>
  <c r="I76" i="39"/>
  <c r="K76" i="39" s="1"/>
  <c r="E76" i="39"/>
  <c r="G76" i="39" s="1"/>
  <c r="D76" i="39"/>
  <c r="E75" i="39"/>
  <c r="I75" i="39" s="1"/>
  <c r="K75" i="39" s="1"/>
  <c r="D75" i="39"/>
  <c r="I74" i="39"/>
  <c r="K74" i="39" s="1"/>
  <c r="G74" i="39"/>
  <c r="E74" i="39"/>
  <c r="D74" i="39"/>
  <c r="I73" i="39"/>
  <c r="K73" i="39" s="1"/>
  <c r="E73" i="39"/>
  <c r="G73" i="39" s="1"/>
  <c r="D73" i="39"/>
  <c r="E72" i="39"/>
  <c r="I72" i="39" s="1"/>
  <c r="K72" i="39" s="1"/>
  <c r="D72" i="39"/>
  <c r="E70" i="39"/>
  <c r="I70" i="39" s="1"/>
  <c r="K70" i="39" s="1"/>
  <c r="D70" i="39"/>
  <c r="I69" i="39"/>
  <c r="K69" i="39" s="1"/>
  <c r="G69" i="39"/>
  <c r="E69" i="39"/>
  <c r="D69" i="39"/>
  <c r="I68" i="39"/>
  <c r="K68" i="39" s="1"/>
  <c r="E68" i="39"/>
  <c r="G68" i="39" s="1"/>
  <c r="D68" i="39"/>
  <c r="E67" i="39"/>
  <c r="I67" i="39" s="1"/>
  <c r="K67" i="39" s="1"/>
  <c r="D67" i="39"/>
  <c r="I66" i="39"/>
  <c r="K66" i="39" s="1"/>
  <c r="G66" i="39"/>
  <c r="E66" i="39"/>
  <c r="D66" i="39"/>
  <c r="I65" i="39"/>
  <c r="K65" i="39" s="1"/>
  <c r="E65" i="39"/>
  <c r="G65" i="39" s="1"/>
  <c r="D65" i="39"/>
  <c r="I63" i="39"/>
  <c r="K63" i="39" s="1"/>
  <c r="G63" i="39"/>
  <c r="E63" i="39"/>
  <c r="D63" i="39"/>
  <c r="E62" i="39"/>
  <c r="I62" i="39" s="1"/>
  <c r="K62" i="39" s="1"/>
  <c r="D62" i="39"/>
  <c r="E61" i="39"/>
  <c r="I61" i="39" s="1"/>
  <c r="K61" i="39" s="1"/>
  <c r="D61" i="39"/>
  <c r="I60" i="39"/>
  <c r="K60" i="39" s="1"/>
  <c r="G60" i="39"/>
  <c r="E60" i="39"/>
  <c r="D60" i="39"/>
  <c r="E59" i="39"/>
  <c r="I59" i="39" s="1"/>
  <c r="K59" i="39" s="1"/>
  <c r="D59" i="39"/>
  <c r="E58" i="39"/>
  <c r="I58" i="39" s="1"/>
  <c r="K58" i="39" s="1"/>
  <c r="D58" i="39"/>
  <c r="G56" i="39"/>
  <c r="E56" i="39"/>
  <c r="I56" i="39" s="1"/>
  <c r="K56" i="39" s="1"/>
  <c r="D56" i="39"/>
  <c r="I54" i="39"/>
  <c r="K54" i="39" s="1"/>
  <c r="E54" i="39"/>
  <c r="G54" i="39" s="1"/>
  <c r="D54" i="39"/>
  <c r="E53" i="39"/>
  <c r="I53" i="39" s="1"/>
  <c r="K53" i="39" s="1"/>
  <c r="D53" i="39"/>
  <c r="E49" i="39"/>
  <c r="I49" i="39" s="1"/>
  <c r="K49" i="39" s="1"/>
  <c r="D49" i="39"/>
  <c r="I48" i="39"/>
  <c r="K48" i="39" s="1"/>
  <c r="G48" i="39"/>
  <c r="E48" i="39"/>
  <c r="D48" i="39"/>
  <c r="I47" i="39"/>
  <c r="K47" i="39" s="1"/>
  <c r="E47" i="39"/>
  <c r="G47" i="39" s="1"/>
  <c r="D47" i="39"/>
  <c r="E46" i="39"/>
  <c r="I46" i="39" s="1"/>
  <c r="K46" i="39" s="1"/>
  <c r="D46" i="39"/>
  <c r="I45" i="39"/>
  <c r="K45" i="39" s="1"/>
  <c r="G45" i="39"/>
  <c r="E45" i="39"/>
  <c r="D45" i="39"/>
  <c r="I44" i="39"/>
  <c r="K44" i="39" s="1"/>
  <c r="E44" i="39"/>
  <c r="G44" i="39" s="1"/>
  <c r="D44" i="39"/>
  <c r="E43" i="39"/>
  <c r="I43" i="39" s="1"/>
  <c r="K43" i="39" s="1"/>
  <c r="D43" i="39"/>
  <c r="I42" i="39"/>
  <c r="K42" i="39" s="1"/>
  <c r="G42" i="39"/>
  <c r="E42" i="39"/>
  <c r="D42" i="39"/>
  <c r="I41" i="39"/>
  <c r="K41" i="39" s="1"/>
  <c r="E41" i="39"/>
  <c r="G41" i="39" s="1"/>
  <c r="D41" i="39"/>
  <c r="E40" i="39"/>
  <c r="I40" i="39" s="1"/>
  <c r="K40" i="39" s="1"/>
  <c r="D40" i="39"/>
  <c r="I39" i="39"/>
  <c r="K39" i="39" s="1"/>
  <c r="E39" i="39"/>
  <c r="G39" i="39" s="1"/>
  <c r="D39" i="39"/>
  <c r="I38" i="39"/>
  <c r="K38" i="39" s="1"/>
  <c r="E38" i="39"/>
  <c r="G38" i="39" s="1"/>
  <c r="D38" i="39"/>
  <c r="E37" i="39"/>
  <c r="I37" i="39" s="1"/>
  <c r="K37" i="39" s="1"/>
  <c r="D37" i="39"/>
  <c r="E35" i="39"/>
  <c r="I35" i="39" s="1"/>
  <c r="K35" i="39" s="1"/>
  <c r="D35" i="39"/>
  <c r="E33" i="39"/>
  <c r="I33" i="39" s="1"/>
  <c r="K33" i="39" s="1"/>
  <c r="D33" i="39"/>
  <c r="I31" i="39"/>
  <c r="K31" i="39" s="1"/>
  <c r="G31" i="39"/>
  <c r="E31" i="39"/>
  <c r="D31" i="39"/>
  <c r="I30" i="39"/>
  <c r="K30" i="39" s="1"/>
  <c r="E30" i="39"/>
  <c r="G30" i="39" s="1"/>
  <c r="D30" i="39"/>
  <c r="E29" i="39"/>
  <c r="I29" i="39" s="1"/>
  <c r="K29" i="39" s="1"/>
  <c r="D29" i="39"/>
  <c r="E27" i="39"/>
  <c r="I27" i="39" s="1"/>
  <c r="K27" i="39" s="1"/>
  <c r="D27" i="39"/>
  <c r="I26" i="39"/>
  <c r="K26" i="39" s="1"/>
  <c r="E26" i="39"/>
  <c r="G26" i="39" s="1"/>
  <c r="D26" i="39"/>
  <c r="I25" i="39"/>
  <c r="K25" i="39" s="1"/>
  <c r="E25" i="39"/>
  <c r="G25" i="39" s="1"/>
  <c r="D25" i="39"/>
  <c r="I23" i="39"/>
  <c r="K23" i="39" s="1"/>
  <c r="G23" i="39"/>
  <c r="E23" i="39"/>
  <c r="D23" i="39"/>
  <c r="E22" i="39"/>
  <c r="I22" i="39" s="1"/>
  <c r="K22" i="39" s="1"/>
  <c r="D22" i="39"/>
  <c r="E21" i="39"/>
  <c r="I21" i="39" s="1"/>
  <c r="K21" i="39" s="1"/>
  <c r="D21" i="39"/>
  <c r="I20" i="39"/>
  <c r="K20" i="39" s="1"/>
  <c r="G20" i="39"/>
  <c r="E20" i="39"/>
  <c r="D20" i="39"/>
  <c r="G18" i="39"/>
  <c r="E18" i="39"/>
  <c r="I18" i="39" s="1"/>
  <c r="K18" i="39" s="1"/>
  <c r="D18" i="39"/>
  <c r="K17" i="39"/>
  <c r="I17" i="39"/>
  <c r="E17" i="39"/>
  <c r="G17" i="39" s="1"/>
  <c r="D17" i="39"/>
  <c r="G16" i="39"/>
  <c r="E16" i="39"/>
  <c r="I16" i="39" s="1"/>
  <c r="K16" i="39" s="1"/>
  <c r="D16" i="39"/>
  <c r="G15" i="39"/>
  <c r="E15" i="39"/>
  <c r="I15" i="39" s="1"/>
  <c r="K15" i="39" s="1"/>
  <c r="D15" i="39"/>
  <c r="K14" i="39"/>
  <c r="I14" i="39"/>
  <c r="E14" i="39"/>
  <c r="G14" i="39" s="1"/>
  <c r="D14" i="39"/>
  <c r="G12" i="39"/>
  <c r="E12" i="39"/>
  <c r="I12" i="39" s="1"/>
  <c r="K12" i="39" s="1"/>
  <c r="D12" i="39"/>
  <c r="I11" i="39"/>
  <c r="K11" i="39" s="1"/>
  <c r="E11" i="39"/>
  <c r="G11" i="39" s="1"/>
  <c r="D11" i="39"/>
  <c r="H54" i="38"/>
  <c r="H56" i="38"/>
  <c r="H58" i="38"/>
  <c r="H59" i="38"/>
  <c r="H60" i="38"/>
  <c r="H61" i="38"/>
  <c r="H62" i="38"/>
  <c r="H63" i="38"/>
  <c r="H65" i="38"/>
  <c r="H66" i="38"/>
  <c r="H67" i="38"/>
  <c r="H68" i="38"/>
  <c r="H69" i="38"/>
  <c r="H70" i="38"/>
  <c r="H72" i="38"/>
  <c r="H73" i="38"/>
  <c r="H74" i="38"/>
  <c r="H75" i="38"/>
  <c r="H76" i="38"/>
  <c r="H78" i="38"/>
  <c r="H79" i="38"/>
  <c r="H80" i="38"/>
  <c r="H81" i="38"/>
  <c r="H82" i="38"/>
  <c r="H83" i="38"/>
  <c r="H84" i="38"/>
  <c r="H85" i="38"/>
  <c r="H86" i="38"/>
  <c r="H88" i="38"/>
  <c r="H89" i="38"/>
  <c r="H90" i="38"/>
  <c r="H91" i="38"/>
  <c r="H92" i="38"/>
  <c r="H93" i="38"/>
  <c r="H94" i="38"/>
  <c r="H53" i="38"/>
  <c r="H12" i="38"/>
  <c r="H14" i="38"/>
  <c r="H15" i="38"/>
  <c r="H16" i="38"/>
  <c r="H17" i="38"/>
  <c r="H18" i="38"/>
  <c r="H20" i="38"/>
  <c r="H21" i="38"/>
  <c r="H22" i="38"/>
  <c r="H23" i="38"/>
  <c r="H25" i="38"/>
  <c r="H26" i="38"/>
  <c r="H27" i="38"/>
  <c r="H29" i="38"/>
  <c r="H30" i="38"/>
  <c r="H31" i="38"/>
  <c r="H33" i="38"/>
  <c r="H35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11" i="38"/>
  <c r="E94" i="38"/>
  <c r="I94" i="38" s="1"/>
  <c r="K94" i="38" s="1"/>
  <c r="D94" i="38"/>
  <c r="K93" i="38"/>
  <c r="I93" i="38"/>
  <c r="G93" i="38"/>
  <c r="E93" i="38"/>
  <c r="D93" i="38"/>
  <c r="G92" i="38"/>
  <c r="E92" i="38"/>
  <c r="I92" i="38" s="1"/>
  <c r="K92" i="38" s="1"/>
  <c r="D92" i="38"/>
  <c r="E91" i="38"/>
  <c r="I91" i="38" s="1"/>
  <c r="K91" i="38" s="1"/>
  <c r="D91" i="38"/>
  <c r="K90" i="38"/>
  <c r="I90" i="38"/>
  <c r="G90" i="38"/>
  <c r="E90" i="38"/>
  <c r="D90" i="38"/>
  <c r="G89" i="38"/>
  <c r="E89" i="38"/>
  <c r="I89" i="38" s="1"/>
  <c r="K89" i="38" s="1"/>
  <c r="D89" i="38"/>
  <c r="E88" i="38"/>
  <c r="I88" i="38" s="1"/>
  <c r="K88" i="38" s="1"/>
  <c r="D88" i="38"/>
  <c r="K86" i="38"/>
  <c r="I86" i="38"/>
  <c r="G86" i="38"/>
  <c r="D86" i="38"/>
  <c r="I85" i="38"/>
  <c r="K85" i="38" s="1"/>
  <c r="G85" i="38"/>
  <c r="E85" i="38"/>
  <c r="D85" i="38"/>
  <c r="K84" i="38"/>
  <c r="I84" i="38"/>
  <c r="G84" i="38"/>
  <c r="D84" i="38"/>
  <c r="I83" i="38"/>
  <c r="K83" i="38" s="1"/>
  <c r="E83" i="38"/>
  <c r="G83" i="38" s="1"/>
  <c r="D83" i="38"/>
  <c r="E82" i="38"/>
  <c r="I82" i="38" s="1"/>
  <c r="K82" i="38" s="1"/>
  <c r="D82" i="38"/>
  <c r="I81" i="38"/>
  <c r="K81" i="38" s="1"/>
  <c r="G81" i="38"/>
  <c r="I80" i="38"/>
  <c r="K80" i="38" s="1"/>
  <c r="G80" i="38"/>
  <c r="E80" i="38"/>
  <c r="I79" i="38"/>
  <c r="K79" i="38" s="1"/>
  <c r="G79" i="38"/>
  <c r="D79" i="38"/>
  <c r="I78" i="38"/>
  <c r="K78" i="38" s="1"/>
  <c r="E78" i="38"/>
  <c r="G78" i="38" s="1"/>
  <c r="D78" i="38"/>
  <c r="K76" i="38"/>
  <c r="I76" i="38"/>
  <c r="G76" i="38"/>
  <c r="E76" i="38"/>
  <c r="D76" i="38"/>
  <c r="G75" i="38"/>
  <c r="E75" i="38"/>
  <c r="I75" i="38" s="1"/>
  <c r="K75" i="38" s="1"/>
  <c r="D75" i="38"/>
  <c r="E74" i="38"/>
  <c r="I74" i="38" s="1"/>
  <c r="K74" i="38" s="1"/>
  <c r="D74" i="38"/>
  <c r="K73" i="38"/>
  <c r="I73" i="38"/>
  <c r="G73" i="38"/>
  <c r="E73" i="38"/>
  <c r="D73" i="38"/>
  <c r="G72" i="38"/>
  <c r="E72" i="38"/>
  <c r="I72" i="38" s="1"/>
  <c r="K72" i="38" s="1"/>
  <c r="D72" i="38"/>
  <c r="E70" i="38"/>
  <c r="I70" i="38" s="1"/>
  <c r="K70" i="38" s="1"/>
  <c r="D70" i="38"/>
  <c r="G69" i="38"/>
  <c r="E69" i="38"/>
  <c r="I69" i="38" s="1"/>
  <c r="K69" i="38" s="1"/>
  <c r="D69" i="38"/>
  <c r="I68" i="38"/>
  <c r="K68" i="38" s="1"/>
  <c r="G68" i="38"/>
  <c r="E68" i="38"/>
  <c r="D68" i="38"/>
  <c r="E67" i="38"/>
  <c r="I67" i="38" s="1"/>
  <c r="K67" i="38" s="1"/>
  <c r="D67" i="38"/>
  <c r="G66" i="38"/>
  <c r="E66" i="38"/>
  <c r="I66" i="38" s="1"/>
  <c r="K66" i="38" s="1"/>
  <c r="D66" i="38"/>
  <c r="I65" i="38"/>
  <c r="K65" i="38" s="1"/>
  <c r="G65" i="38"/>
  <c r="E65" i="38"/>
  <c r="D65" i="38"/>
  <c r="I63" i="38"/>
  <c r="K63" i="38" s="1"/>
  <c r="G63" i="38"/>
  <c r="E63" i="38"/>
  <c r="D63" i="38"/>
  <c r="E62" i="38"/>
  <c r="I62" i="38" s="1"/>
  <c r="K62" i="38" s="1"/>
  <c r="D62" i="38"/>
  <c r="K61" i="38"/>
  <c r="I61" i="38"/>
  <c r="E61" i="38"/>
  <c r="G61" i="38" s="1"/>
  <c r="D61" i="38"/>
  <c r="I60" i="38"/>
  <c r="K60" i="38" s="1"/>
  <c r="G60" i="38"/>
  <c r="E60" i="38"/>
  <c r="D60" i="38"/>
  <c r="E59" i="38"/>
  <c r="I59" i="38" s="1"/>
  <c r="K59" i="38" s="1"/>
  <c r="D59" i="38"/>
  <c r="K58" i="38"/>
  <c r="I58" i="38"/>
  <c r="E58" i="38"/>
  <c r="G58" i="38" s="1"/>
  <c r="D58" i="38"/>
  <c r="I56" i="38"/>
  <c r="K56" i="38" s="1"/>
  <c r="E56" i="38"/>
  <c r="G56" i="38" s="1"/>
  <c r="D56" i="38"/>
  <c r="K54" i="38"/>
  <c r="I54" i="38"/>
  <c r="G54" i="38"/>
  <c r="E54" i="38"/>
  <c r="D54" i="38"/>
  <c r="G53" i="38"/>
  <c r="E53" i="38"/>
  <c r="I53" i="38" s="1"/>
  <c r="K53" i="38" s="1"/>
  <c r="D53" i="38"/>
  <c r="E49" i="38"/>
  <c r="I49" i="38" s="1"/>
  <c r="K49" i="38" s="1"/>
  <c r="D49" i="38"/>
  <c r="G48" i="38"/>
  <c r="E48" i="38"/>
  <c r="I48" i="38" s="1"/>
  <c r="K48" i="38" s="1"/>
  <c r="D48" i="38"/>
  <c r="I47" i="38"/>
  <c r="K47" i="38" s="1"/>
  <c r="G47" i="38"/>
  <c r="E47" i="38"/>
  <c r="D47" i="38"/>
  <c r="E46" i="38"/>
  <c r="I46" i="38" s="1"/>
  <c r="K46" i="38" s="1"/>
  <c r="D46" i="38"/>
  <c r="G45" i="38"/>
  <c r="E45" i="38"/>
  <c r="I45" i="38" s="1"/>
  <c r="K45" i="38" s="1"/>
  <c r="D45" i="38"/>
  <c r="I44" i="38"/>
  <c r="K44" i="38" s="1"/>
  <c r="G44" i="38"/>
  <c r="E44" i="38"/>
  <c r="D44" i="38"/>
  <c r="E43" i="38"/>
  <c r="I43" i="38" s="1"/>
  <c r="K43" i="38" s="1"/>
  <c r="D43" i="38"/>
  <c r="G42" i="38"/>
  <c r="E42" i="38"/>
  <c r="I42" i="38" s="1"/>
  <c r="K42" i="38" s="1"/>
  <c r="D42" i="38"/>
  <c r="I41" i="38"/>
  <c r="K41" i="38" s="1"/>
  <c r="G41" i="38"/>
  <c r="E41" i="38"/>
  <c r="D41" i="38"/>
  <c r="E40" i="38"/>
  <c r="I40" i="38" s="1"/>
  <c r="K40" i="38" s="1"/>
  <c r="D40" i="38"/>
  <c r="G39" i="38"/>
  <c r="E39" i="38"/>
  <c r="I39" i="38" s="1"/>
  <c r="K39" i="38" s="1"/>
  <c r="D39" i="38"/>
  <c r="I38" i="38"/>
  <c r="K38" i="38" s="1"/>
  <c r="G38" i="38"/>
  <c r="E38" i="38"/>
  <c r="D38" i="38"/>
  <c r="E37" i="38"/>
  <c r="I37" i="38" s="1"/>
  <c r="K37" i="38" s="1"/>
  <c r="D37" i="38"/>
  <c r="E35" i="38"/>
  <c r="I35" i="38" s="1"/>
  <c r="K35" i="38" s="1"/>
  <c r="D35" i="38"/>
  <c r="I33" i="38"/>
  <c r="K33" i="38" s="1"/>
  <c r="E33" i="38"/>
  <c r="G33" i="38" s="1"/>
  <c r="D33" i="38"/>
  <c r="E31" i="38"/>
  <c r="I31" i="38" s="1"/>
  <c r="K31" i="38" s="1"/>
  <c r="D31" i="38"/>
  <c r="K30" i="38"/>
  <c r="I30" i="38"/>
  <c r="E30" i="38"/>
  <c r="G30" i="38" s="1"/>
  <c r="D30" i="38"/>
  <c r="G29" i="38"/>
  <c r="E29" i="38"/>
  <c r="I29" i="38" s="1"/>
  <c r="K29" i="38" s="1"/>
  <c r="D29" i="38"/>
  <c r="E27" i="38"/>
  <c r="I27" i="38" s="1"/>
  <c r="K27" i="38" s="1"/>
  <c r="D27" i="38"/>
  <c r="G26" i="38"/>
  <c r="E26" i="38"/>
  <c r="I26" i="38" s="1"/>
  <c r="K26" i="38" s="1"/>
  <c r="D26" i="38"/>
  <c r="I25" i="38"/>
  <c r="K25" i="38" s="1"/>
  <c r="G25" i="38"/>
  <c r="E25" i="38"/>
  <c r="D25" i="38"/>
  <c r="I23" i="38"/>
  <c r="K23" i="38" s="1"/>
  <c r="G23" i="38"/>
  <c r="E23" i="38"/>
  <c r="D23" i="38"/>
  <c r="E22" i="38"/>
  <c r="I22" i="38" s="1"/>
  <c r="K22" i="38" s="1"/>
  <c r="D22" i="38"/>
  <c r="E21" i="38"/>
  <c r="I21" i="38" s="1"/>
  <c r="K21" i="38" s="1"/>
  <c r="D21" i="38"/>
  <c r="I20" i="38"/>
  <c r="K20" i="38" s="1"/>
  <c r="G20" i="38"/>
  <c r="E20" i="38"/>
  <c r="D20" i="38"/>
  <c r="E18" i="38"/>
  <c r="I18" i="38" s="1"/>
  <c r="K18" i="38" s="1"/>
  <c r="D18" i="38"/>
  <c r="I17" i="38"/>
  <c r="K17" i="38" s="1"/>
  <c r="E17" i="38"/>
  <c r="G17" i="38" s="1"/>
  <c r="D17" i="38"/>
  <c r="I16" i="38"/>
  <c r="K16" i="38" s="1"/>
  <c r="E16" i="38"/>
  <c r="G16" i="38" s="1"/>
  <c r="D16" i="38"/>
  <c r="E15" i="38"/>
  <c r="I15" i="38" s="1"/>
  <c r="K15" i="38" s="1"/>
  <c r="D15" i="38"/>
  <c r="I14" i="38"/>
  <c r="K14" i="38" s="1"/>
  <c r="E14" i="38"/>
  <c r="G14" i="38" s="1"/>
  <c r="D14" i="38"/>
  <c r="G12" i="38"/>
  <c r="E12" i="38"/>
  <c r="I12" i="38" s="1"/>
  <c r="K12" i="38" s="1"/>
  <c r="D12" i="38"/>
  <c r="K11" i="38"/>
  <c r="I11" i="38"/>
  <c r="E11" i="38"/>
  <c r="G11" i="38" s="1"/>
  <c r="D11" i="38"/>
  <c r="H54" i="37"/>
  <c r="H56" i="37"/>
  <c r="H58" i="37"/>
  <c r="H59" i="37"/>
  <c r="H60" i="37"/>
  <c r="H61" i="37"/>
  <c r="H62" i="37"/>
  <c r="H63" i="37"/>
  <c r="H65" i="37"/>
  <c r="H66" i="37"/>
  <c r="H67" i="37"/>
  <c r="H68" i="37"/>
  <c r="H69" i="37"/>
  <c r="H70" i="37"/>
  <c r="H72" i="37"/>
  <c r="H73" i="37"/>
  <c r="H74" i="37"/>
  <c r="H75" i="37"/>
  <c r="H76" i="37"/>
  <c r="H78" i="37"/>
  <c r="H79" i="37"/>
  <c r="H80" i="37"/>
  <c r="H81" i="37"/>
  <c r="H82" i="37"/>
  <c r="H83" i="37"/>
  <c r="H84" i="37"/>
  <c r="H85" i="37"/>
  <c r="H86" i="37"/>
  <c r="H88" i="37"/>
  <c r="H89" i="37"/>
  <c r="H90" i="37"/>
  <c r="H91" i="37"/>
  <c r="H92" i="37"/>
  <c r="H93" i="37"/>
  <c r="H94" i="37"/>
  <c r="H53" i="37"/>
  <c r="H12" i="37"/>
  <c r="H14" i="37"/>
  <c r="H15" i="37"/>
  <c r="H16" i="37"/>
  <c r="H17" i="37"/>
  <c r="H18" i="37"/>
  <c r="H20" i="37"/>
  <c r="H21" i="37"/>
  <c r="H22" i="37"/>
  <c r="H23" i="37"/>
  <c r="H25" i="37"/>
  <c r="H26" i="37"/>
  <c r="H27" i="37"/>
  <c r="H29" i="37"/>
  <c r="H30" i="37"/>
  <c r="H31" i="37"/>
  <c r="H33" i="37"/>
  <c r="H35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11" i="37"/>
  <c r="E94" i="37"/>
  <c r="I94" i="37" s="1"/>
  <c r="K94" i="37" s="1"/>
  <c r="D94" i="37"/>
  <c r="I93" i="37"/>
  <c r="K93" i="37" s="1"/>
  <c r="E93" i="37"/>
  <c r="G93" i="37" s="1"/>
  <c r="D93" i="37"/>
  <c r="E92" i="37"/>
  <c r="I92" i="37" s="1"/>
  <c r="K92" i="37" s="1"/>
  <c r="D92" i="37"/>
  <c r="E91" i="37"/>
  <c r="I91" i="37" s="1"/>
  <c r="K91" i="37" s="1"/>
  <c r="D91" i="37"/>
  <c r="I90" i="37"/>
  <c r="K90" i="37" s="1"/>
  <c r="E90" i="37"/>
  <c r="G90" i="37" s="1"/>
  <c r="D90" i="37"/>
  <c r="E89" i="37"/>
  <c r="I89" i="37" s="1"/>
  <c r="K89" i="37" s="1"/>
  <c r="D89" i="37"/>
  <c r="E88" i="37"/>
  <c r="I88" i="37" s="1"/>
  <c r="K88" i="37" s="1"/>
  <c r="D88" i="37"/>
  <c r="K86" i="37"/>
  <c r="I86" i="37"/>
  <c r="G86" i="37"/>
  <c r="D86" i="37"/>
  <c r="G85" i="37"/>
  <c r="E85" i="37"/>
  <c r="I85" i="37" s="1"/>
  <c r="K85" i="37" s="1"/>
  <c r="D85" i="37"/>
  <c r="K84" i="37"/>
  <c r="I84" i="37"/>
  <c r="G84" i="37"/>
  <c r="D84" i="37"/>
  <c r="K83" i="37"/>
  <c r="I83" i="37"/>
  <c r="E83" i="37"/>
  <c r="G83" i="37" s="1"/>
  <c r="D83" i="37"/>
  <c r="G82" i="37"/>
  <c r="E82" i="37"/>
  <c r="I82" i="37" s="1"/>
  <c r="K82" i="37" s="1"/>
  <c r="D82" i="37"/>
  <c r="I81" i="37"/>
  <c r="K81" i="37" s="1"/>
  <c r="G81" i="37"/>
  <c r="I80" i="37"/>
  <c r="K80" i="37" s="1"/>
  <c r="G80" i="37"/>
  <c r="E80" i="37"/>
  <c r="K79" i="37"/>
  <c r="I79" i="37"/>
  <c r="G79" i="37"/>
  <c r="D79" i="37"/>
  <c r="K78" i="37"/>
  <c r="I78" i="37"/>
  <c r="E78" i="37"/>
  <c r="G78" i="37" s="1"/>
  <c r="D78" i="37"/>
  <c r="I76" i="37"/>
  <c r="K76" i="37" s="1"/>
  <c r="E76" i="37"/>
  <c r="G76" i="37" s="1"/>
  <c r="D76" i="37"/>
  <c r="E75" i="37"/>
  <c r="I75" i="37" s="1"/>
  <c r="K75" i="37" s="1"/>
  <c r="D75" i="37"/>
  <c r="E74" i="37"/>
  <c r="I74" i="37" s="1"/>
  <c r="K74" i="37" s="1"/>
  <c r="D74" i="37"/>
  <c r="I73" i="37"/>
  <c r="K73" i="37" s="1"/>
  <c r="E73" i="37"/>
  <c r="G73" i="37" s="1"/>
  <c r="D73" i="37"/>
  <c r="E72" i="37"/>
  <c r="I72" i="37" s="1"/>
  <c r="K72" i="37" s="1"/>
  <c r="D72" i="37"/>
  <c r="E70" i="37"/>
  <c r="I70" i="37" s="1"/>
  <c r="K70" i="37" s="1"/>
  <c r="D70" i="37"/>
  <c r="E69" i="37"/>
  <c r="I69" i="37" s="1"/>
  <c r="K69" i="37" s="1"/>
  <c r="D69" i="37"/>
  <c r="I68" i="37"/>
  <c r="K68" i="37" s="1"/>
  <c r="G68" i="37"/>
  <c r="E68" i="37"/>
  <c r="D68" i="37"/>
  <c r="E67" i="37"/>
  <c r="I67" i="37" s="1"/>
  <c r="K67" i="37" s="1"/>
  <c r="D67" i="37"/>
  <c r="E66" i="37"/>
  <c r="I66" i="37" s="1"/>
  <c r="K66" i="37" s="1"/>
  <c r="D66" i="37"/>
  <c r="I65" i="37"/>
  <c r="K65" i="37" s="1"/>
  <c r="G65" i="37"/>
  <c r="E65" i="37"/>
  <c r="D65" i="37"/>
  <c r="G63" i="37"/>
  <c r="E63" i="37"/>
  <c r="I63" i="37" s="1"/>
  <c r="K63" i="37" s="1"/>
  <c r="D63" i="37"/>
  <c r="G62" i="37"/>
  <c r="E62" i="37"/>
  <c r="I62" i="37" s="1"/>
  <c r="K62" i="37" s="1"/>
  <c r="D62" i="37"/>
  <c r="G61" i="37"/>
  <c r="E61" i="37"/>
  <c r="I61" i="37" s="1"/>
  <c r="K61" i="37" s="1"/>
  <c r="D61" i="37"/>
  <c r="K60" i="37"/>
  <c r="I60" i="37"/>
  <c r="G60" i="37"/>
  <c r="E60" i="37"/>
  <c r="D60" i="37"/>
  <c r="G59" i="37"/>
  <c r="E59" i="37"/>
  <c r="I59" i="37" s="1"/>
  <c r="K59" i="37" s="1"/>
  <c r="D59" i="37"/>
  <c r="G58" i="37"/>
  <c r="E58" i="37"/>
  <c r="I58" i="37" s="1"/>
  <c r="K58" i="37" s="1"/>
  <c r="D58" i="37"/>
  <c r="K56" i="37"/>
  <c r="I56" i="37"/>
  <c r="G56" i="37"/>
  <c r="E56" i="37"/>
  <c r="D56" i="37"/>
  <c r="I54" i="37"/>
  <c r="K54" i="37" s="1"/>
  <c r="E54" i="37"/>
  <c r="G54" i="37" s="1"/>
  <c r="D54" i="37"/>
  <c r="E53" i="37"/>
  <c r="I53" i="37" s="1"/>
  <c r="K53" i="37" s="1"/>
  <c r="D53" i="37"/>
  <c r="E49" i="37"/>
  <c r="I49" i="37" s="1"/>
  <c r="K49" i="37" s="1"/>
  <c r="D49" i="37"/>
  <c r="E48" i="37"/>
  <c r="I48" i="37" s="1"/>
  <c r="K48" i="37" s="1"/>
  <c r="D48" i="37"/>
  <c r="I47" i="37"/>
  <c r="K47" i="37" s="1"/>
  <c r="G47" i="37"/>
  <c r="E47" i="37"/>
  <c r="D47" i="37"/>
  <c r="E46" i="37"/>
  <c r="I46" i="37" s="1"/>
  <c r="K46" i="37" s="1"/>
  <c r="D46" i="37"/>
  <c r="E45" i="37"/>
  <c r="I45" i="37" s="1"/>
  <c r="K45" i="37" s="1"/>
  <c r="D45" i="37"/>
  <c r="I44" i="37"/>
  <c r="K44" i="37" s="1"/>
  <c r="G44" i="37"/>
  <c r="E44" i="37"/>
  <c r="D44" i="37"/>
  <c r="E43" i="37"/>
  <c r="I43" i="37" s="1"/>
  <c r="K43" i="37" s="1"/>
  <c r="D43" i="37"/>
  <c r="E42" i="37"/>
  <c r="I42" i="37" s="1"/>
  <c r="K42" i="37" s="1"/>
  <c r="D42" i="37"/>
  <c r="I41" i="37"/>
  <c r="K41" i="37" s="1"/>
  <c r="G41" i="37"/>
  <c r="E41" i="37"/>
  <c r="D41" i="37"/>
  <c r="E40" i="37"/>
  <c r="I40" i="37" s="1"/>
  <c r="K40" i="37" s="1"/>
  <c r="D40" i="37"/>
  <c r="E39" i="37"/>
  <c r="I39" i="37" s="1"/>
  <c r="K39" i="37" s="1"/>
  <c r="D39" i="37"/>
  <c r="I38" i="37"/>
  <c r="K38" i="37" s="1"/>
  <c r="G38" i="37"/>
  <c r="E38" i="37"/>
  <c r="D38" i="37"/>
  <c r="E37" i="37"/>
  <c r="I37" i="37" s="1"/>
  <c r="K37" i="37" s="1"/>
  <c r="D37" i="37"/>
  <c r="G35" i="37"/>
  <c r="E35" i="37"/>
  <c r="I35" i="37" s="1"/>
  <c r="K35" i="37" s="1"/>
  <c r="D35" i="37"/>
  <c r="E33" i="37"/>
  <c r="I33" i="37" s="1"/>
  <c r="K33" i="37" s="1"/>
  <c r="D33" i="37"/>
  <c r="E31" i="37"/>
  <c r="I31" i="37" s="1"/>
  <c r="K31" i="37" s="1"/>
  <c r="D31" i="37"/>
  <c r="I30" i="37"/>
  <c r="K30" i="37" s="1"/>
  <c r="E30" i="37"/>
  <c r="G30" i="37" s="1"/>
  <c r="D30" i="37"/>
  <c r="E29" i="37"/>
  <c r="I29" i="37" s="1"/>
  <c r="K29" i="37" s="1"/>
  <c r="D29" i="37"/>
  <c r="E27" i="37"/>
  <c r="I27" i="37" s="1"/>
  <c r="K27" i="37" s="1"/>
  <c r="D27" i="37"/>
  <c r="E26" i="37"/>
  <c r="I26" i="37" s="1"/>
  <c r="K26" i="37" s="1"/>
  <c r="D26" i="37"/>
  <c r="I25" i="37"/>
  <c r="K25" i="37" s="1"/>
  <c r="G25" i="37"/>
  <c r="E25" i="37"/>
  <c r="D25" i="37"/>
  <c r="G23" i="37"/>
  <c r="E23" i="37"/>
  <c r="I23" i="37" s="1"/>
  <c r="K23" i="37" s="1"/>
  <c r="D23" i="37"/>
  <c r="G22" i="37"/>
  <c r="E22" i="37"/>
  <c r="I22" i="37" s="1"/>
  <c r="K22" i="37" s="1"/>
  <c r="D22" i="37"/>
  <c r="K21" i="37"/>
  <c r="I21" i="37"/>
  <c r="G21" i="37"/>
  <c r="E21" i="37"/>
  <c r="D21" i="37"/>
  <c r="G20" i="37"/>
  <c r="E20" i="37"/>
  <c r="I20" i="37" s="1"/>
  <c r="K20" i="37" s="1"/>
  <c r="D20" i="37"/>
  <c r="G18" i="37"/>
  <c r="E18" i="37"/>
  <c r="I18" i="37" s="1"/>
  <c r="K18" i="37" s="1"/>
  <c r="D18" i="37"/>
  <c r="E17" i="37"/>
  <c r="I17" i="37" s="1"/>
  <c r="K17" i="37" s="1"/>
  <c r="D17" i="37"/>
  <c r="K16" i="37"/>
  <c r="I16" i="37"/>
  <c r="G16" i="37"/>
  <c r="E16" i="37"/>
  <c r="D16" i="37"/>
  <c r="G15" i="37"/>
  <c r="E15" i="37"/>
  <c r="I15" i="37" s="1"/>
  <c r="K15" i="37" s="1"/>
  <c r="D15" i="37"/>
  <c r="E14" i="37"/>
  <c r="I14" i="37" s="1"/>
  <c r="K14" i="37" s="1"/>
  <c r="D14" i="37"/>
  <c r="I12" i="37"/>
  <c r="K12" i="37" s="1"/>
  <c r="E12" i="37"/>
  <c r="G12" i="37" s="1"/>
  <c r="D12" i="37"/>
  <c r="I11" i="37"/>
  <c r="K11" i="37" s="1"/>
  <c r="E11" i="37"/>
  <c r="G11" i="37" s="1"/>
  <c r="D11" i="37"/>
  <c r="H54" i="36"/>
  <c r="H56" i="36"/>
  <c r="H58" i="36"/>
  <c r="H59" i="36"/>
  <c r="H60" i="36"/>
  <c r="H61" i="36"/>
  <c r="H62" i="36"/>
  <c r="H63" i="36"/>
  <c r="H66" i="36"/>
  <c r="H67" i="36"/>
  <c r="H68" i="36"/>
  <c r="H69" i="36"/>
  <c r="H70" i="36"/>
  <c r="H72" i="36"/>
  <c r="H73" i="36"/>
  <c r="H74" i="36"/>
  <c r="H75" i="36"/>
  <c r="H76" i="36"/>
  <c r="H78" i="36"/>
  <c r="H79" i="36"/>
  <c r="H80" i="36"/>
  <c r="H81" i="36"/>
  <c r="H82" i="36"/>
  <c r="H83" i="36"/>
  <c r="H84" i="36"/>
  <c r="H85" i="36"/>
  <c r="H86" i="36"/>
  <c r="H88" i="36"/>
  <c r="H89" i="36"/>
  <c r="H90" i="36"/>
  <c r="H91" i="36"/>
  <c r="H92" i="36"/>
  <c r="H93" i="36"/>
  <c r="H94" i="36"/>
  <c r="H53" i="36"/>
  <c r="H12" i="36"/>
  <c r="H14" i="36"/>
  <c r="H15" i="36"/>
  <c r="H16" i="36"/>
  <c r="H17" i="36"/>
  <c r="H18" i="36"/>
  <c r="H20" i="36"/>
  <c r="H21" i="36"/>
  <c r="H22" i="36"/>
  <c r="H23" i="36"/>
  <c r="H25" i="36"/>
  <c r="H26" i="36"/>
  <c r="H27" i="36"/>
  <c r="H29" i="36"/>
  <c r="H30" i="36"/>
  <c r="H31" i="36"/>
  <c r="H33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H47" i="36"/>
  <c r="H48" i="36"/>
  <c r="H49" i="36"/>
  <c r="H11" i="36"/>
  <c r="F36" i="36"/>
  <c r="J36" i="36" s="1"/>
  <c r="E94" i="36"/>
  <c r="I94" i="36" s="1"/>
  <c r="K94" i="36" s="1"/>
  <c r="D94" i="36"/>
  <c r="K93" i="36"/>
  <c r="I93" i="36"/>
  <c r="E93" i="36"/>
  <c r="G93" i="36" s="1"/>
  <c r="D93" i="36"/>
  <c r="G92" i="36"/>
  <c r="E92" i="36"/>
  <c r="I92" i="36" s="1"/>
  <c r="K92" i="36" s="1"/>
  <c r="D92" i="36"/>
  <c r="E91" i="36"/>
  <c r="I91" i="36" s="1"/>
  <c r="K91" i="36" s="1"/>
  <c r="D91" i="36"/>
  <c r="K90" i="36"/>
  <c r="I90" i="36"/>
  <c r="E90" i="36"/>
  <c r="G90" i="36" s="1"/>
  <c r="D90" i="36"/>
  <c r="G89" i="36"/>
  <c r="E89" i="36"/>
  <c r="I89" i="36" s="1"/>
  <c r="K89" i="36" s="1"/>
  <c r="D89" i="36"/>
  <c r="E88" i="36"/>
  <c r="I88" i="36" s="1"/>
  <c r="K88" i="36" s="1"/>
  <c r="D88" i="36"/>
  <c r="K86" i="36"/>
  <c r="I86" i="36"/>
  <c r="G86" i="36"/>
  <c r="D86" i="36"/>
  <c r="I85" i="36"/>
  <c r="K85" i="36" s="1"/>
  <c r="G85" i="36"/>
  <c r="E85" i="36"/>
  <c r="D85" i="36"/>
  <c r="K84" i="36"/>
  <c r="I84" i="36"/>
  <c r="G84" i="36"/>
  <c r="D84" i="36"/>
  <c r="I83" i="36"/>
  <c r="K83" i="36" s="1"/>
  <c r="E83" i="36"/>
  <c r="G83" i="36" s="1"/>
  <c r="D83" i="36"/>
  <c r="I82" i="36"/>
  <c r="K82" i="36" s="1"/>
  <c r="E82" i="36"/>
  <c r="G82" i="36" s="1"/>
  <c r="D82" i="36"/>
  <c r="I81" i="36"/>
  <c r="K81" i="36" s="1"/>
  <c r="G81" i="36"/>
  <c r="K80" i="36"/>
  <c r="I80" i="36"/>
  <c r="G80" i="36"/>
  <c r="E80" i="36"/>
  <c r="K79" i="36"/>
  <c r="I79" i="36"/>
  <c r="G79" i="36"/>
  <c r="D79" i="36"/>
  <c r="I78" i="36"/>
  <c r="K78" i="36" s="1"/>
  <c r="E78" i="36"/>
  <c r="G78" i="36" s="1"/>
  <c r="D78" i="36"/>
  <c r="K76" i="36"/>
  <c r="I76" i="36"/>
  <c r="E76" i="36"/>
  <c r="G76" i="36" s="1"/>
  <c r="D76" i="36"/>
  <c r="G75" i="36"/>
  <c r="E75" i="36"/>
  <c r="I75" i="36" s="1"/>
  <c r="K75" i="36" s="1"/>
  <c r="D75" i="36"/>
  <c r="E74" i="36"/>
  <c r="I74" i="36" s="1"/>
  <c r="K74" i="36" s="1"/>
  <c r="D74" i="36"/>
  <c r="K73" i="36"/>
  <c r="I73" i="36"/>
  <c r="E73" i="36"/>
  <c r="G73" i="36" s="1"/>
  <c r="D73" i="36"/>
  <c r="G72" i="36"/>
  <c r="E72" i="36"/>
  <c r="I72" i="36" s="1"/>
  <c r="K72" i="36" s="1"/>
  <c r="D72" i="36"/>
  <c r="G70" i="36"/>
  <c r="E70" i="36"/>
  <c r="I70" i="36" s="1"/>
  <c r="K70" i="36" s="1"/>
  <c r="D70" i="36"/>
  <c r="E69" i="36"/>
  <c r="I69" i="36" s="1"/>
  <c r="K69" i="36" s="1"/>
  <c r="D69" i="36"/>
  <c r="E68" i="36"/>
  <c r="I68" i="36" s="1"/>
  <c r="K68" i="36" s="1"/>
  <c r="D68" i="36"/>
  <c r="I67" i="36"/>
  <c r="K67" i="36" s="1"/>
  <c r="G67" i="36"/>
  <c r="E67" i="36"/>
  <c r="D67" i="36"/>
  <c r="E66" i="36"/>
  <c r="I66" i="36" s="1"/>
  <c r="K66" i="36" s="1"/>
  <c r="D66" i="36"/>
  <c r="E65" i="36"/>
  <c r="K65" i="36" s="1"/>
  <c r="D65" i="36"/>
  <c r="I63" i="36"/>
  <c r="K63" i="36" s="1"/>
  <c r="G63" i="36"/>
  <c r="E63" i="36"/>
  <c r="D63" i="36"/>
  <c r="E62" i="36"/>
  <c r="I62" i="36" s="1"/>
  <c r="K62" i="36" s="1"/>
  <c r="D62" i="36"/>
  <c r="K61" i="36"/>
  <c r="I61" i="36"/>
  <c r="G61" i="36"/>
  <c r="E61" i="36"/>
  <c r="D61" i="36"/>
  <c r="I60" i="36"/>
  <c r="K60" i="36" s="1"/>
  <c r="G60" i="36"/>
  <c r="E60" i="36"/>
  <c r="D60" i="36"/>
  <c r="E59" i="36"/>
  <c r="I59" i="36" s="1"/>
  <c r="K59" i="36" s="1"/>
  <c r="D59" i="36"/>
  <c r="K58" i="36"/>
  <c r="I58" i="36"/>
  <c r="G58" i="36"/>
  <c r="E58" i="36"/>
  <c r="D58" i="36"/>
  <c r="E56" i="36"/>
  <c r="G56" i="36" s="1"/>
  <c r="D56" i="36"/>
  <c r="K54" i="36"/>
  <c r="I54" i="36"/>
  <c r="G54" i="36"/>
  <c r="E54" i="36"/>
  <c r="D54" i="36"/>
  <c r="G53" i="36"/>
  <c r="E53" i="36"/>
  <c r="I53" i="36" s="1"/>
  <c r="K53" i="36" s="1"/>
  <c r="D53" i="36"/>
  <c r="I49" i="36"/>
  <c r="K49" i="36" s="1"/>
  <c r="G49" i="36"/>
  <c r="E49" i="36"/>
  <c r="D49" i="36"/>
  <c r="E48" i="36"/>
  <c r="I48" i="36" s="1"/>
  <c r="K48" i="36" s="1"/>
  <c r="D48" i="36"/>
  <c r="E47" i="36"/>
  <c r="I47" i="36" s="1"/>
  <c r="K47" i="36" s="1"/>
  <c r="D47" i="36"/>
  <c r="I46" i="36"/>
  <c r="K46" i="36" s="1"/>
  <c r="G46" i="36"/>
  <c r="E46" i="36"/>
  <c r="D46" i="36"/>
  <c r="E45" i="36"/>
  <c r="I45" i="36" s="1"/>
  <c r="K45" i="36" s="1"/>
  <c r="D45" i="36"/>
  <c r="E44" i="36"/>
  <c r="I44" i="36" s="1"/>
  <c r="K44" i="36" s="1"/>
  <c r="D44" i="36"/>
  <c r="I43" i="36"/>
  <c r="K43" i="36" s="1"/>
  <c r="G43" i="36"/>
  <c r="E43" i="36"/>
  <c r="D43" i="36"/>
  <c r="E42" i="36"/>
  <c r="I42" i="36" s="1"/>
  <c r="K42" i="36" s="1"/>
  <c r="D42" i="36"/>
  <c r="K41" i="36"/>
  <c r="I41" i="36"/>
  <c r="E41" i="36"/>
  <c r="G41" i="36" s="1"/>
  <c r="D41" i="36"/>
  <c r="I40" i="36"/>
  <c r="K40" i="36" s="1"/>
  <c r="G40" i="36"/>
  <c r="E40" i="36"/>
  <c r="D40" i="36"/>
  <c r="E39" i="36"/>
  <c r="I39" i="36" s="1"/>
  <c r="K39" i="36" s="1"/>
  <c r="D39" i="36"/>
  <c r="G38" i="36"/>
  <c r="E38" i="36"/>
  <c r="I38" i="36" s="1"/>
  <c r="K38" i="36" s="1"/>
  <c r="D38" i="36"/>
  <c r="I37" i="36"/>
  <c r="K37" i="36" s="1"/>
  <c r="G37" i="36"/>
  <c r="E37" i="36"/>
  <c r="D37" i="36"/>
  <c r="E35" i="36"/>
  <c r="I35" i="36" s="1"/>
  <c r="K35" i="36" s="1"/>
  <c r="D35" i="36"/>
  <c r="E33" i="36"/>
  <c r="I33" i="36" s="1"/>
  <c r="K33" i="36" s="1"/>
  <c r="D33" i="36"/>
  <c r="G31" i="36"/>
  <c r="E31" i="36"/>
  <c r="I31" i="36" s="1"/>
  <c r="K31" i="36" s="1"/>
  <c r="D31" i="36"/>
  <c r="K30" i="36"/>
  <c r="I30" i="36"/>
  <c r="E30" i="36"/>
  <c r="G30" i="36" s="1"/>
  <c r="D30" i="36"/>
  <c r="G29" i="36"/>
  <c r="E29" i="36"/>
  <c r="I29" i="36" s="1"/>
  <c r="K29" i="36" s="1"/>
  <c r="D29" i="36"/>
  <c r="I27" i="36"/>
  <c r="K27" i="36" s="1"/>
  <c r="G27" i="36"/>
  <c r="E27" i="36"/>
  <c r="D27" i="36"/>
  <c r="E26" i="36"/>
  <c r="I26" i="36" s="1"/>
  <c r="K26" i="36" s="1"/>
  <c r="D26" i="36"/>
  <c r="G25" i="36"/>
  <c r="E25" i="36"/>
  <c r="I25" i="36" s="1"/>
  <c r="K25" i="36" s="1"/>
  <c r="D25" i="36"/>
  <c r="I23" i="36"/>
  <c r="K23" i="36" s="1"/>
  <c r="G23" i="36"/>
  <c r="E23" i="36"/>
  <c r="D23" i="36"/>
  <c r="E22" i="36"/>
  <c r="I22" i="36" s="1"/>
  <c r="K22" i="36" s="1"/>
  <c r="D22" i="36"/>
  <c r="E21" i="36"/>
  <c r="I21" i="36" s="1"/>
  <c r="K21" i="36" s="1"/>
  <c r="D21" i="36"/>
  <c r="I20" i="36"/>
  <c r="K20" i="36" s="1"/>
  <c r="G20" i="36"/>
  <c r="E20" i="36"/>
  <c r="D20" i="36"/>
  <c r="I18" i="36"/>
  <c r="K18" i="36" s="1"/>
  <c r="E18" i="36"/>
  <c r="G18" i="36" s="1"/>
  <c r="D18" i="36"/>
  <c r="E17" i="36"/>
  <c r="I17" i="36" s="1"/>
  <c r="K17" i="36" s="1"/>
  <c r="D17" i="36"/>
  <c r="I16" i="36"/>
  <c r="K16" i="36" s="1"/>
  <c r="E16" i="36"/>
  <c r="G16" i="36" s="1"/>
  <c r="D16" i="36"/>
  <c r="I15" i="36"/>
  <c r="K15" i="36" s="1"/>
  <c r="E15" i="36"/>
  <c r="G15" i="36" s="1"/>
  <c r="D15" i="36"/>
  <c r="E14" i="36"/>
  <c r="I14" i="36" s="1"/>
  <c r="K14" i="36" s="1"/>
  <c r="D14" i="36"/>
  <c r="G12" i="36"/>
  <c r="E12" i="36"/>
  <c r="I12" i="36" s="1"/>
  <c r="K12" i="36" s="1"/>
  <c r="D12" i="36"/>
  <c r="K11" i="36"/>
  <c r="I11" i="36"/>
  <c r="G11" i="36"/>
  <c r="E11" i="36"/>
  <c r="D11" i="36"/>
  <c r="H54" i="35"/>
  <c r="H56" i="35"/>
  <c r="H58" i="35"/>
  <c r="H59" i="35"/>
  <c r="H60" i="35"/>
  <c r="H61" i="35"/>
  <c r="H62" i="35"/>
  <c r="H63" i="35"/>
  <c r="H65" i="35"/>
  <c r="H66" i="35"/>
  <c r="H67" i="35"/>
  <c r="H68" i="35"/>
  <c r="H69" i="35"/>
  <c r="H70" i="35"/>
  <c r="H72" i="35"/>
  <c r="H73" i="35"/>
  <c r="H74" i="35"/>
  <c r="H75" i="35"/>
  <c r="H76" i="35"/>
  <c r="H78" i="35"/>
  <c r="H79" i="35"/>
  <c r="H80" i="35"/>
  <c r="H81" i="35"/>
  <c r="H82" i="35"/>
  <c r="H83" i="35"/>
  <c r="H84" i="35"/>
  <c r="H85" i="35"/>
  <c r="H86" i="35"/>
  <c r="H88" i="35"/>
  <c r="H89" i="35"/>
  <c r="H90" i="35"/>
  <c r="H91" i="35"/>
  <c r="H92" i="35"/>
  <c r="H93" i="35"/>
  <c r="H94" i="35"/>
  <c r="H53" i="35"/>
  <c r="H12" i="35"/>
  <c r="H14" i="35"/>
  <c r="H15" i="35"/>
  <c r="H16" i="35"/>
  <c r="H17" i="35"/>
  <c r="H18" i="35"/>
  <c r="H20" i="35"/>
  <c r="H21" i="35"/>
  <c r="H22" i="35"/>
  <c r="H23" i="35"/>
  <c r="H25" i="35"/>
  <c r="H26" i="35"/>
  <c r="H27" i="35"/>
  <c r="H29" i="35"/>
  <c r="H30" i="35"/>
  <c r="H31" i="35"/>
  <c r="H33" i="35"/>
  <c r="H35" i="35"/>
  <c r="H37" i="35"/>
  <c r="H38" i="35"/>
  <c r="H39" i="35"/>
  <c r="H40" i="35"/>
  <c r="H41" i="35"/>
  <c r="H42" i="35"/>
  <c r="H43" i="35"/>
  <c r="H44" i="35"/>
  <c r="H45" i="35"/>
  <c r="H46" i="35"/>
  <c r="H47" i="35"/>
  <c r="H48" i="35"/>
  <c r="H49" i="35"/>
  <c r="H11" i="35"/>
  <c r="E94" i="35"/>
  <c r="I94" i="35" s="1"/>
  <c r="K94" i="35" s="1"/>
  <c r="D94" i="35"/>
  <c r="I93" i="35"/>
  <c r="K93" i="35" s="1"/>
  <c r="E93" i="35"/>
  <c r="G93" i="35" s="1"/>
  <c r="D93" i="35"/>
  <c r="E92" i="35"/>
  <c r="I92" i="35" s="1"/>
  <c r="K92" i="35" s="1"/>
  <c r="D92" i="35"/>
  <c r="E91" i="35"/>
  <c r="I91" i="35" s="1"/>
  <c r="K91" i="35" s="1"/>
  <c r="D91" i="35"/>
  <c r="I90" i="35"/>
  <c r="K90" i="35" s="1"/>
  <c r="E90" i="35"/>
  <c r="G90" i="35" s="1"/>
  <c r="D90" i="35"/>
  <c r="G89" i="35"/>
  <c r="E89" i="35"/>
  <c r="I89" i="35" s="1"/>
  <c r="K89" i="35" s="1"/>
  <c r="D89" i="35"/>
  <c r="E88" i="35"/>
  <c r="I88" i="35" s="1"/>
  <c r="K88" i="35" s="1"/>
  <c r="D88" i="35"/>
  <c r="K86" i="35"/>
  <c r="I86" i="35"/>
  <c r="G86" i="35"/>
  <c r="D86" i="35"/>
  <c r="I85" i="35"/>
  <c r="K85" i="35" s="1"/>
  <c r="G85" i="35"/>
  <c r="E85" i="35"/>
  <c r="D85" i="35"/>
  <c r="K84" i="35"/>
  <c r="I84" i="35"/>
  <c r="G84" i="35"/>
  <c r="D84" i="35"/>
  <c r="I83" i="35"/>
  <c r="K83" i="35" s="1"/>
  <c r="E83" i="35"/>
  <c r="G83" i="35" s="1"/>
  <c r="D83" i="35"/>
  <c r="E82" i="35"/>
  <c r="I82" i="35" s="1"/>
  <c r="K82" i="35" s="1"/>
  <c r="D82" i="35"/>
  <c r="I81" i="35"/>
  <c r="K81" i="35" s="1"/>
  <c r="G81" i="35"/>
  <c r="I80" i="35"/>
  <c r="K80" i="35" s="1"/>
  <c r="G80" i="35"/>
  <c r="E80" i="35"/>
  <c r="K79" i="35"/>
  <c r="I79" i="35"/>
  <c r="G79" i="35"/>
  <c r="D79" i="35"/>
  <c r="I78" i="35"/>
  <c r="K78" i="35" s="1"/>
  <c r="E78" i="35"/>
  <c r="G78" i="35" s="1"/>
  <c r="D78" i="35"/>
  <c r="I76" i="35"/>
  <c r="K76" i="35" s="1"/>
  <c r="E76" i="35"/>
  <c r="G76" i="35" s="1"/>
  <c r="D76" i="35"/>
  <c r="E75" i="35"/>
  <c r="G75" i="35" s="1"/>
  <c r="D75" i="35"/>
  <c r="E74" i="35"/>
  <c r="I74" i="35" s="1"/>
  <c r="K74" i="35" s="1"/>
  <c r="D74" i="35"/>
  <c r="I73" i="35"/>
  <c r="K73" i="35" s="1"/>
  <c r="E73" i="35"/>
  <c r="G73" i="35" s="1"/>
  <c r="D73" i="35"/>
  <c r="E72" i="35"/>
  <c r="I72" i="35" s="1"/>
  <c r="K72" i="35" s="1"/>
  <c r="D72" i="35"/>
  <c r="E70" i="35"/>
  <c r="I70" i="35" s="1"/>
  <c r="K70" i="35" s="1"/>
  <c r="D70" i="35"/>
  <c r="G69" i="35"/>
  <c r="E69" i="35"/>
  <c r="I69" i="35" s="1"/>
  <c r="K69" i="35" s="1"/>
  <c r="D69" i="35"/>
  <c r="I68" i="35"/>
  <c r="K68" i="35" s="1"/>
  <c r="G68" i="35"/>
  <c r="E68" i="35"/>
  <c r="D68" i="35"/>
  <c r="E67" i="35"/>
  <c r="I67" i="35" s="1"/>
  <c r="K67" i="35" s="1"/>
  <c r="D67" i="35"/>
  <c r="G66" i="35"/>
  <c r="E66" i="35"/>
  <c r="I66" i="35" s="1"/>
  <c r="K66" i="35" s="1"/>
  <c r="D66" i="35"/>
  <c r="I65" i="35"/>
  <c r="K65" i="35" s="1"/>
  <c r="G65" i="35"/>
  <c r="E65" i="35"/>
  <c r="D65" i="35"/>
  <c r="I63" i="35"/>
  <c r="K63" i="35" s="1"/>
  <c r="G63" i="35"/>
  <c r="E63" i="35"/>
  <c r="D63" i="35"/>
  <c r="E62" i="35"/>
  <c r="I62" i="35" s="1"/>
  <c r="K62" i="35" s="1"/>
  <c r="D62" i="35"/>
  <c r="E61" i="35"/>
  <c r="I61" i="35" s="1"/>
  <c r="K61" i="35" s="1"/>
  <c r="D61" i="35"/>
  <c r="I60" i="35"/>
  <c r="K60" i="35" s="1"/>
  <c r="G60" i="35"/>
  <c r="E60" i="35"/>
  <c r="D60" i="35"/>
  <c r="E59" i="35"/>
  <c r="I59" i="35" s="1"/>
  <c r="K59" i="35" s="1"/>
  <c r="D59" i="35"/>
  <c r="E58" i="35"/>
  <c r="I58" i="35" s="1"/>
  <c r="K58" i="35" s="1"/>
  <c r="D58" i="35"/>
  <c r="I56" i="35"/>
  <c r="K56" i="35" s="1"/>
  <c r="E56" i="35"/>
  <c r="G56" i="35" s="1"/>
  <c r="D56" i="35"/>
  <c r="I54" i="35"/>
  <c r="K54" i="35" s="1"/>
  <c r="E54" i="35"/>
  <c r="G54" i="35" s="1"/>
  <c r="D54" i="35"/>
  <c r="E53" i="35"/>
  <c r="I53" i="35" s="1"/>
  <c r="K53" i="35" s="1"/>
  <c r="D53" i="35"/>
  <c r="E49" i="35"/>
  <c r="I49" i="35" s="1"/>
  <c r="K49" i="35" s="1"/>
  <c r="D49" i="35"/>
  <c r="G48" i="35"/>
  <c r="E48" i="35"/>
  <c r="I48" i="35" s="1"/>
  <c r="K48" i="35" s="1"/>
  <c r="D48" i="35"/>
  <c r="I47" i="35"/>
  <c r="K47" i="35" s="1"/>
  <c r="G47" i="35"/>
  <c r="E47" i="35"/>
  <c r="D47" i="35"/>
  <c r="E46" i="35"/>
  <c r="I46" i="35" s="1"/>
  <c r="K46" i="35" s="1"/>
  <c r="D46" i="35"/>
  <c r="E45" i="35"/>
  <c r="I45" i="35" s="1"/>
  <c r="K45" i="35" s="1"/>
  <c r="D45" i="35"/>
  <c r="I44" i="35"/>
  <c r="K44" i="35" s="1"/>
  <c r="G44" i="35"/>
  <c r="E44" i="35"/>
  <c r="D44" i="35"/>
  <c r="E43" i="35"/>
  <c r="I43" i="35" s="1"/>
  <c r="K43" i="35" s="1"/>
  <c r="D43" i="35"/>
  <c r="E42" i="35"/>
  <c r="I42" i="35" s="1"/>
  <c r="K42" i="35" s="1"/>
  <c r="D42" i="35"/>
  <c r="I41" i="35"/>
  <c r="K41" i="35" s="1"/>
  <c r="G41" i="35"/>
  <c r="E41" i="35"/>
  <c r="D41" i="35"/>
  <c r="E40" i="35"/>
  <c r="I40" i="35" s="1"/>
  <c r="K40" i="35" s="1"/>
  <c r="D40" i="35"/>
  <c r="E39" i="35"/>
  <c r="I39" i="35" s="1"/>
  <c r="K39" i="35" s="1"/>
  <c r="D39" i="35"/>
  <c r="I38" i="35"/>
  <c r="K38" i="35" s="1"/>
  <c r="G38" i="35"/>
  <c r="E38" i="35"/>
  <c r="D38" i="35"/>
  <c r="E37" i="35"/>
  <c r="I37" i="35" s="1"/>
  <c r="K37" i="35" s="1"/>
  <c r="D37" i="35"/>
  <c r="E35" i="35"/>
  <c r="I35" i="35" s="1"/>
  <c r="K35" i="35" s="1"/>
  <c r="D35" i="35"/>
  <c r="E33" i="35"/>
  <c r="I33" i="35" s="1"/>
  <c r="K33" i="35" s="1"/>
  <c r="D33" i="35"/>
  <c r="E31" i="35"/>
  <c r="I31" i="35" s="1"/>
  <c r="K31" i="35" s="1"/>
  <c r="D31" i="35"/>
  <c r="I30" i="35"/>
  <c r="K30" i="35" s="1"/>
  <c r="E30" i="35"/>
  <c r="G30" i="35" s="1"/>
  <c r="D30" i="35"/>
  <c r="E29" i="35"/>
  <c r="I29" i="35" s="1"/>
  <c r="K29" i="35" s="1"/>
  <c r="D29" i="35"/>
  <c r="E27" i="35"/>
  <c r="I27" i="35" s="1"/>
  <c r="K27" i="35" s="1"/>
  <c r="D27" i="35"/>
  <c r="E26" i="35"/>
  <c r="I26" i="35" s="1"/>
  <c r="K26" i="35" s="1"/>
  <c r="D26" i="35"/>
  <c r="I25" i="35"/>
  <c r="K25" i="35" s="1"/>
  <c r="G25" i="35"/>
  <c r="E25" i="35"/>
  <c r="D25" i="35"/>
  <c r="I23" i="35"/>
  <c r="K23" i="35" s="1"/>
  <c r="G23" i="35"/>
  <c r="E23" i="35"/>
  <c r="D23" i="35"/>
  <c r="E22" i="35"/>
  <c r="I22" i="35" s="1"/>
  <c r="K22" i="35" s="1"/>
  <c r="D22" i="35"/>
  <c r="E21" i="35"/>
  <c r="I21" i="35" s="1"/>
  <c r="K21" i="35" s="1"/>
  <c r="D21" i="35"/>
  <c r="I20" i="35"/>
  <c r="K20" i="35" s="1"/>
  <c r="G20" i="35"/>
  <c r="E20" i="35"/>
  <c r="D20" i="35"/>
  <c r="E18" i="35"/>
  <c r="I18" i="35" s="1"/>
  <c r="K18" i="35" s="1"/>
  <c r="D18" i="35"/>
  <c r="I17" i="35"/>
  <c r="K17" i="35" s="1"/>
  <c r="G17" i="35"/>
  <c r="E17" i="35"/>
  <c r="D17" i="35"/>
  <c r="I16" i="35"/>
  <c r="K16" i="35" s="1"/>
  <c r="E16" i="35"/>
  <c r="G16" i="35" s="1"/>
  <c r="D16" i="35"/>
  <c r="E15" i="35"/>
  <c r="I15" i="35" s="1"/>
  <c r="K15" i="35" s="1"/>
  <c r="D15" i="35"/>
  <c r="I14" i="35"/>
  <c r="K14" i="35" s="1"/>
  <c r="G14" i="35"/>
  <c r="E14" i="35"/>
  <c r="D14" i="35"/>
  <c r="I12" i="35"/>
  <c r="K12" i="35" s="1"/>
  <c r="G12" i="35"/>
  <c r="E12" i="35"/>
  <c r="D12" i="35"/>
  <c r="I11" i="35"/>
  <c r="K11" i="35" s="1"/>
  <c r="E11" i="35"/>
  <c r="G11" i="35" s="1"/>
  <c r="D11" i="35"/>
  <c r="H54" i="34"/>
  <c r="H56" i="34"/>
  <c r="H58" i="34"/>
  <c r="H59" i="34"/>
  <c r="H60" i="34"/>
  <c r="H61" i="34"/>
  <c r="H62" i="34"/>
  <c r="H63" i="34"/>
  <c r="H65" i="34"/>
  <c r="H66" i="34"/>
  <c r="H67" i="34"/>
  <c r="H68" i="34"/>
  <c r="H69" i="34"/>
  <c r="H70" i="34"/>
  <c r="H72" i="34"/>
  <c r="H73" i="34"/>
  <c r="H74" i="34"/>
  <c r="H75" i="34"/>
  <c r="H76" i="34"/>
  <c r="H78" i="34"/>
  <c r="H79" i="34"/>
  <c r="H80" i="34"/>
  <c r="H81" i="34"/>
  <c r="H82" i="34"/>
  <c r="H83" i="34"/>
  <c r="H84" i="34"/>
  <c r="H85" i="34"/>
  <c r="H86" i="34"/>
  <c r="H88" i="34"/>
  <c r="H89" i="34"/>
  <c r="H90" i="34"/>
  <c r="H91" i="34"/>
  <c r="H92" i="34"/>
  <c r="H93" i="34"/>
  <c r="H94" i="34"/>
  <c r="H53" i="34"/>
  <c r="H12" i="34"/>
  <c r="H14" i="34"/>
  <c r="H15" i="34"/>
  <c r="H16" i="34"/>
  <c r="H17" i="34"/>
  <c r="H18" i="34"/>
  <c r="H20" i="34"/>
  <c r="H21" i="34"/>
  <c r="H22" i="34"/>
  <c r="H23" i="34"/>
  <c r="H25" i="34"/>
  <c r="H26" i="34"/>
  <c r="H27" i="34"/>
  <c r="H29" i="34"/>
  <c r="H30" i="34"/>
  <c r="H31" i="34"/>
  <c r="H33" i="34"/>
  <c r="H35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11" i="34"/>
  <c r="E94" i="34"/>
  <c r="I94" i="34" s="1"/>
  <c r="K94" i="34" s="1"/>
  <c r="D94" i="34"/>
  <c r="K93" i="34"/>
  <c r="I93" i="34"/>
  <c r="G93" i="34"/>
  <c r="E93" i="34"/>
  <c r="D93" i="34"/>
  <c r="G92" i="34"/>
  <c r="E92" i="34"/>
  <c r="I92" i="34" s="1"/>
  <c r="K92" i="34" s="1"/>
  <c r="D92" i="34"/>
  <c r="E91" i="34"/>
  <c r="I91" i="34" s="1"/>
  <c r="K91" i="34" s="1"/>
  <c r="D91" i="34"/>
  <c r="K90" i="34"/>
  <c r="I90" i="34"/>
  <c r="G90" i="34"/>
  <c r="E90" i="34"/>
  <c r="D90" i="34"/>
  <c r="E89" i="34"/>
  <c r="G89" i="34" s="1"/>
  <c r="D89" i="34"/>
  <c r="E88" i="34"/>
  <c r="I88" i="34" s="1"/>
  <c r="K88" i="34" s="1"/>
  <c r="D88" i="34"/>
  <c r="I86" i="34"/>
  <c r="K86" i="34" s="1"/>
  <c r="G86" i="34"/>
  <c r="D86" i="34"/>
  <c r="I85" i="34"/>
  <c r="K85" i="34" s="1"/>
  <c r="G85" i="34"/>
  <c r="E85" i="34"/>
  <c r="D85" i="34"/>
  <c r="K84" i="34"/>
  <c r="I84" i="34"/>
  <c r="G84" i="34"/>
  <c r="D84" i="34"/>
  <c r="G83" i="34"/>
  <c r="E83" i="34"/>
  <c r="I83" i="34" s="1"/>
  <c r="K83" i="34" s="1"/>
  <c r="D83" i="34"/>
  <c r="I82" i="34"/>
  <c r="K82" i="34" s="1"/>
  <c r="E82" i="34"/>
  <c r="G82" i="34" s="1"/>
  <c r="D82" i="34"/>
  <c r="K81" i="34"/>
  <c r="I81" i="34"/>
  <c r="G81" i="34"/>
  <c r="E80" i="34"/>
  <c r="I80" i="34" s="1"/>
  <c r="K80" i="34" s="1"/>
  <c r="K79" i="34"/>
  <c r="I79" i="34"/>
  <c r="G79" i="34"/>
  <c r="D79" i="34"/>
  <c r="G78" i="34"/>
  <c r="E78" i="34"/>
  <c r="I78" i="34" s="1"/>
  <c r="K78" i="34" s="1"/>
  <c r="D78" i="34"/>
  <c r="I76" i="34"/>
  <c r="K76" i="34" s="1"/>
  <c r="G76" i="34"/>
  <c r="E76" i="34"/>
  <c r="D76" i="34"/>
  <c r="E75" i="34"/>
  <c r="I75" i="34" s="1"/>
  <c r="K75" i="34" s="1"/>
  <c r="D75" i="34"/>
  <c r="E74" i="34"/>
  <c r="I74" i="34" s="1"/>
  <c r="K74" i="34" s="1"/>
  <c r="D74" i="34"/>
  <c r="I73" i="34"/>
  <c r="K73" i="34" s="1"/>
  <c r="G73" i="34"/>
  <c r="E73" i="34"/>
  <c r="D73" i="34"/>
  <c r="E72" i="34"/>
  <c r="I72" i="34" s="1"/>
  <c r="K72" i="34" s="1"/>
  <c r="D72" i="34"/>
  <c r="K70" i="34"/>
  <c r="I70" i="34"/>
  <c r="G70" i="34"/>
  <c r="E70" i="34"/>
  <c r="D70" i="34"/>
  <c r="I69" i="34"/>
  <c r="K69" i="34" s="1"/>
  <c r="G69" i="34"/>
  <c r="E69" i="34"/>
  <c r="D69" i="34"/>
  <c r="E68" i="34"/>
  <c r="I68" i="34" s="1"/>
  <c r="K68" i="34" s="1"/>
  <c r="D68" i="34"/>
  <c r="K67" i="34"/>
  <c r="I67" i="34"/>
  <c r="G67" i="34"/>
  <c r="E67" i="34"/>
  <c r="D67" i="34"/>
  <c r="I66" i="34"/>
  <c r="K66" i="34" s="1"/>
  <c r="G66" i="34"/>
  <c r="E66" i="34"/>
  <c r="D66" i="34"/>
  <c r="E65" i="34"/>
  <c r="I65" i="34" s="1"/>
  <c r="K65" i="34" s="1"/>
  <c r="D65" i="34"/>
  <c r="I63" i="34"/>
  <c r="K63" i="34" s="1"/>
  <c r="G63" i="34"/>
  <c r="E63" i="34"/>
  <c r="D63" i="34"/>
  <c r="E62" i="34"/>
  <c r="I62" i="34" s="1"/>
  <c r="K62" i="34" s="1"/>
  <c r="D62" i="34"/>
  <c r="K61" i="34"/>
  <c r="I61" i="34"/>
  <c r="G61" i="34"/>
  <c r="E61" i="34"/>
  <c r="D61" i="34"/>
  <c r="I60" i="34"/>
  <c r="K60" i="34" s="1"/>
  <c r="G60" i="34"/>
  <c r="E60" i="34"/>
  <c r="D60" i="34"/>
  <c r="E59" i="34"/>
  <c r="I59" i="34" s="1"/>
  <c r="K59" i="34" s="1"/>
  <c r="D59" i="34"/>
  <c r="K58" i="34"/>
  <c r="I58" i="34"/>
  <c r="G58" i="34"/>
  <c r="E58" i="34"/>
  <c r="D58" i="34"/>
  <c r="G56" i="34"/>
  <c r="E56" i="34"/>
  <c r="I56" i="34" s="1"/>
  <c r="K56" i="34" s="1"/>
  <c r="D56" i="34"/>
  <c r="I54" i="34"/>
  <c r="K54" i="34" s="1"/>
  <c r="G54" i="34"/>
  <c r="E54" i="34"/>
  <c r="D54" i="34"/>
  <c r="E53" i="34"/>
  <c r="G53" i="34" s="1"/>
  <c r="D53" i="34"/>
  <c r="K49" i="34"/>
  <c r="I49" i="34"/>
  <c r="G49" i="34"/>
  <c r="E49" i="34"/>
  <c r="D49" i="34"/>
  <c r="I48" i="34"/>
  <c r="K48" i="34" s="1"/>
  <c r="G48" i="34"/>
  <c r="E48" i="34"/>
  <c r="D48" i="34"/>
  <c r="E47" i="34"/>
  <c r="I47" i="34" s="1"/>
  <c r="K47" i="34" s="1"/>
  <c r="D47" i="34"/>
  <c r="K46" i="34"/>
  <c r="I46" i="34"/>
  <c r="G46" i="34"/>
  <c r="E46" i="34"/>
  <c r="D46" i="34"/>
  <c r="I45" i="34"/>
  <c r="K45" i="34" s="1"/>
  <c r="G45" i="34"/>
  <c r="E45" i="34"/>
  <c r="D45" i="34"/>
  <c r="E44" i="34"/>
  <c r="I44" i="34" s="1"/>
  <c r="K44" i="34" s="1"/>
  <c r="D44" i="34"/>
  <c r="K43" i="34"/>
  <c r="I43" i="34"/>
  <c r="G43" i="34"/>
  <c r="E43" i="34"/>
  <c r="D43" i="34"/>
  <c r="I42" i="34"/>
  <c r="K42" i="34" s="1"/>
  <c r="G42" i="34"/>
  <c r="E42" i="34"/>
  <c r="D42" i="34"/>
  <c r="E41" i="34"/>
  <c r="I41" i="34" s="1"/>
  <c r="K41" i="34" s="1"/>
  <c r="D41" i="34"/>
  <c r="K40" i="34"/>
  <c r="I40" i="34"/>
  <c r="G40" i="34"/>
  <c r="E40" i="34"/>
  <c r="D40" i="34"/>
  <c r="I39" i="34"/>
  <c r="K39" i="34" s="1"/>
  <c r="G39" i="34"/>
  <c r="E39" i="34"/>
  <c r="D39" i="34"/>
  <c r="E38" i="34"/>
  <c r="I38" i="34" s="1"/>
  <c r="K38" i="34" s="1"/>
  <c r="D38" i="34"/>
  <c r="K37" i="34"/>
  <c r="I37" i="34"/>
  <c r="G37" i="34"/>
  <c r="E37" i="34"/>
  <c r="D37" i="34"/>
  <c r="E35" i="34"/>
  <c r="I35" i="34" s="1"/>
  <c r="K35" i="34" s="1"/>
  <c r="D35" i="34"/>
  <c r="E33" i="34"/>
  <c r="I33" i="34" s="1"/>
  <c r="K33" i="34" s="1"/>
  <c r="D33" i="34"/>
  <c r="E31" i="34"/>
  <c r="I31" i="34" s="1"/>
  <c r="K31" i="34" s="1"/>
  <c r="D31" i="34"/>
  <c r="I30" i="34"/>
  <c r="K30" i="34" s="1"/>
  <c r="G30" i="34"/>
  <c r="E30" i="34"/>
  <c r="D30" i="34"/>
  <c r="E29" i="34"/>
  <c r="G29" i="34" s="1"/>
  <c r="D29" i="34"/>
  <c r="K27" i="34"/>
  <c r="I27" i="34"/>
  <c r="G27" i="34"/>
  <c r="E27" i="34"/>
  <c r="D27" i="34"/>
  <c r="I26" i="34"/>
  <c r="K26" i="34" s="1"/>
  <c r="G26" i="34"/>
  <c r="E26" i="34"/>
  <c r="D26" i="34"/>
  <c r="E25" i="34"/>
  <c r="I25" i="34" s="1"/>
  <c r="K25" i="34" s="1"/>
  <c r="D25" i="34"/>
  <c r="I23" i="34"/>
  <c r="K23" i="34" s="1"/>
  <c r="G23" i="34"/>
  <c r="E23" i="34"/>
  <c r="D23" i="34"/>
  <c r="E22" i="34"/>
  <c r="I22" i="34" s="1"/>
  <c r="K22" i="34" s="1"/>
  <c r="D22" i="34"/>
  <c r="K21" i="34"/>
  <c r="I21" i="34"/>
  <c r="E21" i="34"/>
  <c r="G21" i="34" s="1"/>
  <c r="D21" i="34"/>
  <c r="I20" i="34"/>
  <c r="K20" i="34" s="1"/>
  <c r="G20" i="34"/>
  <c r="E20" i="34"/>
  <c r="D20" i="34"/>
  <c r="I18" i="34"/>
  <c r="K18" i="34" s="1"/>
  <c r="G18" i="34"/>
  <c r="E18" i="34"/>
  <c r="D18" i="34"/>
  <c r="E17" i="34"/>
  <c r="I17" i="34" s="1"/>
  <c r="K17" i="34" s="1"/>
  <c r="D17" i="34"/>
  <c r="G16" i="34"/>
  <c r="E16" i="34"/>
  <c r="I16" i="34" s="1"/>
  <c r="K16" i="34" s="1"/>
  <c r="D16" i="34"/>
  <c r="I15" i="34"/>
  <c r="K15" i="34" s="1"/>
  <c r="G15" i="34"/>
  <c r="E15" i="34"/>
  <c r="D15" i="34"/>
  <c r="E14" i="34"/>
  <c r="I14" i="34" s="1"/>
  <c r="K14" i="34" s="1"/>
  <c r="D14" i="34"/>
  <c r="E12" i="34"/>
  <c r="I12" i="34" s="1"/>
  <c r="K12" i="34" s="1"/>
  <c r="D12" i="34"/>
  <c r="I11" i="34"/>
  <c r="K11" i="34" s="1"/>
  <c r="G11" i="34"/>
  <c r="E11" i="34"/>
  <c r="D11" i="34"/>
  <c r="H54" i="33"/>
  <c r="H56" i="33"/>
  <c r="H58" i="33"/>
  <c r="H59" i="33"/>
  <c r="H60" i="33"/>
  <c r="H61" i="33"/>
  <c r="H62" i="33"/>
  <c r="H63" i="33"/>
  <c r="H65" i="33"/>
  <c r="H66" i="33"/>
  <c r="H67" i="33"/>
  <c r="H68" i="33"/>
  <c r="H69" i="33"/>
  <c r="H70" i="33"/>
  <c r="H72" i="33"/>
  <c r="H73" i="33"/>
  <c r="H74" i="33"/>
  <c r="H75" i="33"/>
  <c r="H76" i="33"/>
  <c r="H78" i="33"/>
  <c r="H79" i="33"/>
  <c r="H80" i="33"/>
  <c r="H81" i="33"/>
  <c r="H82" i="33"/>
  <c r="H83" i="33"/>
  <c r="H84" i="33"/>
  <c r="H85" i="33"/>
  <c r="H86" i="33"/>
  <c r="H88" i="33"/>
  <c r="H89" i="33"/>
  <c r="H90" i="33"/>
  <c r="H91" i="33"/>
  <c r="H92" i="33"/>
  <c r="H93" i="33"/>
  <c r="H94" i="33"/>
  <c r="H53" i="33"/>
  <c r="H12" i="33"/>
  <c r="H14" i="33"/>
  <c r="H15" i="33"/>
  <c r="H16" i="33"/>
  <c r="H17" i="33"/>
  <c r="H18" i="33"/>
  <c r="H20" i="33"/>
  <c r="H21" i="33"/>
  <c r="H22" i="33"/>
  <c r="H23" i="33"/>
  <c r="H25" i="33"/>
  <c r="H26" i="33"/>
  <c r="H27" i="33"/>
  <c r="H29" i="33"/>
  <c r="H30" i="33"/>
  <c r="H31" i="33"/>
  <c r="H33" i="33"/>
  <c r="H35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49" i="33"/>
  <c r="H11" i="33"/>
  <c r="E94" i="33"/>
  <c r="I94" i="33" s="1"/>
  <c r="K94" i="33" s="1"/>
  <c r="D94" i="33"/>
  <c r="I93" i="33"/>
  <c r="K93" i="33" s="1"/>
  <c r="E93" i="33"/>
  <c r="G93" i="33" s="1"/>
  <c r="D93" i="33"/>
  <c r="E92" i="33"/>
  <c r="I92" i="33" s="1"/>
  <c r="K92" i="33" s="1"/>
  <c r="D92" i="33"/>
  <c r="E91" i="33"/>
  <c r="I91" i="33" s="1"/>
  <c r="K91" i="33" s="1"/>
  <c r="D91" i="33"/>
  <c r="I90" i="33"/>
  <c r="K90" i="33" s="1"/>
  <c r="E90" i="33"/>
  <c r="G90" i="33" s="1"/>
  <c r="D90" i="33"/>
  <c r="E89" i="33"/>
  <c r="I89" i="33" s="1"/>
  <c r="K89" i="33" s="1"/>
  <c r="D89" i="33"/>
  <c r="E88" i="33"/>
  <c r="I88" i="33" s="1"/>
  <c r="K88" i="33" s="1"/>
  <c r="D88" i="33"/>
  <c r="K86" i="33"/>
  <c r="I86" i="33"/>
  <c r="G86" i="33"/>
  <c r="D86" i="33"/>
  <c r="G85" i="33"/>
  <c r="E85" i="33"/>
  <c r="I85" i="33" s="1"/>
  <c r="K85" i="33" s="1"/>
  <c r="D85" i="33"/>
  <c r="K84" i="33"/>
  <c r="I84" i="33"/>
  <c r="G84" i="33"/>
  <c r="D84" i="33"/>
  <c r="K83" i="33"/>
  <c r="I83" i="33"/>
  <c r="E83" i="33"/>
  <c r="G83" i="33" s="1"/>
  <c r="D83" i="33"/>
  <c r="G82" i="33"/>
  <c r="E82" i="33"/>
  <c r="I82" i="33" s="1"/>
  <c r="K82" i="33" s="1"/>
  <c r="D82" i="33"/>
  <c r="I81" i="33"/>
  <c r="K81" i="33" s="1"/>
  <c r="G81" i="33"/>
  <c r="I80" i="33"/>
  <c r="K80" i="33" s="1"/>
  <c r="G80" i="33"/>
  <c r="E80" i="33"/>
  <c r="K79" i="33"/>
  <c r="I79" i="33"/>
  <c r="G79" i="33"/>
  <c r="D79" i="33"/>
  <c r="K78" i="33"/>
  <c r="I78" i="33"/>
  <c r="E78" i="33"/>
  <c r="G78" i="33" s="1"/>
  <c r="D78" i="33"/>
  <c r="I76" i="33"/>
  <c r="K76" i="33" s="1"/>
  <c r="E76" i="33"/>
  <c r="G76" i="33" s="1"/>
  <c r="D76" i="33"/>
  <c r="E75" i="33"/>
  <c r="I75" i="33" s="1"/>
  <c r="K75" i="33" s="1"/>
  <c r="D75" i="33"/>
  <c r="E74" i="33"/>
  <c r="I74" i="33" s="1"/>
  <c r="K74" i="33" s="1"/>
  <c r="D74" i="33"/>
  <c r="I73" i="33"/>
  <c r="K73" i="33" s="1"/>
  <c r="E73" i="33"/>
  <c r="G73" i="33" s="1"/>
  <c r="D73" i="33"/>
  <c r="E72" i="33"/>
  <c r="I72" i="33" s="1"/>
  <c r="K72" i="33" s="1"/>
  <c r="D72" i="33"/>
  <c r="E70" i="33"/>
  <c r="I70" i="33" s="1"/>
  <c r="K70" i="33" s="1"/>
  <c r="D70" i="33"/>
  <c r="G69" i="33"/>
  <c r="E69" i="33"/>
  <c r="I69" i="33" s="1"/>
  <c r="K69" i="33" s="1"/>
  <c r="D69" i="33"/>
  <c r="I68" i="33"/>
  <c r="K68" i="33" s="1"/>
  <c r="G68" i="33"/>
  <c r="E68" i="33"/>
  <c r="D68" i="33"/>
  <c r="E67" i="33"/>
  <c r="I67" i="33" s="1"/>
  <c r="K67" i="33" s="1"/>
  <c r="D67" i="33"/>
  <c r="G66" i="33"/>
  <c r="E66" i="33"/>
  <c r="I66" i="33" s="1"/>
  <c r="K66" i="33" s="1"/>
  <c r="D66" i="33"/>
  <c r="I65" i="33"/>
  <c r="K65" i="33" s="1"/>
  <c r="G65" i="33"/>
  <c r="E65" i="33"/>
  <c r="D65" i="33"/>
  <c r="G63" i="33"/>
  <c r="E63" i="33"/>
  <c r="I63" i="33" s="1"/>
  <c r="K63" i="33" s="1"/>
  <c r="D63" i="33"/>
  <c r="G62" i="33"/>
  <c r="E62" i="33"/>
  <c r="I62" i="33" s="1"/>
  <c r="K62" i="33" s="1"/>
  <c r="D62" i="33"/>
  <c r="G61" i="33"/>
  <c r="E61" i="33"/>
  <c r="I61" i="33" s="1"/>
  <c r="K61" i="33" s="1"/>
  <c r="D61" i="33"/>
  <c r="K60" i="33"/>
  <c r="I60" i="33"/>
  <c r="G60" i="33"/>
  <c r="E60" i="33"/>
  <c r="D60" i="33"/>
  <c r="G59" i="33"/>
  <c r="E59" i="33"/>
  <c r="I59" i="33" s="1"/>
  <c r="K59" i="33" s="1"/>
  <c r="D59" i="33"/>
  <c r="G58" i="33"/>
  <c r="E58" i="33"/>
  <c r="I58" i="33" s="1"/>
  <c r="K58" i="33" s="1"/>
  <c r="D58" i="33"/>
  <c r="K56" i="33"/>
  <c r="I56" i="33"/>
  <c r="E56" i="33"/>
  <c r="G56" i="33" s="1"/>
  <c r="D56" i="33"/>
  <c r="I54" i="33"/>
  <c r="K54" i="33" s="1"/>
  <c r="E54" i="33"/>
  <c r="G54" i="33" s="1"/>
  <c r="D54" i="33"/>
  <c r="E53" i="33"/>
  <c r="I53" i="33" s="1"/>
  <c r="K53" i="33" s="1"/>
  <c r="D53" i="33"/>
  <c r="E49" i="33"/>
  <c r="I49" i="33" s="1"/>
  <c r="K49" i="33" s="1"/>
  <c r="D49" i="33"/>
  <c r="E48" i="33"/>
  <c r="I48" i="33" s="1"/>
  <c r="K48" i="33" s="1"/>
  <c r="D48" i="33"/>
  <c r="I47" i="33"/>
  <c r="K47" i="33" s="1"/>
  <c r="G47" i="33"/>
  <c r="E47" i="33"/>
  <c r="D47" i="33"/>
  <c r="E46" i="33"/>
  <c r="I46" i="33" s="1"/>
  <c r="K46" i="33" s="1"/>
  <c r="D46" i="33"/>
  <c r="E45" i="33"/>
  <c r="I45" i="33" s="1"/>
  <c r="K45" i="33" s="1"/>
  <c r="D45" i="33"/>
  <c r="I44" i="33"/>
  <c r="K44" i="33" s="1"/>
  <c r="G44" i="33"/>
  <c r="E44" i="33"/>
  <c r="D44" i="33"/>
  <c r="E43" i="33"/>
  <c r="I43" i="33" s="1"/>
  <c r="K43" i="33" s="1"/>
  <c r="D43" i="33"/>
  <c r="E42" i="33"/>
  <c r="I42" i="33" s="1"/>
  <c r="K42" i="33" s="1"/>
  <c r="D42" i="33"/>
  <c r="I41" i="33"/>
  <c r="K41" i="33" s="1"/>
  <c r="G41" i="33"/>
  <c r="E41" i="33"/>
  <c r="D41" i="33"/>
  <c r="E40" i="33"/>
  <c r="I40" i="33" s="1"/>
  <c r="K40" i="33" s="1"/>
  <c r="D40" i="33"/>
  <c r="E39" i="33"/>
  <c r="I39" i="33" s="1"/>
  <c r="K39" i="33" s="1"/>
  <c r="D39" i="33"/>
  <c r="I38" i="33"/>
  <c r="K38" i="33" s="1"/>
  <c r="G38" i="33"/>
  <c r="E38" i="33"/>
  <c r="D38" i="33"/>
  <c r="E37" i="33"/>
  <c r="I37" i="33" s="1"/>
  <c r="K37" i="33" s="1"/>
  <c r="D37" i="33"/>
  <c r="G35" i="33"/>
  <c r="E35" i="33"/>
  <c r="I35" i="33" s="1"/>
  <c r="K35" i="33" s="1"/>
  <c r="D35" i="33"/>
  <c r="G33" i="33"/>
  <c r="E33" i="33"/>
  <c r="I33" i="33" s="1"/>
  <c r="K33" i="33" s="1"/>
  <c r="D33" i="33"/>
  <c r="E31" i="33"/>
  <c r="I31" i="33" s="1"/>
  <c r="K31" i="33" s="1"/>
  <c r="D31" i="33"/>
  <c r="I30" i="33"/>
  <c r="K30" i="33" s="1"/>
  <c r="E30" i="33"/>
  <c r="G30" i="33" s="1"/>
  <c r="D30" i="33"/>
  <c r="E29" i="33"/>
  <c r="I29" i="33" s="1"/>
  <c r="K29" i="33" s="1"/>
  <c r="D29" i="33"/>
  <c r="E27" i="33"/>
  <c r="I27" i="33" s="1"/>
  <c r="K27" i="33" s="1"/>
  <c r="D27" i="33"/>
  <c r="E26" i="33"/>
  <c r="I26" i="33" s="1"/>
  <c r="K26" i="33" s="1"/>
  <c r="D26" i="33"/>
  <c r="I25" i="33"/>
  <c r="K25" i="33" s="1"/>
  <c r="G25" i="33"/>
  <c r="E25" i="33"/>
  <c r="D25" i="33"/>
  <c r="G23" i="33"/>
  <c r="E23" i="33"/>
  <c r="I23" i="33" s="1"/>
  <c r="K23" i="33" s="1"/>
  <c r="D23" i="33"/>
  <c r="I22" i="33"/>
  <c r="K22" i="33" s="1"/>
  <c r="G22" i="33"/>
  <c r="E22" i="33"/>
  <c r="D22" i="33"/>
  <c r="E21" i="33"/>
  <c r="I21" i="33" s="1"/>
  <c r="K21" i="33" s="1"/>
  <c r="D21" i="33"/>
  <c r="G20" i="33"/>
  <c r="E20" i="33"/>
  <c r="I20" i="33" s="1"/>
  <c r="K20" i="33" s="1"/>
  <c r="D20" i="33"/>
  <c r="G18" i="33"/>
  <c r="E18" i="33"/>
  <c r="I18" i="33" s="1"/>
  <c r="K18" i="33" s="1"/>
  <c r="D18" i="33"/>
  <c r="G17" i="33"/>
  <c r="E17" i="33"/>
  <c r="I17" i="33" s="1"/>
  <c r="K17" i="33" s="1"/>
  <c r="D17" i="33"/>
  <c r="K16" i="33"/>
  <c r="I16" i="33"/>
  <c r="G16" i="33"/>
  <c r="E16" i="33"/>
  <c r="D16" i="33"/>
  <c r="G15" i="33"/>
  <c r="E15" i="33"/>
  <c r="I15" i="33" s="1"/>
  <c r="K15" i="33" s="1"/>
  <c r="D15" i="33"/>
  <c r="G14" i="33"/>
  <c r="E14" i="33"/>
  <c r="I14" i="33" s="1"/>
  <c r="K14" i="33" s="1"/>
  <c r="D14" i="33"/>
  <c r="E12" i="33"/>
  <c r="I12" i="33" s="1"/>
  <c r="K12" i="33" s="1"/>
  <c r="D12" i="33"/>
  <c r="I11" i="33"/>
  <c r="K11" i="33" s="1"/>
  <c r="E11" i="33"/>
  <c r="G11" i="33" s="1"/>
  <c r="D11" i="33"/>
  <c r="H54" i="32"/>
  <c r="H56" i="32"/>
  <c r="H58" i="32"/>
  <c r="H59" i="32"/>
  <c r="H60" i="32"/>
  <c r="H61" i="32"/>
  <c r="H62" i="32"/>
  <c r="H63" i="32"/>
  <c r="H65" i="32"/>
  <c r="H66" i="32"/>
  <c r="H67" i="32"/>
  <c r="H68" i="32"/>
  <c r="H69" i="32"/>
  <c r="H70" i="32"/>
  <c r="H72" i="32"/>
  <c r="H73" i="32"/>
  <c r="H74" i="32"/>
  <c r="H75" i="32"/>
  <c r="H76" i="32"/>
  <c r="H78" i="32"/>
  <c r="H79" i="32"/>
  <c r="H80" i="32"/>
  <c r="H81" i="32"/>
  <c r="H82" i="32"/>
  <c r="H83" i="32"/>
  <c r="H84" i="32"/>
  <c r="H85" i="32"/>
  <c r="H86" i="32"/>
  <c r="H88" i="32"/>
  <c r="H89" i="32"/>
  <c r="H90" i="32"/>
  <c r="H91" i="32"/>
  <c r="H92" i="32"/>
  <c r="H93" i="32"/>
  <c r="H94" i="32"/>
  <c r="H53" i="32"/>
  <c r="H12" i="32"/>
  <c r="H14" i="32"/>
  <c r="H15" i="32"/>
  <c r="H16" i="32"/>
  <c r="H17" i="32"/>
  <c r="H18" i="32"/>
  <c r="H20" i="32"/>
  <c r="H21" i="32"/>
  <c r="H22" i="32"/>
  <c r="H23" i="32"/>
  <c r="H25" i="32"/>
  <c r="H26" i="32"/>
  <c r="H27" i="32"/>
  <c r="H29" i="32"/>
  <c r="H30" i="32"/>
  <c r="H31" i="32"/>
  <c r="H33" i="32"/>
  <c r="H35" i="32"/>
  <c r="H37" i="32"/>
  <c r="H38" i="32"/>
  <c r="H39" i="32"/>
  <c r="H40" i="32"/>
  <c r="H41" i="32"/>
  <c r="H42" i="32"/>
  <c r="H43" i="32"/>
  <c r="H44" i="32"/>
  <c r="H45" i="32"/>
  <c r="H46" i="32"/>
  <c r="H47" i="32"/>
  <c r="H48" i="32"/>
  <c r="H49" i="32"/>
  <c r="H11" i="32"/>
  <c r="E94" i="32"/>
  <c r="I94" i="32" s="1"/>
  <c r="K94" i="32" s="1"/>
  <c r="D94" i="32"/>
  <c r="I93" i="32"/>
  <c r="K93" i="32" s="1"/>
  <c r="E93" i="32"/>
  <c r="G93" i="32" s="1"/>
  <c r="D93" i="32"/>
  <c r="E92" i="32"/>
  <c r="I92" i="32" s="1"/>
  <c r="K92" i="32" s="1"/>
  <c r="D92" i="32"/>
  <c r="E91" i="32"/>
  <c r="I91" i="32" s="1"/>
  <c r="K91" i="32" s="1"/>
  <c r="D91" i="32"/>
  <c r="I90" i="32"/>
  <c r="K90" i="32" s="1"/>
  <c r="E90" i="32"/>
  <c r="G90" i="32" s="1"/>
  <c r="D90" i="32"/>
  <c r="E89" i="32"/>
  <c r="I89" i="32" s="1"/>
  <c r="K89" i="32" s="1"/>
  <c r="D89" i="32"/>
  <c r="E88" i="32"/>
  <c r="I88" i="32" s="1"/>
  <c r="K88" i="32" s="1"/>
  <c r="D88" i="32"/>
  <c r="I86" i="32"/>
  <c r="K86" i="32" s="1"/>
  <c r="G86" i="32"/>
  <c r="D86" i="32"/>
  <c r="G85" i="32"/>
  <c r="E85" i="32"/>
  <c r="I85" i="32" s="1"/>
  <c r="K85" i="32" s="1"/>
  <c r="D85" i="32"/>
  <c r="K84" i="32"/>
  <c r="I84" i="32"/>
  <c r="G84" i="32"/>
  <c r="D84" i="32"/>
  <c r="E83" i="32"/>
  <c r="G83" i="32" s="1"/>
  <c r="D83" i="32"/>
  <c r="G82" i="32"/>
  <c r="E82" i="32"/>
  <c r="I82" i="32" s="1"/>
  <c r="K82" i="32" s="1"/>
  <c r="D82" i="32"/>
  <c r="I81" i="32"/>
  <c r="K81" i="32" s="1"/>
  <c r="G81" i="32"/>
  <c r="I80" i="32"/>
  <c r="K80" i="32" s="1"/>
  <c r="E80" i="32"/>
  <c r="G80" i="32" s="1"/>
  <c r="K79" i="32"/>
  <c r="I79" i="32"/>
  <c r="G79" i="32"/>
  <c r="D79" i="32"/>
  <c r="E78" i="32"/>
  <c r="G78" i="32" s="1"/>
  <c r="D78" i="32"/>
  <c r="I76" i="32"/>
  <c r="K76" i="32" s="1"/>
  <c r="E76" i="32"/>
  <c r="G76" i="32" s="1"/>
  <c r="D76" i="32"/>
  <c r="E75" i="32"/>
  <c r="I75" i="32" s="1"/>
  <c r="K75" i="32" s="1"/>
  <c r="D75" i="32"/>
  <c r="E74" i="32"/>
  <c r="I74" i="32" s="1"/>
  <c r="K74" i="32" s="1"/>
  <c r="D74" i="32"/>
  <c r="I73" i="32"/>
  <c r="K73" i="32" s="1"/>
  <c r="E73" i="32"/>
  <c r="G73" i="32" s="1"/>
  <c r="D73" i="32"/>
  <c r="E72" i="32"/>
  <c r="I72" i="32" s="1"/>
  <c r="K72" i="32" s="1"/>
  <c r="D72" i="32"/>
  <c r="E70" i="32"/>
  <c r="I70" i="32" s="1"/>
  <c r="K70" i="32" s="1"/>
  <c r="D70" i="32"/>
  <c r="E69" i="32"/>
  <c r="I69" i="32" s="1"/>
  <c r="K69" i="32" s="1"/>
  <c r="D69" i="32"/>
  <c r="I68" i="32"/>
  <c r="K68" i="32" s="1"/>
  <c r="E68" i="32"/>
  <c r="G68" i="32" s="1"/>
  <c r="D68" i="32"/>
  <c r="E67" i="32"/>
  <c r="I67" i="32" s="1"/>
  <c r="K67" i="32" s="1"/>
  <c r="D67" i="32"/>
  <c r="E66" i="32"/>
  <c r="I66" i="32" s="1"/>
  <c r="K66" i="32" s="1"/>
  <c r="D66" i="32"/>
  <c r="I65" i="32"/>
  <c r="K65" i="32" s="1"/>
  <c r="E65" i="32"/>
  <c r="G65" i="32" s="1"/>
  <c r="D65" i="32"/>
  <c r="G63" i="32"/>
  <c r="E63" i="32"/>
  <c r="I63" i="32" s="1"/>
  <c r="K63" i="32" s="1"/>
  <c r="D63" i="32"/>
  <c r="E62" i="32"/>
  <c r="I62" i="32" s="1"/>
  <c r="K62" i="32" s="1"/>
  <c r="D62" i="32"/>
  <c r="E61" i="32"/>
  <c r="I61" i="32" s="1"/>
  <c r="K61" i="32" s="1"/>
  <c r="D61" i="32"/>
  <c r="G60" i="32"/>
  <c r="E60" i="32"/>
  <c r="I60" i="32" s="1"/>
  <c r="K60" i="32" s="1"/>
  <c r="D60" i="32"/>
  <c r="E59" i="32"/>
  <c r="I59" i="32" s="1"/>
  <c r="K59" i="32" s="1"/>
  <c r="D59" i="32"/>
  <c r="E58" i="32"/>
  <c r="I58" i="32" s="1"/>
  <c r="K58" i="32" s="1"/>
  <c r="D58" i="32"/>
  <c r="E56" i="32"/>
  <c r="G56" i="32" s="1"/>
  <c r="D56" i="32"/>
  <c r="I54" i="32"/>
  <c r="K54" i="32" s="1"/>
  <c r="E54" i="32"/>
  <c r="G54" i="32" s="1"/>
  <c r="D54" i="32"/>
  <c r="E53" i="32"/>
  <c r="I53" i="32" s="1"/>
  <c r="K53" i="32" s="1"/>
  <c r="D53" i="32"/>
  <c r="E49" i="32"/>
  <c r="I49" i="32" s="1"/>
  <c r="K49" i="32" s="1"/>
  <c r="D49" i="32"/>
  <c r="E48" i="32"/>
  <c r="I48" i="32" s="1"/>
  <c r="K48" i="32" s="1"/>
  <c r="D48" i="32"/>
  <c r="I47" i="32"/>
  <c r="K47" i="32" s="1"/>
  <c r="E47" i="32"/>
  <c r="G47" i="32" s="1"/>
  <c r="D47" i="32"/>
  <c r="E46" i="32"/>
  <c r="I46" i="32" s="1"/>
  <c r="K46" i="32" s="1"/>
  <c r="D46" i="32"/>
  <c r="E45" i="32"/>
  <c r="I45" i="32" s="1"/>
  <c r="K45" i="32" s="1"/>
  <c r="D45" i="32"/>
  <c r="I44" i="32"/>
  <c r="K44" i="32" s="1"/>
  <c r="E44" i="32"/>
  <c r="G44" i="32" s="1"/>
  <c r="D44" i="32"/>
  <c r="E43" i="32"/>
  <c r="I43" i="32" s="1"/>
  <c r="K43" i="32" s="1"/>
  <c r="D43" i="32"/>
  <c r="E42" i="32"/>
  <c r="I42" i="32" s="1"/>
  <c r="K42" i="32" s="1"/>
  <c r="D42" i="32"/>
  <c r="I41" i="32"/>
  <c r="K41" i="32" s="1"/>
  <c r="E41" i="32"/>
  <c r="G41" i="32" s="1"/>
  <c r="D41" i="32"/>
  <c r="E40" i="32"/>
  <c r="I40" i="32" s="1"/>
  <c r="K40" i="32" s="1"/>
  <c r="D40" i="32"/>
  <c r="E39" i="32"/>
  <c r="I39" i="32" s="1"/>
  <c r="K39" i="32" s="1"/>
  <c r="D39" i="32"/>
  <c r="I38" i="32"/>
  <c r="K38" i="32" s="1"/>
  <c r="E38" i="32"/>
  <c r="G38" i="32" s="1"/>
  <c r="D38" i="32"/>
  <c r="E37" i="32"/>
  <c r="I37" i="32" s="1"/>
  <c r="K37" i="32" s="1"/>
  <c r="D37" i="32"/>
  <c r="E35" i="32"/>
  <c r="I35" i="32" s="1"/>
  <c r="K35" i="32" s="1"/>
  <c r="D35" i="32"/>
  <c r="E33" i="32"/>
  <c r="I33" i="32" s="1"/>
  <c r="K33" i="32" s="1"/>
  <c r="D33" i="32"/>
  <c r="E31" i="32"/>
  <c r="I31" i="32" s="1"/>
  <c r="K31" i="32" s="1"/>
  <c r="D31" i="32"/>
  <c r="I30" i="32"/>
  <c r="K30" i="32" s="1"/>
  <c r="E30" i="32"/>
  <c r="G30" i="32" s="1"/>
  <c r="D30" i="32"/>
  <c r="E29" i="32"/>
  <c r="I29" i="32" s="1"/>
  <c r="K29" i="32" s="1"/>
  <c r="D29" i="32"/>
  <c r="E27" i="32"/>
  <c r="I27" i="32" s="1"/>
  <c r="K27" i="32" s="1"/>
  <c r="D27" i="32"/>
  <c r="E26" i="32"/>
  <c r="I26" i="32" s="1"/>
  <c r="K26" i="32" s="1"/>
  <c r="D26" i="32"/>
  <c r="I25" i="32"/>
  <c r="K25" i="32" s="1"/>
  <c r="E25" i="32"/>
  <c r="G25" i="32" s="1"/>
  <c r="D25" i="32"/>
  <c r="G23" i="32"/>
  <c r="E23" i="32"/>
  <c r="I23" i="32" s="1"/>
  <c r="K23" i="32" s="1"/>
  <c r="D23" i="32"/>
  <c r="E22" i="32"/>
  <c r="I22" i="32" s="1"/>
  <c r="K22" i="32" s="1"/>
  <c r="D22" i="32"/>
  <c r="E21" i="32"/>
  <c r="I21" i="32" s="1"/>
  <c r="K21" i="32" s="1"/>
  <c r="D21" i="32"/>
  <c r="G20" i="32"/>
  <c r="E20" i="32"/>
  <c r="I20" i="32" s="1"/>
  <c r="K20" i="32" s="1"/>
  <c r="D20" i="32"/>
  <c r="G18" i="32"/>
  <c r="E18" i="32"/>
  <c r="I18" i="32" s="1"/>
  <c r="K18" i="32" s="1"/>
  <c r="D18" i="32"/>
  <c r="E17" i="32"/>
  <c r="I17" i="32" s="1"/>
  <c r="K17" i="32" s="1"/>
  <c r="D17" i="32"/>
  <c r="E16" i="32"/>
  <c r="G16" i="32" s="1"/>
  <c r="D16" i="32"/>
  <c r="G15" i="32"/>
  <c r="E15" i="32"/>
  <c r="I15" i="32" s="1"/>
  <c r="K15" i="32" s="1"/>
  <c r="D15" i="32"/>
  <c r="E14" i="32"/>
  <c r="I14" i="32" s="1"/>
  <c r="K14" i="32" s="1"/>
  <c r="D14" i="32"/>
  <c r="E12" i="32"/>
  <c r="I12" i="32" s="1"/>
  <c r="K12" i="32" s="1"/>
  <c r="D12" i="32"/>
  <c r="I11" i="32"/>
  <c r="K11" i="32" s="1"/>
  <c r="E11" i="32"/>
  <c r="G11" i="32" s="1"/>
  <c r="D11" i="32"/>
  <c r="H54" i="31"/>
  <c r="H56" i="31"/>
  <c r="H58" i="31"/>
  <c r="H59" i="31"/>
  <c r="H60" i="31"/>
  <c r="H61" i="31"/>
  <c r="H62" i="31"/>
  <c r="H63" i="31"/>
  <c r="H65" i="31"/>
  <c r="H66" i="31"/>
  <c r="H67" i="31"/>
  <c r="H68" i="31"/>
  <c r="H69" i="31"/>
  <c r="H70" i="31"/>
  <c r="H72" i="31"/>
  <c r="H73" i="31"/>
  <c r="H74" i="31"/>
  <c r="H75" i="31"/>
  <c r="H76" i="31"/>
  <c r="H78" i="31"/>
  <c r="H79" i="31"/>
  <c r="H80" i="31"/>
  <c r="H81" i="31"/>
  <c r="H82" i="31"/>
  <c r="H83" i="31"/>
  <c r="H84" i="31"/>
  <c r="H85" i="31"/>
  <c r="H86" i="31"/>
  <c r="H88" i="31"/>
  <c r="H89" i="31"/>
  <c r="H90" i="31"/>
  <c r="H91" i="31"/>
  <c r="H92" i="31"/>
  <c r="H93" i="31"/>
  <c r="H94" i="31"/>
  <c r="H53" i="31"/>
  <c r="H12" i="31"/>
  <c r="H14" i="31"/>
  <c r="H15" i="31"/>
  <c r="H16" i="31"/>
  <c r="H17" i="31"/>
  <c r="H18" i="31"/>
  <c r="H20" i="31"/>
  <c r="H21" i="31"/>
  <c r="H22" i="31"/>
  <c r="H23" i="31"/>
  <c r="H25" i="31"/>
  <c r="H26" i="31"/>
  <c r="H27" i="31"/>
  <c r="H29" i="31"/>
  <c r="H30" i="31"/>
  <c r="H31" i="31"/>
  <c r="H33" i="31"/>
  <c r="H35" i="31"/>
  <c r="H37" i="31"/>
  <c r="H38" i="31"/>
  <c r="H39" i="31"/>
  <c r="H40" i="31"/>
  <c r="H41" i="31"/>
  <c r="H42" i="31"/>
  <c r="H43" i="31"/>
  <c r="H44" i="31"/>
  <c r="H45" i="31"/>
  <c r="H46" i="31"/>
  <c r="H47" i="31"/>
  <c r="H48" i="31"/>
  <c r="H49" i="31"/>
  <c r="H11" i="31"/>
  <c r="K94" i="31"/>
  <c r="I94" i="31"/>
  <c r="G94" i="31"/>
  <c r="E94" i="31"/>
  <c r="D94" i="31"/>
  <c r="G93" i="31"/>
  <c r="E93" i="31"/>
  <c r="I93" i="31" s="1"/>
  <c r="K93" i="31" s="1"/>
  <c r="D93" i="31"/>
  <c r="K92" i="31"/>
  <c r="I92" i="31"/>
  <c r="G92" i="31"/>
  <c r="E92" i="31"/>
  <c r="D92" i="31"/>
  <c r="K91" i="31"/>
  <c r="I91" i="31"/>
  <c r="G91" i="31"/>
  <c r="E91" i="31"/>
  <c r="D91" i="31"/>
  <c r="G90" i="31"/>
  <c r="E90" i="31"/>
  <c r="I90" i="31" s="1"/>
  <c r="K90" i="31" s="1"/>
  <c r="D90" i="31"/>
  <c r="K89" i="31"/>
  <c r="I89" i="31"/>
  <c r="G89" i="31"/>
  <c r="E89" i="31"/>
  <c r="D89" i="31"/>
  <c r="K88" i="31"/>
  <c r="I88" i="31"/>
  <c r="G88" i="31"/>
  <c r="E88" i="31"/>
  <c r="D88" i="31"/>
  <c r="I86" i="31"/>
  <c r="K86" i="31" s="1"/>
  <c r="G86" i="31"/>
  <c r="D86" i="31"/>
  <c r="E85" i="31"/>
  <c r="I85" i="31" s="1"/>
  <c r="K85" i="31" s="1"/>
  <c r="D85" i="31"/>
  <c r="K84" i="31"/>
  <c r="I84" i="31"/>
  <c r="G84" i="31"/>
  <c r="D84" i="31"/>
  <c r="G83" i="31"/>
  <c r="E83" i="31"/>
  <c r="I83" i="31" s="1"/>
  <c r="K83" i="31" s="1"/>
  <c r="D83" i="31"/>
  <c r="K82" i="31"/>
  <c r="I82" i="31"/>
  <c r="G82" i="31"/>
  <c r="E82" i="31"/>
  <c r="D82" i="31"/>
  <c r="K81" i="31"/>
  <c r="I81" i="31"/>
  <c r="G81" i="31"/>
  <c r="E80" i="31"/>
  <c r="I80" i="31" s="1"/>
  <c r="K80" i="31" s="1"/>
  <c r="K79" i="31"/>
  <c r="I79" i="31"/>
  <c r="G79" i="31"/>
  <c r="D79" i="31"/>
  <c r="G78" i="31"/>
  <c r="E78" i="31"/>
  <c r="I78" i="31" s="1"/>
  <c r="K78" i="31" s="1"/>
  <c r="D78" i="31"/>
  <c r="G76" i="31"/>
  <c r="E76" i="31"/>
  <c r="I76" i="31" s="1"/>
  <c r="K76" i="31" s="1"/>
  <c r="D76" i="31"/>
  <c r="K75" i="31"/>
  <c r="I75" i="31"/>
  <c r="G75" i="31"/>
  <c r="E75" i="31"/>
  <c r="D75" i="31"/>
  <c r="K74" i="31"/>
  <c r="I74" i="31"/>
  <c r="G74" i="31"/>
  <c r="E74" i="31"/>
  <c r="D74" i="31"/>
  <c r="G73" i="31"/>
  <c r="E73" i="31"/>
  <c r="I73" i="31" s="1"/>
  <c r="K73" i="31" s="1"/>
  <c r="D73" i="31"/>
  <c r="K72" i="31"/>
  <c r="I72" i="31"/>
  <c r="G72" i="31"/>
  <c r="E72" i="31"/>
  <c r="D72" i="31"/>
  <c r="K70" i="31"/>
  <c r="I70" i="31"/>
  <c r="G70" i="31"/>
  <c r="E70" i="31"/>
  <c r="D70" i="31"/>
  <c r="I69" i="31"/>
  <c r="K69" i="31" s="1"/>
  <c r="G69" i="31"/>
  <c r="E69" i="31"/>
  <c r="D69" i="31"/>
  <c r="E68" i="31"/>
  <c r="I68" i="31" s="1"/>
  <c r="K68" i="31" s="1"/>
  <c r="D68" i="31"/>
  <c r="K67" i="31"/>
  <c r="I67" i="31"/>
  <c r="G67" i="31"/>
  <c r="E67" i="31"/>
  <c r="D67" i="31"/>
  <c r="I66" i="31"/>
  <c r="K66" i="31" s="1"/>
  <c r="G66" i="31"/>
  <c r="E66" i="31"/>
  <c r="D66" i="31"/>
  <c r="E65" i="31"/>
  <c r="I65" i="31" s="1"/>
  <c r="K65" i="31" s="1"/>
  <c r="D65" i="31"/>
  <c r="E63" i="31"/>
  <c r="I63" i="31" s="1"/>
  <c r="K63" i="31" s="1"/>
  <c r="D63" i="31"/>
  <c r="K62" i="31"/>
  <c r="I62" i="31"/>
  <c r="G62" i="31"/>
  <c r="E62" i="31"/>
  <c r="D62" i="31"/>
  <c r="I61" i="31"/>
  <c r="K61" i="31" s="1"/>
  <c r="G61" i="31"/>
  <c r="E61" i="31"/>
  <c r="D61" i="31"/>
  <c r="E60" i="31"/>
  <c r="I60" i="31" s="1"/>
  <c r="K60" i="31" s="1"/>
  <c r="D60" i="31"/>
  <c r="K59" i="31"/>
  <c r="I59" i="31"/>
  <c r="G59" i="31"/>
  <c r="E59" i="31"/>
  <c r="D59" i="31"/>
  <c r="I58" i="31"/>
  <c r="K58" i="31" s="1"/>
  <c r="G58" i="31"/>
  <c r="E58" i="31"/>
  <c r="D58" i="31"/>
  <c r="G56" i="31"/>
  <c r="E56" i="31"/>
  <c r="I56" i="31" s="1"/>
  <c r="K56" i="31" s="1"/>
  <c r="D56" i="31"/>
  <c r="G54" i="31"/>
  <c r="E54" i="31"/>
  <c r="I54" i="31" s="1"/>
  <c r="K54" i="31" s="1"/>
  <c r="D54" i="31"/>
  <c r="K53" i="31"/>
  <c r="I53" i="31"/>
  <c r="G53" i="31"/>
  <c r="E53" i="31"/>
  <c r="D53" i="31"/>
  <c r="K49" i="31"/>
  <c r="I49" i="31"/>
  <c r="G49" i="31"/>
  <c r="E49" i="31"/>
  <c r="D49" i="31"/>
  <c r="I48" i="31"/>
  <c r="K48" i="31" s="1"/>
  <c r="G48" i="31"/>
  <c r="E48" i="31"/>
  <c r="D48" i="31"/>
  <c r="E47" i="31"/>
  <c r="I47" i="31" s="1"/>
  <c r="K47" i="31" s="1"/>
  <c r="D47" i="31"/>
  <c r="K46" i="31"/>
  <c r="I46" i="31"/>
  <c r="G46" i="31"/>
  <c r="E46" i="31"/>
  <c r="D46" i="31"/>
  <c r="I45" i="31"/>
  <c r="K45" i="31" s="1"/>
  <c r="G45" i="31"/>
  <c r="E45" i="31"/>
  <c r="D45" i="31"/>
  <c r="E44" i="31"/>
  <c r="I44" i="31" s="1"/>
  <c r="K44" i="31" s="1"/>
  <c r="D44" i="31"/>
  <c r="K43" i="31"/>
  <c r="I43" i="31"/>
  <c r="G43" i="31"/>
  <c r="E43" i="31"/>
  <c r="D43" i="31"/>
  <c r="I42" i="31"/>
  <c r="K42" i="31" s="1"/>
  <c r="G42" i="31"/>
  <c r="E42" i="31"/>
  <c r="D42" i="31"/>
  <c r="E41" i="31"/>
  <c r="I41" i="31" s="1"/>
  <c r="K41" i="31" s="1"/>
  <c r="D41" i="31"/>
  <c r="K40" i="31"/>
  <c r="I40" i="31"/>
  <c r="G40" i="31"/>
  <c r="E40" i="31"/>
  <c r="D40" i="31"/>
  <c r="I39" i="31"/>
  <c r="K39" i="31" s="1"/>
  <c r="G39" i="31"/>
  <c r="E39" i="31"/>
  <c r="D39" i="31"/>
  <c r="E38" i="31"/>
  <c r="I38" i="31" s="1"/>
  <c r="K38" i="31" s="1"/>
  <c r="D38" i="31"/>
  <c r="K37" i="31"/>
  <c r="I37" i="31"/>
  <c r="G37" i="31"/>
  <c r="E37" i="31"/>
  <c r="D37" i="31"/>
  <c r="K35" i="31"/>
  <c r="I35" i="31"/>
  <c r="G35" i="31"/>
  <c r="E35" i="31"/>
  <c r="D35" i="31"/>
  <c r="K33" i="31"/>
  <c r="I33" i="31"/>
  <c r="G33" i="31"/>
  <c r="E33" i="31"/>
  <c r="D33" i="31"/>
  <c r="K31" i="31"/>
  <c r="I31" i="31"/>
  <c r="G31" i="31"/>
  <c r="E31" i="31"/>
  <c r="D31" i="31"/>
  <c r="G30" i="31"/>
  <c r="E30" i="31"/>
  <c r="I30" i="31" s="1"/>
  <c r="K30" i="31" s="1"/>
  <c r="D30" i="31"/>
  <c r="K29" i="31"/>
  <c r="I29" i="31"/>
  <c r="G29" i="31"/>
  <c r="E29" i="31"/>
  <c r="D29" i="31"/>
  <c r="K27" i="31"/>
  <c r="I27" i="31"/>
  <c r="G27" i="31"/>
  <c r="E27" i="31"/>
  <c r="D27" i="31"/>
  <c r="I26" i="31"/>
  <c r="K26" i="31" s="1"/>
  <c r="G26" i="31"/>
  <c r="E26" i="31"/>
  <c r="D26" i="31"/>
  <c r="E25" i="31"/>
  <c r="I25" i="31" s="1"/>
  <c r="K25" i="31" s="1"/>
  <c r="D25" i="31"/>
  <c r="E23" i="31"/>
  <c r="I23" i="31" s="1"/>
  <c r="K23" i="31" s="1"/>
  <c r="D23" i="31"/>
  <c r="K22" i="31"/>
  <c r="I22" i="31"/>
  <c r="G22" i="31"/>
  <c r="E22" i="31"/>
  <c r="D22" i="31"/>
  <c r="I21" i="31"/>
  <c r="K21" i="31" s="1"/>
  <c r="G21" i="31"/>
  <c r="E21" i="31"/>
  <c r="D21" i="31"/>
  <c r="E20" i="31"/>
  <c r="I20" i="31" s="1"/>
  <c r="K20" i="31" s="1"/>
  <c r="D20" i="31"/>
  <c r="K18" i="31"/>
  <c r="I18" i="31"/>
  <c r="G18" i="31"/>
  <c r="E18" i="31"/>
  <c r="D18" i="31"/>
  <c r="K17" i="31"/>
  <c r="I17" i="31"/>
  <c r="G17" i="31"/>
  <c r="E17" i="31"/>
  <c r="D17" i="31"/>
  <c r="G16" i="31"/>
  <c r="E16" i="31"/>
  <c r="I16" i="31" s="1"/>
  <c r="K16" i="31" s="1"/>
  <c r="D16" i="31"/>
  <c r="K15" i="31"/>
  <c r="I15" i="31"/>
  <c r="G15" i="31"/>
  <c r="E15" i="31"/>
  <c r="D15" i="31"/>
  <c r="K14" i="31"/>
  <c r="I14" i="31"/>
  <c r="G14" i="31"/>
  <c r="E14" i="31"/>
  <c r="D14" i="31"/>
  <c r="K12" i="31"/>
  <c r="I12" i="31"/>
  <c r="G12" i="31"/>
  <c r="E12" i="31"/>
  <c r="D12" i="31"/>
  <c r="G11" i="31"/>
  <c r="E11" i="31"/>
  <c r="I11" i="31" s="1"/>
  <c r="K11" i="31" s="1"/>
  <c r="D11" i="31"/>
  <c r="H54" i="29"/>
  <c r="H56" i="29"/>
  <c r="H58" i="29"/>
  <c r="H59" i="29"/>
  <c r="H60" i="29"/>
  <c r="H61" i="29"/>
  <c r="H62" i="29"/>
  <c r="H63" i="29"/>
  <c r="H65" i="29"/>
  <c r="H66" i="29"/>
  <c r="H67" i="29"/>
  <c r="H68" i="29"/>
  <c r="H69" i="29"/>
  <c r="H70" i="29"/>
  <c r="H72" i="29"/>
  <c r="H73" i="29"/>
  <c r="H74" i="29"/>
  <c r="H75" i="29"/>
  <c r="H76" i="29"/>
  <c r="H78" i="29"/>
  <c r="H79" i="29"/>
  <c r="H80" i="29"/>
  <c r="H81" i="29"/>
  <c r="H82" i="29"/>
  <c r="H83" i="29"/>
  <c r="H84" i="29"/>
  <c r="H85" i="29"/>
  <c r="H86" i="29"/>
  <c r="H88" i="29"/>
  <c r="H89" i="29"/>
  <c r="H90" i="29"/>
  <c r="H91" i="29"/>
  <c r="H92" i="29"/>
  <c r="H93" i="29"/>
  <c r="H94" i="29"/>
  <c r="H53" i="29"/>
  <c r="H12" i="29"/>
  <c r="H14" i="29"/>
  <c r="H15" i="29"/>
  <c r="H16" i="29"/>
  <c r="H17" i="29"/>
  <c r="H18" i="29"/>
  <c r="H20" i="29"/>
  <c r="H21" i="29"/>
  <c r="H22" i="29"/>
  <c r="H23" i="29"/>
  <c r="H25" i="29"/>
  <c r="H26" i="29"/>
  <c r="H27" i="29"/>
  <c r="H29" i="29"/>
  <c r="H30" i="29"/>
  <c r="H31" i="29"/>
  <c r="H33" i="29"/>
  <c r="H35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11" i="29"/>
  <c r="I94" i="29"/>
  <c r="K94" i="29" s="1"/>
  <c r="G94" i="29"/>
  <c r="E94" i="29"/>
  <c r="D94" i="29"/>
  <c r="E93" i="29"/>
  <c r="G93" i="29" s="1"/>
  <c r="D93" i="29"/>
  <c r="K92" i="29"/>
  <c r="I92" i="29"/>
  <c r="G92" i="29"/>
  <c r="E92" i="29"/>
  <c r="D92" i="29"/>
  <c r="I91" i="29"/>
  <c r="K91" i="29" s="1"/>
  <c r="G91" i="29"/>
  <c r="E91" i="29"/>
  <c r="D91" i="29"/>
  <c r="E90" i="29"/>
  <c r="G90" i="29" s="1"/>
  <c r="D90" i="29"/>
  <c r="K89" i="29"/>
  <c r="I89" i="29"/>
  <c r="G89" i="29"/>
  <c r="E89" i="29"/>
  <c r="D89" i="29"/>
  <c r="I88" i="29"/>
  <c r="K88" i="29" s="1"/>
  <c r="G88" i="29"/>
  <c r="E88" i="29"/>
  <c r="D88" i="29"/>
  <c r="K86" i="29"/>
  <c r="I86" i="29"/>
  <c r="G86" i="29"/>
  <c r="D86" i="29"/>
  <c r="I85" i="29"/>
  <c r="K85" i="29" s="1"/>
  <c r="E85" i="29"/>
  <c r="G85" i="29" s="1"/>
  <c r="D85" i="29"/>
  <c r="I84" i="29"/>
  <c r="K84" i="29" s="1"/>
  <c r="G84" i="29"/>
  <c r="D84" i="29"/>
  <c r="I83" i="29"/>
  <c r="K83" i="29" s="1"/>
  <c r="E83" i="29"/>
  <c r="G83" i="29" s="1"/>
  <c r="D83" i="29"/>
  <c r="E82" i="29"/>
  <c r="I82" i="29" s="1"/>
  <c r="K82" i="29" s="1"/>
  <c r="D82" i="29"/>
  <c r="I81" i="29"/>
  <c r="K81" i="29" s="1"/>
  <c r="G81" i="29"/>
  <c r="G80" i="29"/>
  <c r="E80" i="29"/>
  <c r="I80" i="29" s="1"/>
  <c r="K80" i="29" s="1"/>
  <c r="I79" i="29"/>
  <c r="K79" i="29" s="1"/>
  <c r="G79" i="29"/>
  <c r="D79" i="29"/>
  <c r="I78" i="29"/>
  <c r="K78" i="29" s="1"/>
  <c r="E78" i="29"/>
  <c r="G78" i="29" s="1"/>
  <c r="D78" i="29"/>
  <c r="E76" i="29"/>
  <c r="G76" i="29" s="1"/>
  <c r="D76" i="29"/>
  <c r="K75" i="29"/>
  <c r="I75" i="29"/>
  <c r="G75" i="29"/>
  <c r="E75" i="29"/>
  <c r="D75" i="29"/>
  <c r="I74" i="29"/>
  <c r="K74" i="29" s="1"/>
  <c r="G74" i="29"/>
  <c r="E74" i="29"/>
  <c r="D74" i="29"/>
  <c r="E73" i="29"/>
  <c r="G73" i="29" s="1"/>
  <c r="D73" i="29"/>
  <c r="K72" i="29"/>
  <c r="I72" i="29"/>
  <c r="G72" i="29"/>
  <c r="E72" i="29"/>
  <c r="D72" i="29"/>
  <c r="K70" i="29"/>
  <c r="I70" i="29"/>
  <c r="G70" i="29"/>
  <c r="E70" i="29"/>
  <c r="D70" i="29"/>
  <c r="K69" i="29"/>
  <c r="I69" i="29"/>
  <c r="G69" i="29"/>
  <c r="E69" i="29"/>
  <c r="D69" i="29"/>
  <c r="G68" i="29"/>
  <c r="E68" i="29"/>
  <c r="I68" i="29" s="1"/>
  <c r="K68" i="29" s="1"/>
  <c r="D68" i="29"/>
  <c r="K67" i="29"/>
  <c r="I67" i="29"/>
  <c r="G67" i="29"/>
  <c r="E67" i="29"/>
  <c r="D67" i="29"/>
  <c r="K66" i="29"/>
  <c r="I66" i="29"/>
  <c r="G66" i="29"/>
  <c r="E66" i="29"/>
  <c r="D66" i="29"/>
  <c r="G65" i="29"/>
  <c r="E65" i="29"/>
  <c r="I65" i="29" s="1"/>
  <c r="K65" i="29" s="1"/>
  <c r="D65" i="29"/>
  <c r="I63" i="29"/>
  <c r="K63" i="29" s="1"/>
  <c r="E63" i="29"/>
  <c r="G63" i="29" s="1"/>
  <c r="D63" i="29"/>
  <c r="E62" i="29"/>
  <c r="I62" i="29" s="1"/>
  <c r="K62" i="29" s="1"/>
  <c r="D62" i="29"/>
  <c r="E61" i="29"/>
  <c r="I61" i="29" s="1"/>
  <c r="K61" i="29" s="1"/>
  <c r="D61" i="29"/>
  <c r="I60" i="29"/>
  <c r="K60" i="29" s="1"/>
  <c r="E60" i="29"/>
  <c r="G60" i="29" s="1"/>
  <c r="D60" i="29"/>
  <c r="E59" i="29"/>
  <c r="I59" i="29" s="1"/>
  <c r="K59" i="29" s="1"/>
  <c r="D59" i="29"/>
  <c r="E58" i="29"/>
  <c r="I58" i="29" s="1"/>
  <c r="K58" i="29" s="1"/>
  <c r="D58" i="29"/>
  <c r="I56" i="29"/>
  <c r="K56" i="29" s="1"/>
  <c r="E56" i="29"/>
  <c r="G56" i="29" s="1"/>
  <c r="D56" i="29"/>
  <c r="E54" i="29"/>
  <c r="G54" i="29" s="1"/>
  <c r="D54" i="29"/>
  <c r="K53" i="29"/>
  <c r="I53" i="29"/>
  <c r="G53" i="29"/>
  <c r="E53" i="29"/>
  <c r="D53" i="29"/>
  <c r="G49" i="29"/>
  <c r="E49" i="29"/>
  <c r="I49" i="29" s="1"/>
  <c r="K49" i="29" s="1"/>
  <c r="D49" i="29"/>
  <c r="K48" i="29"/>
  <c r="I48" i="29"/>
  <c r="G48" i="29"/>
  <c r="E48" i="29"/>
  <c r="D48" i="29"/>
  <c r="G47" i="29"/>
  <c r="E47" i="29"/>
  <c r="I47" i="29" s="1"/>
  <c r="K47" i="29" s="1"/>
  <c r="D47" i="29"/>
  <c r="K46" i="29"/>
  <c r="I46" i="29"/>
  <c r="G46" i="29"/>
  <c r="E46" i="29"/>
  <c r="D46" i="29"/>
  <c r="K45" i="29"/>
  <c r="I45" i="29"/>
  <c r="G45" i="29"/>
  <c r="E45" i="29"/>
  <c r="D45" i="29"/>
  <c r="G44" i="29"/>
  <c r="E44" i="29"/>
  <c r="I44" i="29" s="1"/>
  <c r="K44" i="29" s="1"/>
  <c r="D44" i="29"/>
  <c r="G43" i="29"/>
  <c r="E43" i="29"/>
  <c r="I43" i="29" s="1"/>
  <c r="K43" i="29" s="1"/>
  <c r="D43" i="29"/>
  <c r="K42" i="29"/>
  <c r="I42" i="29"/>
  <c r="G42" i="29"/>
  <c r="E42" i="29"/>
  <c r="D42" i="29"/>
  <c r="G41" i="29"/>
  <c r="E41" i="29"/>
  <c r="I41" i="29" s="1"/>
  <c r="K41" i="29" s="1"/>
  <c r="D41" i="29"/>
  <c r="G40" i="29"/>
  <c r="E40" i="29"/>
  <c r="I40" i="29" s="1"/>
  <c r="K40" i="29" s="1"/>
  <c r="D40" i="29"/>
  <c r="K39" i="29"/>
  <c r="I39" i="29"/>
  <c r="G39" i="29"/>
  <c r="E39" i="29"/>
  <c r="D39" i="29"/>
  <c r="G38" i="29"/>
  <c r="E38" i="29"/>
  <c r="I38" i="29" s="1"/>
  <c r="K38" i="29" s="1"/>
  <c r="D38" i="29"/>
  <c r="G37" i="29"/>
  <c r="E37" i="29"/>
  <c r="I37" i="29" s="1"/>
  <c r="K37" i="29" s="1"/>
  <c r="D37" i="29"/>
  <c r="E35" i="29"/>
  <c r="I35" i="29" s="1"/>
  <c r="K35" i="29" s="1"/>
  <c r="D35" i="29"/>
  <c r="I33" i="29"/>
  <c r="K33" i="29" s="1"/>
  <c r="E33" i="29"/>
  <c r="G33" i="29" s="1"/>
  <c r="D33" i="29"/>
  <c r="I31" i="29"/>
  <c r="K31" i="29" s="1"/>
  <c r="G31" i="29"/>
  <c r="E31" i="29"/>
  <c r="D31" i="29"/>
  <c r="E30" i="29"/>
  <c r="G30" i="29" s="1"/>
  <c r="D30" i="29"/>
  <c r="K29" i="29"/>
  <c r="I29" i="29"/>
  <c r="G29" i="29"/>
  <c r="E29" i="29"/>
  <c r="D29" i="29"/>
  <c r="G27" i="29"/>
  <c r="E27" i="29"/>
  <c r="I27" i="29" s="1"/>
  <c r="K27" i="29" s="1"/>
  <c r="D27" i="29"/>
  <c r="K26" i="29"/>
  <c r="I26" i="29"/>
  <c r="G26" i="29"/>
  <c r="E26" i="29"/>
  <c r="D26" i="29"/>
  <c r="G25" i="29"/>
  <c r="E25" i="29"/>
  <c r="I25" i="29" s="1"/>
  <c r="K25" i="29" s="1"/>
  <c r="D25" i="29"/>
  <c r="I23" i="29"/>
  <c r="K23" i="29" s="1"/>
  <c r="E23" i="29"/>
  <c r="G23" i="29" s="1"/>
  <c r="D23" i="29"/>
  <c r="E22" i="29"/>
  <c r="I22" i="29" s="1"/>
  <c r="K22" i="29" s="1"/>
  <c r="D22" i="29"/>
  <c r="E21" i="29"/>
  <c r="I21" i="29" s="1"/>
  <c r="K21" i="29" s="1"/>
  <c r="D21" i="29"/>
  <c r="I20" i="29"/>
  <c r="K20" i="29" s="1"/>
  <c r="E20" i="29"/>
  <c r="G20" i="29" s="1"/>
  <c r="D20" i="29"/>
  <c r="E18" i="29"/>
  <c r="I18" i="29" s="1"/>
  <c r="K18" i="29" s="1"/>
  <c r="D18" i="29"/>
  <c r="I17" i="29"/>
  <c r="K17" i="29" s="1"/>
  <c r="E17" i="29"/>
  <c r="G17" i="29" s="1"/>
  <c r="D17" i="29"/>
  <c r="I16" i="29"/>
  <c r="K16" i="29" s="1"/>
  <c r="E16" i="29"/>
  <c r="G16" i="29" s="1"/>
  <c r="D16" i="29"/>
  <c r="E15" i="29"/>
  <c r="I15" i="29" s="1"/>
  <c r="K15" i="29" s="1"/>
  <c r="D15" i="29"/>
  <c r="I14" i="29"/>
  <c r="K14" i="29" s="1"/>
  <c r="E14" i="29"/>
  <c r="G14" i="29" s="1"/>
  <c r="D14" i="29"/>
  <c r="I12" i="29"/>
  <c r="K12" i="29" s="1"/>
  <c r="G12" i="29"/>
  <c r="E12" i="29"/>
  <c r="D12" i="29"/>
  <c r="E11" i="29"/>
  <c r="G11" i="29" s="1"/>
  <c r="D11" i="29"/>
  <c r="H54" i="28"/>
  <c r="H56" i="28"/>
  <c r="H58" i="28"/>
  <c r="H59" i="28"/>
  <c r="H60" i="28"/>
  <c r="H61" i="28"/>
  <c r="H62" i="28"/>
  <c r="H63" i="28"/>
  <c r="H65" i="28"/>
  <c r="H66" i="28"/>
  <c r="H67" i="28"/>
  <c r="H68" i="28"/>
  <c r="H69" i="28"/>
  <c r="H70" i="28"/>
  <c r="H72" i="28"/>
  <c r="H73" i="28"/>
  <c r="H74" i="28"/>
  <c r="H75" i="28"/>
  <c r="H76" i="28"/>
  <c r="H78" i="28"/>
  <c r="H79" i="28"/>
  <c r="H80" i="28"/>
  <c r="H81" i="28"/>
  <c r="H82" i="28"/>
  <c r="H83" i="28"/>
  <c r="H84" i="28"/>
  <c r="H85" i="28"/>
  <c r="H86" i="28"/>
  <c r="H88" i="28"/>
  <c r="H89" i="28"/>
  <c r="H90" i="28"/>
  <c r="H91" i="28"/>
  <c r="H92" i="28"/>
  <c r="H93" i="28"/>
  <c r="H94" i="28"/>
  <c r="H53" i="28"/>
  <c r="H12" i="28"/>
  <c r="H14" i="28"/>
  <c r="H15" i="28"/>
  <c r="H16" i="28"/>
  <c r="H17" i="28"/>
  <c r="H18" i="28"/>
  <c r="H20" i="28"/>
  <c r="H21" i="28"/>
  <c r="H22" i="28"/>
  <c r="H23" i="28"/>
  <c r="H25" i="28"/>
  <c r="H26" i="28"/>
  <c r="H27" i="28"/>
  <c r="H29" i="28"/>
  <c r="H30" i="28"/>
  <c r="H31" i="28"/>
  <c r="H33" i="28"/>
  <c r="H35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11" i="28"/>
  <c r="E94" i="28"/>
  <c r="I94" i="28" s="1"/>
  <c r="K94" i="28" s="1"/>
  <c r="D94" i="28"/>
  <c r="I93" i="28"/>
  <c r="K93" i="28" s="1"/>
  <c r="E93" i="28"/>
  <c r="G93" i="28" s="1"/>
  <c r="D93" i="28"/>
  <c r="E92" i="28"/>
  <c r="I92" i="28" s="1"/>
  <c r="K92" i="28" s="1"/>
  <c r="D92" i="28"/>
  <c r="I91" i="28"/>
  <c r="K91" i="28" s="1"/>
  <c r="E91" i="28"/>
  <c r="G91" i="28" s="1"/>
  <c r="D91" i="28"/>
  <c r="I90" i="28"/>
  <c r="K90" i="28" s="1"/>
  <c r="E90" i="28"/>
  <c r="G90" i="28" s="1"/>
  <c r="D90" i="28"/>
  <c r="E89" i="28"/>
  <c r="I89" i="28" s="1"/>
  <c r="K89" i="28" s="1"/>
  <c r="D89" i="28"/>
  <c r="I88" i="28"/>
  <c r="K88" i="28" s="1"/>
  <c r="E88" i="28"/>
  <c r="G88" i="28" s="1"/>
  <c r="D88" i="28"/>
  <c r="K86" i="28"/>
  <c r="I86" i="28"/>
  <c r="G86" i="28"/>
  <c r="D86" i="28"/>
  <c r="G85" i="28"/>
  <c r="E85" i="28"/>
  <c r="I85" i="28" s="1"/>
  <c r="K85" i="28" s="1"/>
  <c r="D85" i="28"/>
  <c r="K84" i="28"/>
  <c r="I84" i="28"/>
  <c r="G84" i="28"/>
  <c r="D84" i="28"/>
  <c r="I83" i="28"/>
  <c r="K83" i="28" s="1"/>
  <c r="E83" i="28"/>
  <c r="G83" i="28" s="1"/>
  <c r="D83" i="28"/>
  <c r="E82" i="28"/>
  <c r="I82" i="28" s="1"/>
  <c r="K82" i="28" s="1"/>
  <c r="D82" i="28"/>
  <c r="I81" i="28"/>
  <c r="K81" i="28" s="1"/>
  <c r="G81" i="28"/>
  <c r="G80" i="28"/>
  <c r="E80" i="28"/>
  <c r="I80" i="28" s="1"/>
  <c r="K80" i="28" s="1"/>
  <c r="K79" i="28"/>
  <c r="I79" i="28"/>
  <c r="G79" i="28"/>
  <c r="D79" i="28"/>
  <c r="I78" i="28"/>
  <c r="K78" i="28" s="1"/>
  <c r="E78" i="28"/>
  <c r="G78" i="28" s="1"/>
  <c r="D78" i="28"/>
  <c r="I76" i="28"/>
  <c r="K76" i="28" s="1"/>
  <c r="E76" i="28"/>
  <c r="G76" i="28" s="1"/>
  <c r="D76" i="28"/>
  <c r="E75" i="28"/>
  <c r="I75" i="28" s="1"/>
  <c r="K75" i="28" s="1"/>
  <c r="D75" i="28"/>
  <c r="I74" i="28"/>
  <c r="K74" i="28" s="1"/>
  <c r="E74" i="28"/>
  <c r="G74" i="28" s="1"/>
  <c r="D74" i="28"/>
  <c r="I73" i="28"/>
  <c r="K73" i="28" s="1"/>
  <c r="E73" i="28"/>
  <c r="G73" i="28" s="1"/>
  <c r="D73" i="28"/>
  <c r="E72" i="28"/>
  <c r="I72" i="28" s="1"/>
  <c r="K72" i="28" s="1"/>
  <c r="D72" i="28"/>
  <c r="I70" i="28"/>
  <c r="K70" i="28" s="1"/>
  <c r="E70" i="28"/>
  <c r="G70" i="28" s="1"/>
  <c r="D70" i="28"/>
  <c r="E69" i="28"/>
  <c r="I69" i="28" s="1"/>
  <c r="K69" i="28" s="1"/>
  <c r="D69" i="28"/>
  <c r="G68" i="28"/>
  <c r="E68" i="28"/>
  <c r="I68" i="28" s="1"/>
  <c r="K68" i="28" s="1"/>
  <c r="D68" i="28"/>
  <c r="I67" i="28"/>
  <c r="K67" i="28" s="1"/>
  <c r="E67" i="28"/>
  <c r="G67" i="28" s="1"/>
  <c r="D67" i="28"/>
  <c r="E66" i="28"/>
  <c r="I66" i="28" s="1"/>
  <c r="K66" i="28" s="1"/>
  <c r="D66" i="28"/>
  <c r="G65" i="28"/>
  <c r="E65" i="28"/>
  <c r="I65" i="28" s="1"/>
  <c r="K65" i="28" s="1"/>
  <c r="D65" i="28"/>
  <c r="G63" i="28"/>
  <c r="E63" i="28"/>
  <c r="I63" i="28" s="1"/>
  <c r="K63" i="28" s="1"/>
  <c r="D63" i="28"/>
  <c r="K62" i="28"/>
  <c r="I62" i="28"/>
  <c r="G62" i="28"/>
  <c r="E62" i="28"/>
  <c r="D62" i="28"/>
  <c r="G61" i="28"/>
  <c r="E61" i="28"/>
  <c r="I61" i="28" s="1"/>
  <c r="K61" i="28" s="1"/>
  <c r="D61" i="28"/>
  <c r="G60" i="28"/>
  <c r="E60" i="28"/>
  <c r="I60" i="28" s="1"/>
  <c r="K60" i="28" s="1"/>
  <c r="D60" i="28"/>
  <c r="K59" i="28"/>
  <c r="I59" i="28"/>
  <c r="G59" i="28"/>
  <c r="E59" i="28"/>
  <c r="D59" i="28"/>
  <c r="G58" i="28"/>
  <c r="E58" i="28"/>
  <c r="I58" i="28" s="1"/>
  <c r="K58" i="28" s="1"/>
  <c r="D58" i="28"/>
  <c r="I56" i="28"/>
  <c r="K56" i="28" s="1"/>
  <c r="G56" i="28"/>
  <c r="E56" i="28"/>
  <c r="D56" i="28"/>
  <c r="I54" i="28"/>
  <c r="K54" i="28" s="1"/>
  <c r="E54" i="28"/>
  <c r="G54" i="28" s="1"/>
  <c r="D54" i="28"/>
  <c r="E53" i="28"/>
  <c r="I53" i="28" s="1"/>
  <c r="K53" i="28" s="1"/>
  <c r="D53" i="28"/>
  <c r="I49" i="28"/>
  <c r="K49" i="28" s="1"/>
  <c r="G49" i="28"/>
  <c r="E49" i="28"/>
  <c r="D49" i="28"/>
  <c r="E48" i="28"/>
  <c r="I48" i="28" s="1"/>
  <c r="K48" i="28" s="1"/>
  <c r="D48" i="28"/>
  <c r="G47" i="28"/>
  <c r="E47" i="28"/>
  <c r="I47" i="28" s="1"/>
  <c r="K47" i="28" s="1"/>
  <c r="D47" i="28"/>
  <c r="I46" i="28"/>
  <c r="K46" i="28" s="1"/>
  <c r="G46" i="28"/>
  <c r="E46" i="28"/>
  <c r="D46" i="28"/>
  <c r="E45" i="28"/>
  <c r="I45" i="28" s="1"/>
  <c r="K45" i="28" s="1"/>
  <c r="D45" i="28"/>
  <c r="G44" i="28"/>
  <c r="E44" i="28"/>
  <c r="I44" i="28" s="1"/>
  <c r="K44" i="28" s="1"/>
  <c r="D44" i="28"/>
  <c r="I43" i="28"/>
  <c r="K43" i="28" s="1"/>
  <c r="G43" i="28"/>
  <c r="E43" i="28"/>
  <c r="D43" i="28"/>
  <c r="E42" i="28"/>
  <c r="I42" i="28" s="1"/>
  <c r="K42" i="28" s="1"/>
  <c r="D42" i="28"/>
  <c r="G41" i="28"/>
  <c r="E41" i="28"/>
  <c r="I41" i="28" s="1"/>
  <c r="K41" i="28" s="1"/>
  <c r="D41" i="28"/>
  <c r="I40" i="28"/>
  <c r="K40" i="28" s="1"/>
  <c r="E40" i="28"/>
  <c r="G40" i="28" s="1"/>
  <c r="D40" i="28"/>
  <c r="E39" i="28"/>
  <c r="I39" i="28" s="1"/>
  <c r="K39" i="28" s="1"/>
  <c r="D39" i="28"/>
  <c r="G38" i="28"/>
  <c r="E38" i="28"/>
  <c r="I38" i="28" s="1"/>
  <c r="K38" i="28" s="1"/>
  <c r="D38" i="28"/>
  <c r="I37" i="28"/>
  <c r="K37" i="28" s="1"/>
  <c r="E37" i="28"/>
  <c r="G37" i="28" s="1"/>
  <c r="D37" i="28"/>
  <c r="K35" i="28"/>
  <c r="I35" i="28"/>
  <c r="G35" i="28"/>
  <c r="E35" i="28"/>
  <c r="D35" i="28"/>
  <c r="K33" i="28"/>
  <c r="I33" i="28"/>
  <c r="G33" i="28"/>
  <c r="E33" i="28"/>
  <c r="D33" i="28"/>
  <c r="I31" i="28"/>
  <c r="K31" i="28" s="1"/>
  <c r="E31" i="28"/>
  <c r="G31" i="28" s="1"/>
  <c r="D31" i="28"/>
  <c r="I30" i="28"/>
  <c r="K30" i="28" s="1"/>
  <c r="E30" i="28"/>
  <c r="G30" i="28" s="1"/>
  <c r="D30" i="28"/>
  <c r="E29" i="28"/>
  <c r="I29" i="28" s="1"/>
  <c r="K29" i="28" s="1"/>
  <c r="D29" i="28"/>
  <c r="I27" i="28"/>
  <c r="K27" i="28" s="1"/>
  <c r="E27" i="28"/>
  <c r="G27" i="28" s="1"/>
  <c r="D27" i="28"/>
  <c r="E26" i="28"/>
  <c r="I26" i="28" s="1"/>
  <c r="K26" i="28" s="1"/>
  <c r="D26" i="28"/>
  <c r="G25" i="28"/>
  <c r="E25" i="28"/>
  <c r="I25" i="28" s="1"/>
  <c r="K25" i="28" s="1"/>
  <c r="D25" i="28"/>
  <c r="G23" i="28"/>
  <c r="E23" i="28"/>
  <c r="I23" i="28" s="1"/>
  <c r="K23" i="28" s="1"/>
  <c r="D23" i="28"/>
  <c r="K22" i="28"/>
  <c r="I22" i="28"/>
  <c r="G22" i="28"/>
  <c r="E22" i="28"/>
  <c r="D22" i="28"/>
  <c r="G21" i="28"/>
  <c r="E21" i="28"/>
  <c r="I21" i="28" s="1"/>
  <c r="K21" i="28" s="1"/>
  <c r="D21" i="28"/>
  <c r="G20" i="28"/>
  <c r="E20" i="28"/>
  <c r="I20" i="28" s="1"/>
  <c r="K20" i="28" s="1"/>
  <c r="D20" i="28"/>
  <c r="E18" i="28"/>
  <c r="I18" i="28" s="1"/>
  <c r="K18" i="28" s="1"/>
  <c r="D18" i="28"/>
  <c r="K17" i="28"/>
  <c r="I17" i="28"/>
  <c r="G17" i="28"/>
  <c r="E17" i="28"/>
  <c r="D17" i="28"/>
  <c r="I16" i="28"/>
  <c r="K16" i="28" s="1"/>
  <c r="G16" i="28"/>
  <c r="E16" i="28"/>
  <c r="D16" i="28"/>
  <c r="E15" i="28"/>
  <c r="I15" i="28" s="1"/>
  <c r="K15" i="28" s="1"/>
  <c r="D15" i="28"/>
  <c r="K14" i="28"/>
  <c r="I14" i="28"/>
  <c r="G14" i="28"/>
  <c r="E14" i="28"/>
  <c r="D14" i="28"/>
  <c r="I12" i="28"/>
  <c r="K12" i="28" s="1"/>
  <c r="G12" i="28"/>
  <c r="E12" i="28"/>
  <c r="D12" i="28"/>
  <c r="I11" i="28"/>
  <c r="K11" i="28" s="1"/>
  <c r="E11" i="28"/>
  <c r="G11" i="28" s="1"/>
  <c r="D11" i="28"/>
  <c r="H54" i="27"/>
  <c r="H56" i="27"/>
  <c r="H58" i="27"/>
  <c r="H59" i="27"/>
  <c r="H60" i="27"/>
  <c r="H61" i="27"/>
  <c r="H62" i="27"/>
  <c r="H63" i="27"/>
  <c r="H65" i="27"/>
  <c r="H66" i="27"/>
  <c r="H67" i="27"/>
  <c r="H68" i="27"/>
  <c r="H69" i="27"/>
  <c r="H70" i="27"/>
  <c r="H72" i="27"/>
  <c r="H73" i="27"/>
  <c r="H74" i="27"/>
  <c r="H75" i="27"/>
  <c r="H76" i="27"/>
  <c r="H78" i="27"/>
  <c r="H79" i="27"/>
  <c r="H80" i="27"/>
  <c r="H81" i="27"/>
  <c r="H82" i="27"/>
  <c r="H83" i="27"/>
  <c r="H84" i="27"/>
  <c r="H85" i="27"/>
  <c r="H86" i="27"/>
  <c r="H88" i="27"/>
  <c r="H89" i="27"/>
  <c r="H90" i="27"/>
  <c r="H91" i="27"/>
  <c r="H92" i="27"/>
  <c r="H93" i="27"/>
  <c r="H94" i="27"/>
  <c r="H53" i="27"/>
  <c r="H12" i="27"/>
  <c r="H14" i="27"/>
  <c r="H15" i="27"/>
  <c r="H16" i="27"/>
  <c r="H17" i="27"/>
  <c r="H18" i="27"/>
  <c r="H20" i="27"/>
  <c r="H21" i="27"/>
  <c r="H22" i="27"/>
  <c r="H23" i="27"/>
  <c r="H25" i="27"/>
  <c r="H26" i="27"/>
  <c r="H27" i="27"/>
  <c r="H29" i="27"/>
  <c r="H30" i="27"/>
  <c r="H31" i="27"/>
  <c r="H33" i="27"/>
  <c r="H35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11" i="27"/>
  <c r="E94" i="27"/>
  <c r="I94" i="27" s="1"/>
  <c r="K94" i="27" s="1"/>
  <c r="D94" i="27"/>
  <c r="I93" i="27"/>
  <c r="K93" i="27" s="1"/>
  <c r="E93" i="27"/>
  <c r="G93" i="27" s="1"/>
  <c r="D93" i="27"/>
  <c r="E92" i="27"/>
  <c r="I92" i="27" s="1"/>
  <c r="K92" i="27" s="1"/>
  <c r="D92" i="27"/>
  <c r="E91" i="27"/>
  <c r="I91" i="27" s="1"/>
  <c r="K91" i="27" s="1"/>
  <c r="D91" i="27"/>
  <c r="I90" i="27"/>
  <c r="K90" i="27" s="1"/>
  <c r="E90" i="27"/>
  <c r="G90" i="27" s="1"/>
  <c r="D90" i="27"/>
  <c r="E89" i="27"/>
  <c r="I89" i="27" s="1"/>
  <c r="K89" i="27" s="1"/>
  <c r="D89" i="27"/>
  <c r="E88" i="27"/>
  <c r="I88" i="27" s="1"/>
  <c r="K88" i="27" s="1"/>
  <c r="D88" i="27"/>
  <c r="K86" i="27"/>
  <c r="I86" i="27"/>
  <c r="G86" i="27"/>
  <c r="D86" i="27"/>
  <c r="G85" i="27"/>
  <c r="E85" i="27"/>
  <c r="I85" i="27" s="1"/>
  <c r="K85" i="27" s="1"/>
  <c r="D85" i="27"/>
  <c r="K84" i="27"/>
  <c r="I84" i="27"/>
  <c r="G84" i="27"/>
  <c r="D84" i="27"/>
  <c r="K83" i="27"/>
  <c r="I83" i="27"/>
  <c r="E83" i="27"/>
  <c r="G83" i="27" s="1"/>
  <c r="D83" i="27"/>
  <c r="G82" i="27"/>
  <c r="E82" i="27"/>
  <c r="I82" i="27" s="1"/>
  <c r="K82" i="27" s="1"/>
  <c r="D82" i="27"/>
  <c r="I81" i="27"/>
  <c r="K81" i="27" s="1"/>
  <c r="G81" i="27"/>
  <c r="I80" i="27"/>
  <c r="K80" i="27" s="1"/>
  <c r="G80" i="27"/>
  <c r="E80" i="27"/>
  <c r="K79" i="27"/>
  <c r="I79" i="27"/>
  <c r="G79" i="27"/>
  <c r="D79" i="27"/>
  <c r="K78" i="27"/>
  <c r="I78" i="27"/>
  <c r="G78" i="27"/>
  <c r="E78" i="27"/>
  <c r="D78" i="27"/>
  <c r="I76" i="27"/>
  <c r="K76" i="27" s="1"/>
  <c r="E76" i="27"/>
  <c r="G76" i="27" s="1"/>
  <c r="D76" i="27"/>
  <c r="E75" i="27"/>
  <c r="I75" i="27" s="1"/>
  <c r="K75" i="27" s="1"/>
  <c r="D75" i="27"/>
  <c r="I74" i="27"/>
  <c r="K74" i="27" s="1"/>
  <c r="E74" i="27"/>
  <c r="G74" i="27" s="1"/>
  <c r="D74" i="27"/>
  <c r="I73" i="27"/>
  <c r="K73" i="27" s="1"/>
  <c r="E73" i="27"/>
  <c r="G73" i="27" s="1"/>
  <c r="D73" i="27"/>
  <c r="E72" i="27"/>
  <c r="I72" i="27" s="1"/>
  <c r="K72" i="27" s="1"/>
  <c r="D72" i="27"/>
  <c r="E70" i="27"/>
  <c r="I70" i="27" s="1"/>
  <c r="K70" i="27" s="1"/>
  <c r="D70" i="27"/>
  <c r="E69" i="27"/>
  <c r="I69" i="27" s="1"/>
  <c r="K69" i="27" s="1"/>
  <c r="D69" i="27"/>
  <c r="I68" i="27"/>
  <c r="K68" i="27" s="1"/>
  <c r="G68" i="27"/>
  <c r="E68" i="27"/>
  <c r="D68" i="27"/>
  <c r="E67" i="27"/>
  <c r="I67" i="27" s="1"/>
  <c r="K67" i="27" s="1"/>
  <c r="D67" i="27"/>
  <c r="E66" i="27"/>
  <c r="I66" i="27" s="1"/>
  <c r="K66" i="27" s="1"/>
  <c r="D66" i="27"/>
  <c r="I65" i="27"/>
  <c r="K65" i="27" s="1"/>
  <c r="G65" i="27"/>
  <c r="E65" i="27"/>
  <c r="D65" i="27"/>
  <c r="G63" i="27"/>
  <c r="E63" i="27"/>
  <c r="I63" i="27" s="1"/>
  <c r="K63" i="27" s="1"/>
  <c r="D63" i="27"/>
  <c r="E62" i="27"/>
  <c r="I62" i="27" s="1"/>
  <c r="K62" i="27" s="1"/>
  <c r="D62" i="27"/>
  <c r="K61" i="27"/>
  <c r="I61" i="27"/>
  <c r="G61" i="27"/>
  <c r="E61" i="27"/>
  <c r="D61" i="27"/>
  <c r="I60" i="27"/>
  <c r="K60" i="27" s="1"/>
  <c r="G60" i="27"/>
  <c r="E60" i="27"/>
  <c r="D60" i="27"/>
  <c r="E59" i="27"/>
  <c r="I59" i="27" s="1"/>
  <c r="K59" i="27" s="1"/>
  <c r="D59" i="27"/>
  <c r="K58" i="27"/>
  <c r="I58" i="27"/>
  <c r="G58" i="27"/>
  <c r="E58" i="27"/>
  <c r="D58" i="27"/>
  <c r="K56" i="27"/>
  <c r="I56" i="27"/>
  <c r="G56" i="27"/>
  <c r="E56" i="27"/>
  <c r="D56" i="27"/>
  <c r="I54" i="27"/>
  <c r="K54" i="27" s="1"/>
  <c r="E54" i="27"/>
  <c r="G54" i="27" s="1"/>
  <c r="D54" i="27"/>
  <c r="E53" i="27"/>
  <c r="I53" i="27" s="1"/>
  <c r="K53" i="27" s="1"/>
  <c r="D53" i="27"/>
  <c r="E49" i="27"/>
  <c r="I49" i="27" s="1"/>
  <c r="K49" i="27" s="1"/>
  <c r="D49" i="27"/>
  <c r="E48" i="27"/>
  <c r="I48" i="27" s="1"/>
  <c r="K48" i="27" s="1"/>
  <c r="D48" i="27"/>
  <c r="I47" i="27"/>
  <c r="K47" i="27" s="1"/>
  <c r="G47" i="27"/>
  <c r="E47" i="27"/>
  <c r="D47" i="27"/>
  <c r="E46" i="27"/>
  <c r="I46" i="27" s="1"/>
  <c r="K46" i="27" s="1"/>
  <c r="D46" i="27"/>
  <c r="E45" i="27"/>
  <c r="I45" i="27" s="1"/>
  <c r="K45" i="27" s="1"/>
  <c r="D45" i="27"/>
  <c r="I44" i="27"/>
  <c r="K44" i="27" s="1"/>
  <c r="G44" i="27"/>
  <c r="E44" i="27"/>
  <c r="D44" i="27"/>
  <c r="E43" i="27"/>
  <c r="I43" i="27" s="1"/>
  <c r="K43" i="27" s="1"/>
  <c r="D43" i="27"/>
  <c r="E42" i="27"/>
  <c r="I42" i="27" s="1"/>
  <c r="K42" i="27" s="1"/>
  <c r="D42" i="27"/>
  <c r="I41" i="27"/>
  <c r="K41" i="27" s="1"/>
  <c r="G41" i="27"/>
  <c r="E41" i="27"/>
  <c r="D41" i="27"/>
  <c r="E40" i="27"/>
  <c r="I40" i="27" s="1"/>
  <c r="K40" i="27" s="1"/>
  <c r="D40" i="27"/>
  <c r="K39" i="27"/>
  <c r="I39" i="27"/>
  <c r="E39" i="27"/>
  <c r="G39" i="27" s="1"/>
  <c r="D39" i="27"/>
  <c r="I38" i="27"/>
  <c r="K38" i="27" s="1"/>
  <c r="G38" i="27"/>
  <c r="E38" i="27"/>
  <c r="D38" i="27"/>
  <c r="E37" i="27"/>
  <c r="I37" i="27" s="1"/>
  <c r="K37" i="27" s="1"/>
  <c r="D37" i="27"/>
  <c r="G35" i="27"/>
  <c r="E35" i="27"/>
  <c r="I35" i="27" s="1"/>
  <c r="K35" i="27" s="1"/>
  <c r="D35" i="27"/>
  <c r="E33" i="27"/>
  <c r="I33" i="27" s="1"/>
  <c r="K33" i="27" s="1"/>
  <c r="D33" i="27"/>
  <c r="E31" i="27"/>
  <c r="I31" i="27" s="1"/>
  <c r="K31" i="27" s="1"/>
  <c r="D31" i="27"/>
  <c r="I30" i="27"/>
  <c r="K30" i="27" s="1"/>
  <c r="E30" i="27"/>
  <c r="G30" i="27" s="1"/>
  <c r="D30" i="27"/>
  <c r="E29" i="27"/>
  <c r="I29" i="27" s="1"/>
  <c r="K29" i="27" s="1"/>
  <c r="D29" i="27"/>
  <c r="E27" i="27"/>
  <c r="I27" i="27" s="1"/>
  <c r="K27" i="27" s="1"/>
  <c r="D27" i="27"/>
  <c r="K26" i="27"/>
  <c r="I26" i="27"/>
  <c r="E26" i="27"/>
  <c r="G26" i="27" s="1"/>
  <c r="D26" i="27"/>
  <c r="I25" i="27"/>
  <c r="K25" i="27" s="1"/>
  <c r="G25" i="27"/>
  <c r="E25" i="27"/>
  <c r="D25" i="27"/>
  <c r="G23" i="27"/>
  <c r="E23" i="27"/>
  <c r="I23" i="27" s="1"/>
  <c r="K23" i="27" s="1"/>
  <c r="D23" i="27"/>
  <c r="E22" i="27"/>
  <c r="I22" i="27" s="1"/>
  <c r="K22" i="27" s="1"/>
  <c r="D22" i="27"/>
  <c r="K21" i="27"/>
  <c r="I21" i="27"/>
  <c r="E21" i="27"/>
  <c r="G21" i="27" s="1"/>
  <c r="D21" i="27"/>
  <c r="G20" i="27"/>
  <c r="E20" i="27"/>
  <c r="I20" i="27" s="1"/>
  <c r="K20" i="27" s="1"/>
  <c r="D20" i="27"/>
  <c r="G18" i="27"/>
  <c r="E18" i="27"/>
  <c r="I18" i="27" s="1"/>
  <c r="K18" i="27" s="1"/>
  <c r="D18" i="27"/>
  <c r="E17" i="27"/>
  <c r="I17" i="27" s="1"/>
  <c r="K17" i="27" s="1"/>
  <c r="D17" i="27"/>
  <c r="K16" i="27"/>
  <c r="I16" i="27"/>
  <c r="E16" i="27"/>
  <c r="G16" i="27" s="1"/>
  <c r="D16" i="27"/>
  <c r="G15" i="27"/>
  <c r="E15" i="27"/>
  <c r="I15" i="27" s="1"/>
  <c r="K15" i="27" s="1"/>
  <c r="D15" i="27"/>
  <c r="I14" i="27"/>
  <c r="K14" i="27" s="1"/>
  <c r="E14" i="27"/>
  <c r="G14" i="27" s="1"/>
  <c r="D14" i="27"/>
  <c r="E12" i="27"/>
  <c r="I12" i="27" s="1"/>
  <c r="K12" i="27" s="1"/>
  <c r="D12" i="27"/>
  <c r="I11" i="27"/>
  <c r="K11" i="27" s="1"/>
  <c r="G11" i="27"/>
  <c r="E11" i="27"/>
  <c r="D11" i="27"/>
  <c r="H54" i="26"/>
  <c r="H56" i="26"/>
  <c r="H58" i="26"/>
  <c r="H59" i="26"/>
  <c r="H60" i="26"/>
  <c r="H61" i="26"/>
  <c r="H62" i="26"/>
  <c r="H63" i="26"/>
  <c r="H65" i="26"/>
  <c r="H66" i="26"/>
  <c r="H67" i="26"/>
  <c r="H68" i="26"/>
  <c r="H69" i="26"/>
  <c r="H70" i="26"/>
  <c r="H72" i="26"/>
  <c r="H73" i="26"/>
  <c r="H74" i="26"/>
  <c r="H75" i="26"/>
  <c r="H76" i="26"/>
  <c r="H78" i="26"/>
  <c r="H79" i="26"/>
  <c r="H80" i="26"/>
  <c r="H81" i="26"/>
  <c r="H82" i="26"/>
  <c r="H83" i="26"/>
  <c r="H84" i="26"/>
  <c r="H85" i="26"/>
  <c r="H86" i="26"/>
  <c r="H88" i="26"/>
  <c r="H89" i="26"/>
  <c r="H90" i="26"/>
  <c r="H91" i="26"/>
  <c r="H92" i="26"/>
  <c r="H93" i="26"/>
  <c r="H94" i="26"/>
  <c r="H53" i="26"/>
  <c r="H12" i="26"/>
  <c r="H14" i="26"/>
  <c r="H15" i="26"/>
  <c r="H16" i="26"/>
  <c r="H17" i="26"/>
  <c r="H18" i="26"/>
  <c r="H20" i="26"/>
  <c r="H21" i="26"/>
  <c r="H22" i="26"/>
  <c r="H23" i="26"/>
  <c r="H25" i="26"/>
  <c r="H26" i="26"/>
  <c r="H27" i="26"/>
  <c r="H29" i="26"/>
  <c r="H30" i="26"/>
  <c r="H31" i="26"/>
  <c r="H33" i="26"/>
  <c r="H35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11" i="26"/>
  <c r="E94" i="26"/>
  <c r="I94" i="26" s="1"/>
  <c r="K94" i="26" s="1"/>
  <c r="D94" i="26"/>
  <c r="I93" i="26"/>
  <c r="K93" i="26" s="1"/>
  <c r="G93" i="26"/>
  <c r="E93" i="26"/>
  <c r="D93" i="26"/>
  <c r="E92" i="26"/>
  <c r="I92" i="26" s="1"/>
  <c r="K92" i="26" s="1"/>
  <c r="D92" i="26"/>
  <c r="E91" i="26"/>
  <c r="I91" i="26" s="1"/>
  <c r="K91" i="26" s="1"/>
  <c r="D91" i="26"/>
  <c r="I90" i="26"/>
  <c r="K90" i="26" s="1"/>
  <c r="G90" i="26"/>
  <c r="E90" i="26"/>
  <c r="D90" i="26"/>
  <c r="E89" i="26"/>
  <c r="I89" i="26" s="1"/>
  <c r="K89" i="26" s="1"/>
  <c r="D89" i="26"/>
  <c r="E88" i="26"/>
  <c r="I88" i="26" s="1"/>
  <c r="K88" i="26" s="1"/>
  <c r="D88" i="26"/>
  <c r="K86" i="26"/>
  <c r="I86" i="26"/>
  <c r="G86" i="26"/>
  <c r="D86" i="26"/>
  <c r="G85" i="26"/>
  <c r="E85" i="26"/>
  <c r="I85" i="26" s="1"/>
  <c r="K85" i="26" s="1"/>
  <c r="D85" i="26"/>
  <c r="K84" i="26"/>
  <c r="I84" i="26"/>
  <c r="G84" i="26"/>
  <c r="D84" i="26"/>
  <c r="I83" i="26"/>
  <c r="K83" i="26" s="1"/>
  <c r="E83" i="26"/>
  <c r="G83" i="26" s="1"/>
  <c r="D83" i="26"/>
  <c r="E82" i="26"/>
  <c r="G82" i="26" s="1"/>
  <c r="D82" i="26"/>
  <c r="I81" i="26"/>
  <c r="K81" i="26" s="1"/>
  <c r="G81" i="26"/>
  <c r="I80" i="26"/>
  <c r="K80" i="26" s="1"/>
  <c r="G80" i="26"/>
  <c r="E80" i="26"/>
  <c r="K79" i="26"/>
  <c r="I79" i="26"/>
  <c r="G79" i="26"/>
  <c r="D79" i="26"/>
  <c r="I78" i="26"/>
  <c r="K78" i="26" s="1"/>
  <c r="E78" i="26"/>
  <c r="G78" i="26" s="1"/>
  <c r="D78" i="26"/>
  <c r="I76" i="26"/>
  <c r="K76" i="26" s="1"/>
  <c r="G76" i="26"/>
  <c r="E76" i="26"/>
  <c r="D76" i="26"/>
  <c r="E75" i="26"/>
  <c r="I75" i="26" s="1"/>
  <c r="K75" i="26" s="1"/>
  <c r="D75" i="26"/>
  <c r="E74" i="26"/>
  <c r="I74" i="26" s="1"/>
  <c r="K74" i="26" s="1"/>
  <c r="D74" i="26"/>
  <c r="I73" i="26"/>
  <c r="K73" i="26" s="1"/>
  <c r="G73" i="26"/>
  <c r="E73" i="26"/>
  <c r="D73" i="26"/>
  <c r="E72" i="26"/>
  <c r="I72" i="26" s="1"/>
  <c r="K72" i="26" s="1"/>
  <c r="D72" i="26"/>
  <c r="E70" i="26"/>
  <c r="I70" i="26" s="1"/>
  <c r="K70" i="26" s="1"/>
  <c r="D70" i="26"/>
  <c r="K69" i="26"/>
  <c r="I69" i="26"/>
  <c r="G69" i="26"/>
  <c r="E69" i="26"/>
  <c r="D69" i="26"/>
  <c r="I68" i="26"/>
  <c r="K68" i="26" s="1"/>
  <c r="G68" i="26"/>
  <c r="E68" i="26"/>
  <c r="D68" i="26"/>
  <c r="E67" i="26"/>
  <c r="I67" i="26" s="1"/>
  <c r="K67" i="26" s="1"/>
  <c r="D67" i="26"/>
  <c r="K66" i="26"/>
  <c r="I66" i="26"/>
  <c r="G66" i="26"/>
  <c r="E66" i="26"/>
  <c r="D66" i="26"/>
  <c r="I65" i="26"/>
  <c r="K65" i="26" s="1"/>
  <c r="G65" i="26"/>
  <c r="E65" i="26"/>
  <c r="D65" i="26"/>
  <c r="G63" i="26"/>
  <c r="E63" i="26"/>
  <c r="I63" i="26" s="1"/>
  <c r="K63" i="26" s="1"/>
  <c r="D63" i="26"/>
  <c r="K62" i="26"/>
  <c r="I62" i="26"/>
  <c r="G62" i="26"/>
  <c r="E62" i="26"/>
  <c r="D62" i="26"/>
  <c r="K61" i="26"/>
  <c r="I61" i="26"/>
  <c r="G61" i="26"/>
  <c r="E61" i="26"/>
  <c r="D61" i="26"/>
  <c r="G60" i="26"/>
  <c r="E60" i="26"/>
  <c r="I60" i="26" s="1"/>
  <c r="K60" i="26" s="1"/>
  <c r="D60" i="26"/>
  <c r="K59" i="26"/>
  <c r="I59" i="26"/>
  <c r="G59" i="26"/>
  <c r="E59" i="26"/>
  <c r="D59" i="26"/>
  <c r="K58" i="26"/>
  <c r="I58" i="26"/>
  <c r="G58" i="26"/>
  <c r="E58" i="26"/>
  <c r="D58" i="26"/>
  <c r="I56" i="26"/>
  <c r="K56" i="26" s="1"/>
  <c r="G56" i="26"/>
  <c r="E56" i="26"/>
  <c r="D56" i="26"/>
  <c r="I54" i="26"/>
  <c r="K54" i="26" s="1"/>
  <c r="G54" i="26"/>
  <c r="E54" i="26"/>
  <c r="D54" i="26"/>
  <c r="E53" i="26"/>
  <c r="I53" i="26" s="1"/>
  <c r="K53" i="26" s="1"/>
  <c r="D53" i="26"/>
  <c r="E49" i="26"/>
  <c r="I49" i="26" s="1"/>
  <c r="K49" i="26" s="1"/>
  <c r="D49" i="26"/>
  <c r="K48" i="26"/>
  <c r="I48" i="26"/>
  <c r="G48" i="26"/>
  <c r="E48" i="26"/>
  <c r="D48" i="26"/>
  <c r="I47" i="26"/>
  <c r="K47" i="26" s="1"/>
  <c r="G47" i="26"/>
  <c r="E47" i="26"/>
  <c r="D47" i="26"/>
  <c r="E46" i="26"/>
  <c r="I46" i="26" s="1"/>
  <c r="K46" i="26" s="1"/>
  <c r="D46" i="26"/>
  <c r="K45" i="26"/>
  <c r="I45" i="26"/>
  <c r="G45" i="26"/>
  <c r="E45" i="26"/>
  <c r="D45" i="26"/>
  <c r="I44" i="26"/>
  <c r="K44" i="26" s="1"/>
  <c r="G44" i="26"/>
  <c r="E44" i="26"/>
  <c r="D44" i="26"/>
  <c r="E43" i="26"/>
  <c r="I43" i="26" s="1"/>
  <c r="K43" i="26" s="1"/>
  <c r="D43" i="26"/>
  <c r="K42" i="26"/>
  <c r="I42" i="26"/>
  <c r="G42" i="26"/>
  <c r="E42" i="26"/>
  <c r="D42" i="26"/>
  <c r="I41" i="26"/>
  <c r="K41" i="26" s="1"/>
  <c r="G41" i="26"/>
  <c r="E41" i="26"/>
  <c r="D41" i="26"/>
  <c r="E40" i="26"/>
  <c r="I40" i="26" s="1"/>
  <c r="K40" i="26" s="1"/>
  <c r="D40" i="26"/>
  <c r="K39" i="26"/>
  <c r="I39" i="26"/>
  <c r="G39" i="26"/>
  <c r="E39" i="26"/>
  <c r="D39" i="26"/>
  <c r="I38" i="26"/>
  <c r="K38" i="26" s="1"/>
  <c r="G38" i="26"/>
  <c r="E38" i="26"/>
  <c r="D38" i="26"/>
  <c r="E37" i="26"/>
  <c r="I37" i="26" s="1"/>
  <c r="K37" i="26" s="1"/>
  <c r="D37" i="26"/>
  <c r="K35" i="26"/>
  <c r="I35" i="26"/>
  <c r="G35" i="26"/>
  <c r="E35" i="26"/>
  <c r="D35" i="26"/>
  <c r="K33" i="26"/>
  <c r="I33" i="26"/>
  <c r="G33" i="26"/>
  <c r="E33" i="26"/>
  <c r="D33" i="26"/>
  <c r="E31" i="26"/>
  <c r="I31" i="26" s="1"/>
  <c r="K31" i="26" s="1"/>
  <c r="D31" i="26"/>
  <c r="I30" i="26"/>
  <c r="K30" i="26" s="1"/>
  <c r="G30" i="26"/>
  <c r="E30" i="26"/>
  <c r="D30" i="26"/>
  <c r="E29" i="26"/>
  <c r="I29" i="26" s="1"/>
  <c r="K29" i="26" s="1"/>
  <c r="D29" i="26"/>
  <c r="E27" i="26"/>
  <c r="I27" i="26" s="1"/>
  <c r="K27" i="26" s="1"/>
  <c r="D27" i="26"/>
  <c r="K26" i="26"/>
  <c r="I26" i="26"/>
  <c r="G26" i="26"/>
  <c r="E26" i="26"/>
  <c r="D26" i="26"/>
  <c r="I25" i="26"/>
  <c r="K25" i="26" s="1"/>
  <c r="G25" i="26"/>
  <c r="E25" i="26"/>
  <c r="D25" i="26"/>
  <c r="G23" i="26"/>
  <c r="E23" i="26"/>
  <c r="I23" i="26" s="1"/>
  <c r="K23" i="26" s="1"/>
  <c r="D23" i="26"/>
  <c r="K22" i="26"/>
  <c r="I22" i="26"/>
  <c r="G22" i="26"/>
  <c r="E22" i="26"/>
  <c r="D22" i="26"/>
  <c r="K21" i="26"/>
  <c r="I21" i="26"/>
  <c r="G21" i="26"/>
  <c r="E21" i="26"/>
  <c r="D21" i="26"/>
  <c r="G20" i="26"/>
  <c r="E20" i="26"/>
  <c r="I20" i="26" s="1"/>
  <c r="K20" i="26" s="1"/>
  <c r="D20" i="26"/>
  <c r="E18" i="26"/>
  <c r="I18" i="26" s="1"/>
  <c r="K18" i="26" s="1"/>
  <c r="D18" i="26"/>
  <c r="I17" i="26"/>
  <c r="K17" i="26" s="1"/>
  <c r="G17" i="26"/>
  <c r="E17" i="26"/>
  <c r="D17" i="26"/>
  <c r="I16" i="26"/>
  <c r="K16" i="26" s="1"/>
  <c r="E16" i="26"/>
  <c r="G16" i="26" s="1"/>
  <c r="D16" i="26"/>
  <c r="E15" i="26"/>
  <c r="G15" i="26" s="1"/>
  <c r="D15" i="26"/>
  <c r="I14" i="26"/>
  <c r="K14" i="26" s="1"/>
  <c r="G14" i="26"/>
  <c r="E14" i="26"/>
  <c r="D14" i="26"/>
  <c r="E12" i="26"/>
  <c r="I12" i="26" s="1"/>
  <c r="K12" i="26" s="1"/>
  <c r="D12" i="26"/>
  <c r="I11" i="26"/>
  <c r="K11" i="26" s="1"/>
  <c r="G11" i="26"/>
  <c r="E11" i="26"/>
  <c r="D11" i="26"/>
  <c r="H54" i="25"/>
  <c r="H56" i="25"/>
  <c r="H58" i="25"/>
  <c r="H59" i="25"/>
  <c r="H60" i="25"/>
  <c r="H61" i="25"/>
  <c r="H62" i="25"/>
  <c r="H63" i="25"/>
  <c r="H65" i="25"/>
  <c r="H66" i="25"/>
  <c r="H67" i="25"/>
  <c r="H68" i="25"/>
  <c r="H69" i="25"/>
  <c r="H70" i="25"/>
  <c r="H72" i="25"/>
  <c r="H73" i="25"/>
  <c r="H74" i="25"/>
  <c r="H75" i="25"/>
  <c r="H76" i="25"/>
  <c r="H78" i="25"/>
  <c r="H79" i="25"/>
  <c r="H80" i="25"/>
  <c r="H81" i="25"/>
  <c r="H82" i="25"/>
  <c r="H83" i="25"/>
  <c r="H84" i="25"/>
  <c r="H85" i="25"/>
  <c r="H86" i="25"/>
  <c r="H88" i="25"/>
  <c r="H89" i="25"/>
  <c r="H90" i="25"/>
  <c r="H91" i="25"/>
  <c r="H92" i="25"/>
  <c r="H93" i="25"/>
  <c r="H94" i="25"/>
  <c r="H53" i="25"/>
  <c r="H12" i="25"/>
  <c r="H14" i="25"/>
  <c r="H15" i="25"/>
  <c r="H16" i="25"/>
  <c r="H17" i="25"/>
  <c r="H18" i="25"/>
  <c r="H20" i="25"/>
  <c r="H21" i="25"/>
  <c r="H22" i="25"/>
  <c r="H23" i="25"/>
  <c r="H25" i="25"/>
  <c r="H26" i="25"/>
  <c r="H27" i="25"/>
  <c r="H29" i="25"/>
  <c r="H30" i="25"/>
  <c r="H31" i="25"/>
  <c r="H33" i="25"/>
  <c r="H35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11" i="25"/>
  <c r="G94" i="25"/>
  <c r="E94" i="25"/>
  <c r="I94" i="25" s="1"/>
  <c r="K94" i="25" s="1"/>
  <c r="D94" i="25"/>
  <c r="I93" i="25"/>
  <c r="K93" i="25" s="1"/>
  <c r="G93" i="25"/>
  <c r="E93" i="25"/>
  <c r="D93" i="25"/>
  <c r="E92" i="25"/>
  <c r="I92" i="25" s="1"/>
  <c r="K92" i="25" s="1"/>
  <c r="D92" i="25"/>
  <c r="G91" i="25"/>
  <c r="E91" i="25"/>
  <c r="I91" i="25" s="1"/>
  <c r="K91" i="25" s="1"/>
  <c r="D91" i="25"/>
  <c r="I90" i="25"/>
  <c r="K90" i="25" s="1"/>
  <c r="G90" i="25"/>
  <c r="E90" i="25"/>
  <c r="D90" i="25"/>
  <c r="E89" i="25"/>
  <c r="G89" i="25" s="1"/>
  <c r="D89" i="25"/>
  <c r="G88" i="25"/>
  <c r="E88" i="25"/>
  <c r="I88" i="25" s="1"/>
  <c r="K88" i="25" s="1"/>
  <c r="D88" i="25"/>
  <c r="K86" i="25"/>
  <c r="I86" i="25"/>
  <c r="G86" i="25"/>
  <c r="D86" i="25"/>
  <c r="I85" i="25"/>
  <c r="K85" i="25" s="1"/>
  <c r="G85" i="25"/>
  <c r="E85" i="25"/>
  <c r="D85" i="25"/>
  <c r="I84" i="25"/>
  <c r="K84" i="25" s="1"/>
  <c r="G84" i="25"/>
  <c r="D84" i="25"/>
  <c r="I83" i="25"/>
  <c r="K83" i="25" s="1"/>
  <c r="E83" i="25"/>
  <c r="G83" i="25" s="1"/>
  <c r="D83" i="25"/>
  <c r="E82" i="25"/>
  <c r="I82" i="25" s="1"/>
  <c r="K82" i="25" s="1"/>
  <c r="D82" i="25"/>
  <c r="I81" i="25"/>
  <c r="K81" i="25" s="1"/>
  <c r="G81" i="25"/>
  <c r="G80" i="25"/>
  <c r="E80" i="25"/>
  <c r="I80" i="25" s="1"/>
  <c r="K80" i="25" s="1"/>
  <c r="I79" i="25"/>
  <c r="K79" i="25" s="1"/>
  <c r="G79" i="25"/>
  <c r="D79" i="25"/>
  <c r="I78" i="25"/>
  <c r="K78" i="25" s="1"/>
  <c r="E78" i="25"/>
  <c r="G78" i="25" s="1"/>
  <c r="D78" i="25"/>
  <c r="I76" i="25"/>
  <c r="K76" i="25" s="1"/>
  <c r="G76" i="25"/>
  <c r="E76" i="25"/>
  <c r="D76" i="25"/>
  <c r="E75" i="25"/>
  <c r="I75" i="25" s="1"/>
  <c r="K75" i="25" s="1"/>
  <c r="D75" i="25"/>
  <c r="G74" i="25"/>
  <c r="E74" i="25"/>
  <c r="I74" i="25" s="1"/>
  <c r="K74" i="25" s="1"/>
  <c r="D74" i="25"/>
  <c r="I73" i="25"/>
  <c r="K73" i="25" s="1"/>
  <c r="G73" i="25"/>
  <c r="E73" i="25"/>
  <c r="D73" i="25"/>
  <c r="E72" i="25"/>
  <c r="I72" i="25" s="1"/>
  <c r="K72" i="25" s="1"/>
  <c r="D72" i="25"/>
  <c r="K70" i="25"/>
  <c r="I70" i="25"/>
  <c r="E70" i="25"/>
  <c r="G70" i="25" s="1"/>
  <c r="D70" i="25"/>
  <c r="K69" i="25"/>
  <c r="I69" i="25"/>
  <c r="G69" i="25"/>
  <c r="E69" i="25"/>
  <c r="D69" i="25"/>
  <c r="G68" i="25"/>
  <c r="E68" i="25"/>
  <c r="I68" i="25" s="1"/>
  <c r="K68" i="25" s="1"/>
  <c r="D68" i="25"/>
  <c r="K67" i="25"/>
  <c r="I67" i="25"/>
  <c r="E67" i="25"/>
  <c r="G67" i="25" s="1"/>
  <c r="D67" i="25"/>
  <c r="K66" i="25"/>
  <c r="I66" i="25"/>
  <c r="G66" i="25"/>
  <c r="E66" i="25"/>
  <c r="D66" i="25"/>
  <c r="G65" i="25"/>
  <c r="E65" i="25"/>
  <c r="I65" i="25" s="1"/>
  <c r="K65" i="25" s="1"/>
  <c r="D65" i="25"/>
  <c r="I63" i="25"/>
  <c r="K63" i="25" s="1"/>
  <c r="G63" i="25"/>
  <c r="E63" i="25"/>
  <c r="D63" i="25"/>
  <c r="E62" i="25"/>
  <c r="I62" i="25" s="1"/>
  <c r="K62" i="25" s="1"/>
  <c r="D62" i="25"/>
  <c r="E61" i="25"/>
  <c r="I61" i="25" s="1"/>
  <c r="K61" i="25" s="1"/>
  <c r="D61" i="25"/>
  <c r="I60" i="25"/>
  <c r="K60" i="25" s="1"/>
  <c r="G60" i="25"/>
  <c r="E60" i="25"/>
  <c r="D60" i="25"/>
  <c r="E59" i="25"/>
  <c r="I59" i="25" s="1"/>
  <c r="K59" i="25" s="1"/>
  <c r="D59" i="25"/>
  <c r="E58" i="25"/>
  <c r="I58" i="25" s="1"/>
  <c r="K58" i="25" s="1"/>
  <c r="D58" i="25"/>
  <c r="I56" i="25"/>
  <c r="K56" i="25" s="1"/>
  <c r="E56" i="25"/>
  <c r="G56" i="25" s="1"/>
  <c r="D56" i="25"/>
  <c r="I54" i="25"/>
  <c r="K54" i="25" s="1"/>
  <c r="G54" i="25"/>
  <c r="E54" i="25"/>
  <c r="D54" i="25"/>
  <c r="E53" i="25"/>
  <c r="I53" i="25" s="1"/>
  <c r="K53" i="25" s="1"/>
  <c r="D53" i="25"/>
  <c r="K49" i="25"/>
  <c r="I49" i="25"/>
  <c r="E49" i="25"/>
  <c r="G49" i="25" s="1"/>
  <c r="D49" i="25"/>
  <c r="K48" i="25"/>
  <c r="I48" i="25"/>
  <c r="G48" i="25"/>
  <c r="E48" i="25"/>
  <c r="D48" i="25"/>
  <c r="G47" i="25"/>
  <c r="E47" i="25"/>
  <c r="I47" i="25" s="1"/>
  <c r="K47" i="25" s="1"/>
  <c r="D47" i="25"/>
  <c r="K46" i="25"/>
  <c r="I46" i="25"/>
  <c r="E46" i="25"/>
  <c r="G46" i="25" s="1"/>
  <c r="D46" i="25"/>
  <c r="K45" i="25"/>
  <c r="I45" i="25"/>
  <c r="G45" i="25"/>
  <c r="E45" i="25"/>
  <c r="D45" i="25"/>
  <c r="G44" i="25"/>
  <c r="E44" i="25"/>
  <c r="I44" i="25" s="1"/>
  <c r="K44" i="25" s="1"/>
  <c r="D44" i="25"/>
  <c r="K43" i="25"/>
  <c r="I43" i="25"/>
  <c r="E43" i="25"/>
  <c r="G43" i="25" s="1"/>
  <c r="D43" i="25"/>
  <c r="K42" i="25"/>
  <c r="I42" i="25"/>
  <c r="G42" i="25"/>
  <c r="E42" i="25"/>
  <c r="D42" i="25"/>
  <c r="G41" i="25"/>
  <c r="E41" i="25"/>
  <c r="I41" i="25" s="1"/>
  <c r="K41" i="25" s="1"/>
  <c r="D41" i="25"/>
  <c r="K40" i="25"/>
  <c r="I40" i="25"/>
  <c r="E40" i="25"/>
  <c r="G40" i="25" s="1"/>
  <c r="D40" i="25"/>
  <c r="K39" i="25"/>
  <c r="I39" i="25"/>
  <c r="G39" i="25"/>
  <c r="E39" i="25"/>
  <c r="D39" i="25"/>
  <c r="G38" i="25"/>
  <c r="E38" i="25"/>
  <c r="I38" i="25" s="1"/>
  <c r="K38" i="25" s="1"/>
  <c r="D38" i="25"/>
  <c r="K37" i="25"/>
  <c r="I37" i="25"/>
  <c r="E37" i="25"/>
  <c r="G37" i="25" s="1"/>
  <c r="D37" i="25"/>
  <c r="E35" i="25"/>
  <c r="I35" i="25" s="1"/>
  <c r="K35" i="25" s="1"/>
  <c r="D35" i="25"/>
  <c r="I33" i="25"/>
  <c r="K33" i="25" s="1"/>
  <c r="G33" i="25"/>
  <c r="E33" i="25"/>
  <c r="D33" i="25"/>
  <c r="G31" i="25"/>
  <c r="E31" i="25"/>
  <c r="I31" i="25" s="1"/>
  <c r="K31" i="25" s="1"/>
  <c r="D31" i="25"/>
  <c r="I30" i="25"/>
  <c r="K30" i="25" s="1"/>
  <c r="G30" i="25"/>
  <c r="E30" i="25"/>
  <c r="D30" i="25"/>
  <c r="E29" i="25"/>
  <c r="G29" i="25" s="1"/>
  <c r="D29" i="25"/>
  <c r="K27" i="25"/>
  <c r="I27" i="25"/>
  <c r="E27" i="25"/>
  <c r="G27" i="25" s="1"/>
  <c r="D27" i="25"/>
  <c r="K26" i="25"/>
  <c r="I26" i="25"/>
  <c r="G26" i="25"/>
  <c r="E26" i="25"/>
  <c r="D26" i="25"/>
  <c r="G25" i="25"/>
  <c r="E25" i="25"/>
  <c r="I25" i="25" s="1"/>
  <c r="K25" i="25" s="1"/>
  <c r="D25" i="25"/>
  <c r="I23" i="25"/>
  <c r="K23" i="25" s="1"/>
  <c r="G23" i="25"/>
  <c r="E23" i="25"/>
  <c r="D23" i="25"/>
  <c r="E22" i="25"/>
  <c r="I22" i="25" s="1"/>
  <c r="K22" i="25" s="1"/>
  <c r="D22" i="25"/>
  <c r="E21" i="25"/>
  <c r="I21" i="25" s="1"/>
  <c r="K21" i="25" s="1"/>
  <c r="D21" i="25"/>
  <c r="I20" i="25"/>
  <c r="K20" i="25" s="1"/>
  <c r="G20" i="25"/>
  <c r="E20" i="25"/>
  <c r="D20" i="25"/>
  <c r="E18" i="25"/>
  <c r="I18" i="25" s="1"/>
  <c r="K18" i="25" s="1"/>
  <c r="D18" i="25"/>
  <c r="I17" i="25"/>
  <c r="K17" i="25" s="1"/>
  <c r="G17" i="25"/>
  <c r="E17" i="25"/>
  <c r="D17" i="25"/>
  <c r="I16" i="25"/>
  <c r="K16" i="25" s="1"/>
  <c r="E16" i="25"/>
  <c r="G16" i="25" s="1"/>
  <c r="D16" i="25"/>
  <c r="E15" i="25"/>
  <c r="I15" i="25" s="1"/>
  <c r="K15" i="25" s="1"/>
  <c r="D15" i="25"/>
  <c r="I14" i="25"/>
  <c r="K14" i="25" s="1"/>
  <c r="G14" i="25"/>
  <c r="E14" i="25"/>
  <c r="D14" i="25"/>
  <c r="G12" i="25"/>
  <c r="E12" i="25"/>
  <c r="I12" i="25" s="1"/>
  <c r="K12" i="25" s="1"/>
  <c r="D12" i="25"/>
  <c r="I11" i="25"/>
  <c r="K11" i="25" s="1"/>
  <c r="G11" i="25"/>
  <c r="E11" i="25"/>
  <c r="D11" i="25"/>
  <c r="H54" i="24"/>
  <c r="H56" i="24"/>
  <c r="H58" i="24"/>
  <c r="H59" i="24"/>
  <c r="H60" i="24"/>
  <c r="H61" i="24"/>
  <c r="H62" i="24"/>
  <c r="H63" i="24"/>
  <c r="H65" i="24"/>
  <c r="H66" i="24"/>
  <c r="H67" i="24"/>
  <c r="H68" i="24"/>
  <c r="H69" i="24"/>
  <c r="H70" i="24"/>
  <c r="H72" i="24"/>
  <c r="H73" i="24"/>
  <c r="H74" i="24"/>
  <c r="H75" i="24"/>
  <c r="H76" i="24"/>
  <c r="H78" i="24"/>
  <c r="H79" i="24"/>
  <c r="H80" i="24"/>
  <c r="H81" i="24"/>
  <c r="H82" i="24"/>
  <c r="H83" i="24"/>
  <c r="H84" i="24"/>
  <c r="H85" i="24"/>
  <c r="H86" i="24"/>
  <c r="H88" i="24"/>
  <c r="H89" i="24"/>
  <c r="H90" i="24"/>
  <c r="H91" i="24"/>
  <c r="H92" i="24"/>
  <c r="H93" i="24"/>
  <c r="H94" i="24"/>
  <c r="H53" i="24"/>
  <c r="H12" i="24"/>
  <c r="H14" i="24"/>
  <c r="H15" i="24"/>
  <c r="H16" i="24"/>
  <c r="H17" i="24"/>
  <c r="H18" i="24"/>
  <c r="H20" i="24"/>
  <c r="H21" i="24"/>
  <c r="H22" i="24"/>
  <c r="H23" i="24"/>
  <c r="H25" i="24"/>
  <c r="H26" i="24"/>
  <c r="H27" i="24"/>
  <c r="H29" i="24"/>
  <c r="H30" i="24"/>
  <c r="H31" i="24"/>
  <c r="H33" i="24"/>
  <c r="H35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11" i="24"/>
  <c r="F78" i="24"/>
  <c r="J78" i="24" s="1"/>
  <c r="F78" i="25" s="1"/>
  <c r="J78" i="25" s="1"/>
  <c r="F78" i="26" s="1"/>
  <c r="J78" i="26" s="1"/>
  <c r="F78" i="27" s="1"/>
  <c r="E94" i="24"/>
  <c r="I94" i="24" s="1"/>
  <c r="K94" i="24" s="1"/>
  <c r="D94" i="24"/>
  <c r="K93" i="24"/>
  <c r="I93" i="24"/>
  <c r="E93" i="24"/>
  <c r="G93" i="24" s="1"/>
  <c r="D93" i="24"/>
  <c r="I92" i="24"/>
  <c r="K92" i="24" s="1"/>
  <c r="G92" i="24"/>
  <c r="E92" i="24"/>
  <c r="D92" i="24"/>
  <c r="E91" i="24"/>
  <c r="I91" i="24" s="1"/>
  <c r="K91" i="24" s="1"/>
  <c r="D91" i="24"/>
  <c r="K90" i="24"/>
  <c r="I90" i="24"/>
  <c r="E90" i="24"/>
  <c r="G90" i="24" s="1"/>
  <c r="D90" i="24"/>
  <c r="I89" i="24"/>
  <c r="K89" i="24" s="1"/>
  <c r="G89" i="24"/>
  <c r="E89" i="24"/>
  <c r="D89" i="24"/>
  <c r="E88" i="24"/>
  <c r="I88" i="24" s="1"/>
  <c r="K88" i="24" s="1"/>
  <c r="D88" i="24"/>
  <c r="K86" i="24"/>
  <c r="I86" i="24"/>
  <c r="G86" i="24"/>
  <c r="D86" i="24"/>
  <c r="I85" i="24"/>
  <c r="K85" i="24" s="1"/>
  <c r="G85" i="24"/>
  <c r="E85" i="24"/>
  <c r="D85" i="24"/>
  <c r="K84" i="24"/>
  <c r="I84" i="24"/>
  <c r="G84" i="24"/>
  <c r="D84" i="24"/>
  <c r="I83" i="24"/>
  <c r="K83" i="24" s="1"/>
  <c r="E83" i="24"/>
  <c r="G83" i="24" s="1"/>
  <c r="D83" i="24"/>
  <c r="E82" i="24"/>
  <c r="I82" i="24" s="1"/>
  <c r="K82" i="24" s="1"/>
  <c r="D82" i="24"/>
  <c r="I81" i="24"/>
  <c r="K81" i="24" s="1"/>
  <c r="G81" i="24"/>
  <c r="G80" i="24"/>
  <c r="E80" i="24"/>
  <c r="I80" i="24" s="1"/>
  <c r="K80" i="24" s="1"/>
  <c r="I79" i="24"/>
  <c r="K79" i="24" s="1"/>
  <c r="G79" i="24"/>
  <c r="D79" i="24"/>
  <c r="I78" i="24"/>
  <c r="K78" i="24" s="1"/>
  <c r="E78" i="24"/>
  <c r="G78" i="24" s="1"/>
  <c r="D78" i="24"/>
  <c r="K76" i="24"/>
  <c r="I76" i="24"/>
  <c r="E76" i="24"/>
  <c r="G76" i="24" s="1"/>
  <c r="D76" i="24"/>
  <c r="I75" i="24"/>
  <c r="K75" i="24" s="1"/>
  <c r="G75" i="24"/>
  <c r="E75" i="24"/>
  <c r="D75" i="24"/>
  <c r="E74" i="24"/>
  <c r="I74" i="24" s="1"/>
  <c r="K74" i="24" s="1"/>
  <c r="D74" i="24"/>
  <c r="K73" i="24"/>
  <c r="I73" i="24"/>
  <c r="E73" i="24"/>
  <c r="G73" i="24" s="1"/>
  <c r="D73" i="24"/>
  <c r="I72" i="24"/>
  <c r="K72" i="24" s="1"/>
  <c r="G72" i="24"/>
  <c r="E72" i="24"/>
  <c r="D72" i="24"/>
  <c r="G70" i="24"/>
  <c r="E70" i="24"/>
  <c r="I70" i="24" s="1"/>
  <c r="K70" i="24" s="1"/>
  <c r="D70" i="24"/>
  <c r="G69" i="24"/>
  <c r="E69" i="24"/>
  <c r="I69" i="24" s="1"/>
  <c r="K69" i="24" s="1"/>
  <c r="D69" i="24"/>
  <c r="K68" i="24"/>
  <c r="I68" i="24"/>
  <c r="G68" i="24"/>
  <c r="E68" i="24"/>
  <c r="D68" i="24"/>
  <c r="G67" i="24"/>
  <c r="E67" i="24"/>
  <c r="I67" i="24" s="1"/>
  <c r="K67" i="24" s="1"/>
  <c r="D67" i="24"/>
  <c r="G66" i="24"/>
  <c r="E66" i="24"/>
  <c r="I66" i="24" s="1"/>
  <c r="K66" i="24" s="1"/>
  <c r="D66" i="24"/>
  <c r="K65" i="24"/>
  <c r="I65" i="24"/>
  <c r="G65" i="24"/>
  <c r="E65" i="24"/>
  <c r="D65" i="24"/>
  <c r="I63" i="24"/>
  <c r="K63" i="24" s="1"/>
  <c r="G63" i="24"/>
  <c r="E63" i="24"/>
  <c r="D63" i="24"/>
  <c r="E62" i="24"/>
  <c r="I62" i="24" s="1"/>
  <c r="K62" i="24" s="1"/>
  <c r="D62" i="24"/>
  <c r="E61" i="24"/>
  <c r="I61" i="24" s="1"/>
  <c r="K61" i="24" s="1"/>
  <c r="D61" i="24"/>
  <c r="I60" i="24"/>
  <c r="K60" i="24" s="1"/>
  <c r="G60" i="24"/>
  <c r="E60" i="24"/>
  <c r="D60" i="24"/>
  <c r="E59" i="24"/>
  <c r="G59" i="24" s="1"/>
  <c r="D59" i="24"/>
  <c r="E58" i="24"/>
  <c r="I58" i="24" s="1"/>
  <c r="K58" i="24" s="1"/>
  <c r="D58" i="24"/>
  <c r="I56" i="24"/>
  <c r="K56" i="24" s="1"/>
  <c r="E56" i="24"/>
  <c r="G56" i="24" s="1"/>
  <c r="D56" i="24"/>
  <c r="K54" i="24"/>
  <c r="I54" i="24"/>
  <c r="E54" i="24"/>
  <c r="G54" i="24" s="1"/>
  <c r="D54" i="24"/>
  <c r="I53" i="24"/>
  <c r="K53" i="24" s="1"/>
  <c r="G53" i="24"/>
  <c r="E53" i="24"/>
  <c r="D53" i="24"/>
  <c r="G49" i="24"/>
  <c r="E49" i="24"/>
  <c r="I49" i="24" s="1"/>
  <c r="K49" i="24" s="1"/>
  <c r="D49" i="24"/>
  <c r="G48" i="24"/>
  <c r="E48" i="24"/>
  <c r="I48" i="24" s="1"/>
  <c r="K48" i="24" s="1"/>
  <c r="D48" i="24"/>
  <c r="K47" i="24"/>
  <c r="I47" i="24"/>
  <c r="G47" i="24"/>
  <c r="E47" i="24"/>
  <c r="D47" i="24"/>
  <c r="G46" i="24"/>
  <c r="E46" i="24"/>
  <c r="I46" i="24" s="1"/>
  <c r="K46" i="24" s="1"/>
  <c r="D46" i="24"/>
  <c r="G45" i="24"/>
  <c r="E45" i="24"/>
  <c r="I45" i="24" s="1"/>
  <c r="K45" i="24" s="1"/>
  <c r="D45" i="24"/>
  <c r="K44" i="24"/>
  <c r="I44" i="24"/>
  <c r="G44" i="24"/>
  <c r="E44" i="24"/>
  <c r="D44" i="24"/>
  <c r="G43" i="24"/>
  <c r="E43" i="24"/>
  <c r="I43" i="24" s="1"/>
  <c r="K43" i="24" s="1"/>
  <c r="D43" i="24"/>
  <c r="G42" i="24"/>
  <c r="E42" i="24"/>
  <c r="I42" i="24" s="1"/>
  <c r="K42" i="24" s="1"/>
  <c r="D42" i="24"/>
  <c r="K41" i="24"/>
  <c r="I41" i="24"/>
  <c r="G41" i="24"/>
  <c r="E41" i="24"/>
  <c r="D41" i="24"/>
  <c r="G40" i="24"/>
  <c r="E40" i="24"/>
  <c r="I40" i="24" s="1"/>
  <c r="K40" i="24" s="1"/>
  <c r="D40" i="24"/>
  <c r="G39" i="24"/>
  <c r="E39" i="24"/>
  <c r="I39" i="24" s="1"/>
  <c r="K39" i="24" s="1"/>
  <c r="D39" i="24"/>
  <c r="K38" i="24"/>
  <c r="I38" i="24"/>
  <c r="G38" i="24"/>
  <c r="E38" i="24"/>
  <c r="D38" i="24"/>
  <c r="G37" i="24"/>
  <c r="E37" i="24"/>
  <c r="I37" i="24" s="1"/>
  <c r="K37" i="24" s="1"/>
  <c r="D37" i="24"/>
  <c r="E35" i="24"/>
  <c r="G35" i="24" s="1"/>
  <c r="D35" i="24"/>
  <c r="E33" i="24"/>
  <c r="I33" i="24" s="1"/>
  <c r="K33" i="24" s="1"/>
  <c r="D33" i="24"/>
  <c r="E31" i="24"/>
  <c r="I31" i="24" s="1"/>
  <c r="K31" i="24" s="1"/>
  <c r="D31" i="24"/>
  <c r="K30" i="24"/>
  <c r="I30" i="24"/>
  <c r="E30" i="24"/>
  <c r="G30" i="24" s="1"/>
  <c r="D30" i="24"/>
  <c r="I29" i="24"/>
  <c r="K29" i="24" s="1"/>
  <c r="G29" i="24"/>
  <c r="E29" i="24"/>
  <c r="D29" i="24"/>
  <c r="G27" i="24"/>
  <c r="E27" i="24"/>
  <c r="I27" i="24" s="1"/>
  <c r="K27" i="24" s="1"/>
  <c r="D27" i="24"/>
  <c r="E26" i="24"/>
  <c r="I26" i="24" s="1"/>
  <c r="K26" i="24" s="1"/>
  <c r="D26" i="24"/>
  <c r="K25" i="24"/>
  <c r="I25" i="24"/>
  <c r="G25" i="24"/>
  <c r="E25" i="24"/>
  <c r="D25" i="24"/>
  <c r="I23" i="24"/>
  <c r="K23" i="24" s="1"/>
  <c r="G23" i="24"/>
  <c r="E23" i="24"/>
  <c r="D23" i="24"/>
  <c r="E22" i="24"/>
  <c r="G22" i="24" s="1"/>
  <c r="D22" i="24"/>
  <c r="K21" i="24"/>
  <c r="I21" i="24"/>
  <c r="E21" i="24"/>
  <c r="G21" i="24" s="1"/>
  <c r="D21" i="24"/>
  <c r="I20" i="24"/>
  <c r="K20" i="24" s="1"/>
  <c r="G20" i="24"/>
  <c r="E20" i="24"/>
  <c r="D20" i="24"/>
  <c r="E18" i="24"/>
  <c r="I18" i="24" s="1"/>
  <c r="K18" i="24" s="1"/>
  <c r="D18" i="24"/>
  <c r="E17" i="24"/>
  <c r="I17" i="24" s="1"/>
  <c r="K17" i="24" s="1"/>
  <c r="D17" i="24"/>
  <c r="I16" i="24"/>
  <c r="K16" i="24" s="1"/>
  <c r="E16" i="24"/>
  <c r="G16" i="24" s="1"/>
  <c r="D16" i="24"/>
  <c r="E15" i="24"/>
  <c r="I15" i="24" s="1"/>
  <c r="K15" i="24" s="1"/>
  <c r="D15" i="24"/>
  <c r="E14" i="24"/>
  <c r="I14" i="24" s="1"/>
  <c r="K14" i="24" s="1"/>
  <c r="D14" i="24"/>
  <c r="E12" i="24"/>
  <c r="I12" i="24" s="1"/>
  <c r="K12" i="24" s="1"/>
  <c r="D12" i="24"/>
  <c r="K11" i="24"/>
  <c r="I11" i="24"/>
  <c r="G11" i="24"/>
  <c r="E11" i="24"/>
  <c r="D11" i="24"/>
  <c r="H54" i="23"/>
  <c r="H56" i="23"/>
  <c r="H58" i="23"/>
  <c r="H59" i="23"/>
  <c r="H60" i="23"/>
  <c r="H61" i="23"/>
  <c r="H62" i="23"/>
  <c r="H63" i="23"/>
  <c r="H65" i="23"/>
  <c r="H66" i="23"/>
  <c r="H67" i="23"/>
  <c r="H68" i="23"/>
  <c r="H69" i="23"/>
  <c r="H70" i="23"/>
  <c r="H72" i="23"/>
  <c r="H73" i="23"/>
  <c r="H74" i="23"/>
  <c r="H75" i="23"/>
  <c r="H76" i="23"/>
  <c r="H78" i="23"/>
  <c r="H79" i="23"/>
  <c r="H80" i="23"/>
  <c r="H81" i="23"/>
  <c r="H82" i="23"/>
  <c r="H83" i="23"/>
  <c r="H84" i="23"/>
  <c r="H85" i="23"/>
  <c r="H86" i="23"/>
  <c r="H88" i="23"/>
  <c r="H89" i="23"/>
  <c r="H90" i="23"/>
  <c r="H91" i="23"/>
  <c r="H92" i="23"/>
  <c r="H93" i="23"/>
  <c r="H94" i="23"/>
  <c r="H53" i="23"/>
  <c r="H12" i="23"/>
  <c r="H14" i="23"/>
  <c r="H15" i="23"/>
  <c r="H16" i="23"/>
  <c r="H17" i="23"/>
  <c r="H18" i="23"/>
  <c r="H20" i="23"/>
  <c r="H21" i="23"/>
  <c r="H22" i="23"/>
  <c r="H23" i="23"/>
  <c r="H25" i="23"/>
  <c r="H26" i="23"/>
  <c r="H27" i="23"/>
  <c r="H29" i="23"/>
  <c r="H30" i="23"/>
  <c r="H31" i="23"/>
  <c r="H33" i="23"/>
  <c r="H35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11" i="23"/>
  <c r="F38" i="23"/>
  <c r="J38" i="23" s="1"/>
  <c r="F38" i="24" s="1"/>
  <c r="F39" i="23"/>
  <c r="J39" i="23" s="1"/>
  <c r="F39" i="24" s="1"/>
  <c r="F40" i="23"/>
  <c r="J40" i="23" s="1"/>
  <c r="F40" i="24" s="1"/>
  <c r="F41" i="23"/>
  <c r="J41" i="23" s="1"/>
  <c r="F41" i="24" s="1"/>
  <c r="J41" i="24" s="1"/>
  <c r="F41" i="25" s="1"/>
  <c r="J41" i="25" s="1"/>
  <c r="F41" i="26" s="1"/>
  <c r="J41" i="26" s="1"/>
  <c r="F41" i="27" s="1"/>
  <c r="J41" i="27" s="1"/>
  <c r="F41" i="28" s="1"/>
  <c r="F42" i="23"/>
  <c r="J42" i="23" s="1"/>
  <c r="F42" i="24" s="1"/>
  <c r="J42" i="24" s="1"/>
  <c r="F42" i="25" s="1"/>
  <c r="J42" i="25" s="1"/>
  <c r="F42" i="26" s="1"/>
  <c r="J42" i="26" s="1"/>
  <c r="F42" i="27" s="1"/>
  <c r="F43" i="23"/>
  <c r="J43" i="23" s="1"/>
  <c r="F43" i="24" s="1"/>
  <c r="F44" i="23"/>
  <c r="J44" i="23" s="1"/>
  <c r="F44" i="24" s="1"/>
  <c r="J44" i="24" s="1"/>
  <c r="F44" i="25" s="1"/>
  <c r="J44" i="25" s="1"/>
  <c r="F44" i="26" s="1"/>
  <c r="F45" i="23"/>
  <c r="F46" i="23"/>
  <c r="F47" i="23"/>
  <c r="F48" i="23"/>
  <c r="F49" i="23"/>
  <c r="J49" i="23" s="1"/>
  <c r="F49" i="24" s="1"/>
  <c r="F56" i="23"/>
  <c r="F65" i="23"/>
  <c r="F66" i="23"/>
  <c r="F67" i="23"/>
  <c r="J67" i="23" s="1"/>
  <c r="F67" i="24" s="1"/>
  <c r="F68" i="23"/>
  <c r="J68" i="23" s="1"/>
  <c r="F68" i="24" s="1"/>
  <c r="J68" i="24" s="1"/>
  <c r="F68" i="25" s="1"/>
  <c r="F69" i="23"/>
  <c r="F70" i="23"/>
  <c r="F72" i="23"/>
  <c r="F78" i="23"/>
  <c r="F80" i="23"/>
  <c r="F82" i="23"/>
  <c r="F84" i="23"/>
  <c r="F86" i="23"/>
  <c r="J86" i="23" s="1"/>
  <c r="F86" i="24" s="1"/>
  <c r="J86" i="24" s="1"/>
  <c r="F86" i="25" s="1"/>
  <c r="I94" i="23"/>
  <c r="K94" i="23" s="1"/>
  <c r="G94" i="23"/>
  <c r="E94" i="23"/>
  <c r="D94" i="23"/>
  <c r="E93" i="23"/>
  <c r="G93" i="23" s="1"/>
  <c r="D93" i="23"/>
  <c r="K92" i="23"/>
  <c r="I92" i="23"/>
  <c r="G92" i="23"/>
  <c r="E92" i="23"/>
  <c r="D92" i="23"/>
  <c r="I91" i="23"/>
  <c r="K91" i="23" s="1"/>
  <c r="G91" i="23"/>
  <c r="E91" i="23"/>
  <c r="D91" i="23"/>
  <c r="E90" i="23"/>
  <c r="G90" i="23" s="1"/>
  <c r="D90" i="23"/>
  <c r="K89" i="23"/>
  <c r="I89" i="23"/>
  <c r="G89" i="23"/>
  <c r="E89" i="23"/>
  <c r="D89" i="23"/>
  <c r="I88" i="23"/>
  <c r="K88" i="23" s="1"/>
  <c r="G88" i="23"/>
  <c r="E88" i="23"/>
  <c r="D88" i="23"/>
  <c r="I86" i="23"/>
  <c r="K86" i="23" s="1"/>
  <c r="G86" i="23"/>
  <c r="D86" i="23"/>
  <c r="E85" i="23"/>
  <c r="I85" i="23" s="1"/>
  <c r="K85" i="23" s="1"/>
  <c r="D85" i="23"/>
  <c r="K84" i="23"/>
  <c r="J84" i="23"/>
  <c r="F84" i="24" s="1"/>
  <c r="J84" i="24" s="1"/>
  <c r="F84" i="25" s="1"/>
  <c r="J84" i="25" s="1"/>
  <c r="F84" i="26" s="1"/>
  <c r="J84" i="26" s="1"/>
  <c r="F84" i="27" s="1"/>
  <c r="I84" i="23"/>
  <c r="G84" i="23"/>
  <c r="D84" i="23"/>
  <c r="G83" i="23"/>
  <c r="E83" i="23"/>
  <c r="I83" i="23" s="1"/>
  <c r="K83" i="23" s="1"/>
  <c r="D83" i="23"/>
  <c r="K82" i="23"/>
  <c r="I82" i="23"/>
  <c r="G82" i="23"/>
  <c r="E82" i="23"/>
  <c r="D82" i="23"/>
  <c r="K81" i="23"/>
  <c r="I81" i="23"/>
  <c r="G81" i="23"/>
  <c r="E80" i="23"/>
  <c r="I80" i="23" s="1"/>
  <c r="K80" i="23" s="1"/>
  <c r="K79" i="23"/>
  <c r="I79" i="23"/>
  <c r="G79" i="23"/>
  <c r="D79" i="23"/>
  <c r="J78" i="23"/>
  <c r="G78" i="23"/>
  <c r="E78" i="23"/>
  <c r="I78" i="23" s="1"/>
  <c r="K78" i="23" s="1"/>
  <c r="D78" i="23"/>
  <c r="E76" i="23"/>
  <c r="G76" i="23" s="1"/>
  <c r="D76" i="23"/>
  <c r="K75" i="23"/>
  <c r="I75" i="23"/>
  <c r="G75" i="23"/>
  <c r="E75" i="23"/>
  <c r="D75" i="23"/>
  <c r="I74" i="23"/>
  <c r="K74" i="23" s="1"/>
  <c r="G74" i="23"/>
  <c r="E74" i="23"/>
  <c r="D74" i="23"/>
  <c r="E73" i="23"/>
  <c r="G73" i="23" s="1"/>
  <c r="D73" i="23"/>
  <c r="K72" i="23"/>
  <c r="I72" i="23"/>
  <c r="G72" i="23"/>
  <c r="E72" i="23"/>
  <c r="D72" i="23"/>
  <c r="K70" i="23"/>
  <c r="I70" i="23"/>
  <c r="G70" i="23"/>
  <c r="E70" i="23"/>
  <c r="D70" i="23"/>
  <c r="I69" i="23"/>
  <c r="K69" i="23" s="1"/>
  <c r="G69" i="23"/>
  <c r="E69" i="23"/>
  <c r="D69" i="23"/>
  <c r="E68" i="23"/>
  <c r="I68" i="23" s="1"/>
  <c r="K68" i="23" s="1"/>
  <c r="D68" i="23"/>
  <c r="K67" i="23"/>
  <c r="I67" i="23"/>
  <c r="G67" i="23"/>
  <c r="E67" i="23"/>
  <c r="D67" i="23"/>
  <c r="I66" i="23"/>
  <c r="K66" i="23" s="1"/>
  <c r="G66" i="23"/>
  <c r="E66" i="23"/>
  <c r="D66" i="23"/>
  <c r="E65" i="23"/>
  <c r="I65" i="23" s="1"/>
  <c r="K65" i="23" s="1"/>
  <c r="D65" i="23"/>
  <c r="E63" i="23"/>
  <c r="I63" i="23" s="1"/>
  <c r="K63" i="23" s="1"/>
  <c r="D63" i="23"/>
  <c r="K62" i="23"/>
  <c r="I62" i="23"/>
  <c r="G62" i="23"/>
  <c r="E62" i="23"/>
  <c r="D62" i="23"/>
  <c r="I61" i="23"/>
  <c r="K61" i="23" s="1"/>
  <c r="G61" i="23"/>
  <c r="E61" i="23"/>
  <c r="D61" i="23"/>
  <c r="E60" i="23"/>
  <c r="I60" i="23" s="1"/>
  <c r="K60" i="23" s="1"/>
  <c r="D60" i="23"/>
  <c r="K59" i="23"/>
  <c r="I59" i="23"/>
  <c r="G59" i="23"/>
  <c r="E59" i="23"/>
  <c r="D59" i="23"/>
  <c r="I58" i="23"/>
  <c r="K58" i="23" s="1"/>
  <c r="G58" i="23"/>
  <c r="E58" i="23"/>
  <c r="D58" i="23"/>
  <c r="G56" i="23"/>
  <c r="E56" i="23"/>
  <c r="I56" i="23" s="1"/>
  <c r="K56" i="23" s="1"/>
  <c r="D56" i="23"/>
  <c r="E54" i="23"/>
  <c r="G54" i="23" s="1"/>
  <c r="D54" i="23"/>
  <c r="K53" i="23"/>
  <c r="I53" i="23"/>
  <c r="G53" i="23"/>
  <c r="E53" i="23"/>
  <c r="D53" i="23"/>
  <c r="K49" i="23"/>
  <c r="I49" i="23"/>
  <c r="G49" i="23"/>
  <c r="E49" i="23"/>
  <c r="D49" i="23"/>
  <c r="I48" i="23"/>
  <c r="K48" i="23" s="1"/>
  <c r="G48" i="23"/>
  <c r="E48" i="23"/>
  <c r="D48" i="23"/>
  <c r="E47" i="23"/>
  <c r="I47" i="23" s="1"/>
  <c r="K47" i="23" s="1"/>
  <c r="D47" i="23"/>
  <c r="K46" i="23"/>
  <c r="I46" i="23"/>
  <c r="G46" i="23"/>
  <c r="E46" i="23"/>
  <c r="D46" i="23"/>
  <c r="I45" i="23"/>
  <c r="K45" i="23" s="1"/>
  <c r="J45" i="23"/>
  <c r="F45" i="24" s="1"/>
  <c r="G45" i="23"/>
  <c r="E45" i="23"/>
  <c r="D45" i="23"/>
  <c r="E44" i="23"/>
  <c r="I44" i="23" s="1"/>
  <c r="K44" i="23" s="1"/>
  <c r="D44" i="23"/>
  <c r="K43" i="23"/>
  <c r="I43" i="23"/>
  <c r="G43" i="23"/>
  <c r="E43" i="23"/>
  <c r="D43" i="23"/>
  <c r="I42" i="23"/>
  <c r="K42" i="23" s="1"/>
  <c r="G42" i="23"/>
  <c r="E42" i="23"/>
  <c r="D42" i="23"/>
  <c r="E41" i="23"/>
  <c r="I41" i="23" s="1"/>
  <c r="K41" i="23" s="1"/>
  <c r="D41" i="23"/>
  <c r="K40" i="23"/>
  <c r="I40" i="23"/>
  <c r="G40" i="23"/>
  <c r="E40" i="23"/>
  <c r="D40" i="23"/>
  <c r="I39" i="23"/>
  <c r="K39" i="23" s="1"/>
  <c r="G39" i="23"/>
  <c r="E39" i="23"/>
  <c r="D39" i="23"/>
  <c r="E38" i="23"/>
  <c r="I38" i="23" s="1"/>
  <c r="K38" i="23" s="1"/>
  <c r="D38" i="23"/>
  <c r="K37" i="23"/>
  <c r="I37" i="23"/>
  <c r="G37" i="23"/>
  <c r="E37" i="23"/>
  <c r="D37" i="23"/>
  <c r="K35" i="23"/>
  <c r="I35" i="23"/>
  <c r="G35" i="23"/>
  <c r="E35" i="23"/>
  <c r="D35" i="23"/>
  <c r="K33" i="23"/>
  <c r="I33" i="23"/>
  <c r="G33" i="23"/>
  <c r="E33" i="23"/>
  <c r="D33" i="23"/>
  <c r="I31" i="23"/>
  <c r="K31" i="23" s="1"/>
  <c r="G31" i="23"/>
  <c r="E31" i="23"/>
  <c r="D31" i="23"/>
  <c r="E30" i="23"/>
  <c r="G30" i="23" s="1"/>
  <c r="D30" i="23"/>
  <c r="K29" i="23"/>
  <c r="I29" i="23"/>
  <c r="G29" i="23"/>
  <c r="E29" i="23"/>
  <c r="D29" i="23"/>
  <c r="K27" i="23"/>
  <c r="I27" i="23"/>
  <c r="G27" i="23"/>
  <c r="E27" i="23"/>
  <c r="D27" i="23"/>
  <c r="I26" i="23"/>
  <c r="K26" i="23" s="1"/>
  <c r="G26" i="23"/>
  <c r="E26" i="23"/>
  <c r="D26" i="23"/>
  <c r="E25" i="23"/>
  <c r="I25" i="23" s="1"/>
  <c r="K25" i="23" s="1"/>
  <c r="D25" i="23"/>
  <c r="E23" i="23"/>
  <c r="I23" i="23" s="1"/>
  <c r="K23" i="23" s="1"/>
  <c r="D23" i="23"/>
  <c r="K22" i="23"/>
  <c r="I22" i="23"/>
  <c r="G22" i="23"/>
  <c r="E22" i="23"/>
  <c r="D22" i="23"/>
  <c r="I21" i="23"/>
  <c r="K21" i="23" s="1"/>
  <c r="G21" i="23"/>
  <c r="E21" i="23"/>
  <c r="D21" i="23"/>
  <c r="E20" i="23"/>
  <c r="I20" i="23" s="1"/>
  <c r="K20" i="23" s="1"/>
  <c r="D20" i="23"/>
  <c r="K18" i="23"/>
  <c r="I18" i="23"/>
  <c r="G18" i="23"/>
  <c r="E18" i="23"/>
  <c r="D18" i="23"/>
  <c r="K17" i="23"/>
  <c r="I17" i="23"/>
  <c r="G17" i="23"/>
  <c r="E17" i="23"/>
  <c r="D17" i="23"/>
  <c r="G16" i="23"/>
  <c r="E16" i="23"/>
  <c r="I16" i="23" s="1"/>
  <c r="K16" i="23" s="1"/>
  <c r="D16" i="23"/>
  <c r="K15" i="23"/>
  <c r="I15" i="23"/>
  <c r="G15" i="23"/>
  <c r="E15" i="23"/>
  <c r="D15" i="23"/>
  <c r="K14" i="23"/>
  <c r="I14" i="23"/>
  <c r="G14" i="23"/>
  <c r="E14" i="23"/>
  <c r="D14" i="23"/>
  <c r="I12" i="23"/>
  <c r="K12" i="23" s="1"/>
  <c r="G12" i="23"/>
  <c r="E12" i="23"/>
  <c r="D12" i="23"/>
  <c r="E11" i="23"/>
  <c r="G11" i="23" s="1"/>
  <c r="D11" i="23"/>
  <c r="E94" i="21"/>
  <c r="D94" i="21"/>
  <c r="E93" i="21"/>
  <c r="D93" i="21"/>
  <c r="E92" i="21"/>
  <c r="D92" i="21"/>
  <c r="E91" i="21"/>
  <c r="D91" i="21"/>
  <c r="E90" i="21"/>
  <c r="D90" i="21"/>
  <c r="E89" i="21"/>
  <c r="D89" i="21"/>
  <c r="E88" i="21"/>
  <c r="D88" i="21"/>
  <c r="D86" i="21"/>
  <c r="E85" i="21"/>
  <c r="D85" i="21"/>
  <c r="D84" i="21"/>
  <c r="E83" i="21"/>
  <c r="D83" i="21"/>
  <c r="E82" i="21"/>
  <c r="D82" i="21"/>
  <c r="E80" i="21"/>
  <c r="D79" i="21"/>
  <c r="E78" i="21"/>
  <c r="D78" i="21"/>
  <c r="E76" i="21"/>
  <c r="D76" i="21"/>
  <c r="E75" i="21"/>
  <c r="D75" i="21"/>
  <c r="E74" i="21"/>
  <c r="D74" i="21"/>
  <c r="E73" i="21"/>
  <c r="D73" i="21"/>
  <c r="E72" i="21"/>
  <c r="D72" i="21"/>
  <c r="E70" i="21"/>
  <c r="D70" i="21"/>
  <c r="E69" i="21"/>
  <c r="D69" i="21"/>
  <c r="E68" i="21"/>
  <c r="D68" i="21"/>
  <c r="E67" i="21"/>
  <c r="D67" i="21"/>
  <c r="E66" i="21"/>
  <c r="D66" i="21"/>
  <c r="E65" i="21"/>
  <c r="D65" i="21"/>
  <c r="E63" i="21"/>
  <c r="D63" i="21"/>
  <c r="E62" i="21"/>
  <c r="D62" i="21"/>
  <c r="E61" i="21"/>
  <c r="D61" i="21"/>
  <c r="E60" i="21"/>
  <c r="D60" i="21"/>
  <c r="E59" i="21"/>
  <c r="D59" i="21"/>
  <c r="E58" i="21"/>
  <c r="D58" i="21"/>
  <c r="E56" i="21"/>
  <c r="D56" i="21"/>
  <c r="E54" i="21"/>
  <c r="D54" i="21"/>
  <c r="E53" i="21"/>
  <c r="D53" i="21"/>
  <c r="E49" i="21"/>
  <c r="D49" i="21"/>
  <c r="E48" i="21"/>
  <c r="D48" i="21"/>
  <c r="E47" i="21"/>
  <c r="D47" i="21"/>
  <c r="E46" i="21"/>
  <c r="D46" i="21"/>
  <c r="E45" i="21"/>
  <c r="D45" i="21"/>
  <c r="E44" i="21"/>
  <c r="D44" i="21"/>
  <c r="E43" i="21"/>
  <c r="D43" i="21"/>
  <c r="E42" i="21"/>
  <c r="D42" i="21"/>
  <c r="E41" i="21"/>
  <c r="D41" i="21"/>
  <c r="E40" i="21"/>
  <c r="D40" i="21"/>
  <c r="E39" i="21"/>
  <c r="D39" i="21"/>
  <c r="E38" i="21"/>
  <c r="D38" i="21"/>
  <c r="E37" i="21"/>
  <c r="D37" i="21"/>
  <c r="E35" i="21"/>
  <c r="D35" i="21"/>
  <c r="E33" i="21"/>
  <c r="D33" i="21"/>
  <c r="E31" i="21"/>
  <c r="D31" i="21"/>
  <c r="E30" i="21"/>
  <c r="D30" i="21"/>
  <c r="E29" i="21"/>
  <c r="D29" i="21"/>
  <c r="E27" i="21"/>
  <c r="D27" i="21"/>
  <c r="E26" i="21"/>
  <c r="D26" i="21"/>
  <c r="E25" i="21"/>
  <c r="D25" i="21"/>
  <c r="E23" i="21"/>
  <c r="D23" i="21"/>
  <c r="E22" i="21"/>
  <c r="D22" i="21"/>
  <c r="E21" i="21"/>
  <c r="D21" i="21"/>
  <c r="E20" i="21"/>
  <c r="D20" i="21"/>
  <c r="E18" i="21"/>
  <c r="D18" i="21"/>
  <c r="E17" i="21"/>
  <c r="D17" i="21"/>
  <c r="E16" i="21"/>
  <c r="D16" i="21"/>
  <c r="E15" i="21"/>
  <c r="D15" i="21"/>
  <c r="E14" i="21"/>
  <c r="D14" i="21"/>
  <c r="E12" i="21"/>
  <c r="D12" i="21"/>
  <c r="E11" i="21"/>
  <c r="D11" i="21"/>
  <c r="H54" i="20"/>
  <c r="H56" i="20"/>
  <c r="H58" i="20"/>
  <c r="H59" i="20"/>
  <c r="H60" i="20"/>
  <c r="H61" i="20"/>
  <c r="H62" i="20"/>
  <c r="H63" i="20"/>
  <c r="H65" i="20"/>
  <c r="H66" i="20"/>
  <c r="H67" i="20"/>
  <c r="H68" i="20"/>
  <c r="H69" i="20"/>
  <c r="H70" i="20"/>
  <c r="H72" i="20"/>
  <c r="H73" i="20"/>
  <c r="H74" i="20"/>
  <c r="H75" i="20"/>
  <c r="H76" i="20"/>
  <c r="J76" i="20" s="1"/>
  <c r="H78" i="20"/>
  <c r="H79" i="20"/>
  <c r="J79" i="20" s="1"/>
  <c r="H80" i="20"/>
  <c r="H81" i="20"/>
  <c r="H82" i="20"/>
  <c r="H83" i="20"/>
  <c r="H84" i="20"/>
  <c r="H85" i="20"/>
  <c r="H86" i="20"/>
  <c r="H88" i="20"/>
  <c r="J88" i="20" s="1"/>
  <c r="H89" i="20"/>
  <c r="J89" i="20" s="1"/>
  <c r="H90" i="20"/>
  <c r="H91" i="20"/>
  <c r="H92" i="20"/>
  <c r="H93" i="20"/>
  <c r="H94" i="20"/>
  <c r="H53" i="20"/>
  <c r="H12" i="20"/>
  <c r="H14" i="20"/>
  <c r="H15" i="20"/>
  <c r="H16" i="20"/>
  <c r="H17" i="20"/>
  <c r="H18" i="20"/>
  <c r="H20" i="20"/>
  <c r="H21" i="20"/>
  <c r="H22" i="20"/>
  <c r="H23" i="20"/>
  <c r="H25" i="20"/>
  <c r="H26" i="20"/>
  <c r="H27" i="20"/>
  <c r="H29" i="20"/>
  <c r="H30" i="20"/>
  <c r="J30" i="20" s="1"/>
  <c r="H31" i="20"/>
  <c r="H33" i="20"/>
  <c r="H35" i="20"/>
  <c r="H36" i="20"/>
  <c r="H37" i="20"/>
  <c r="H38" i="20"/>
  <c r="H39" i="20"/>
  <c r="H40" i="20"/>
  <c r="H41" i="20"/>
  <c r="H42" i="20"/>
  <c r="J42" i="20" s="1"/>
  <c r="H43" i="20"/>
  <c r="H44" i="20"/>
  <c r="H45" i="20"/>
  <c r="H46" i="20"/>
  <c r="H47" i="20"/>
  <c r="H48" i="20"/>
  <c r="H49" i="20"/>
  <c r="H11" i="20"/>
  <c r="F12" i="20"/>
  <c r="F14" i="20"/>
  <c r="F15" i="20"/>
  <c r="F16" i="20"/>
  <c r="F17" i="20"/>
  <c r="F18" i="20"/>
  <c r="J18" i="20" s="1"/>
  <c r="F20" i="20"/>
  <c r="F21" i="20"/>
  <c r="F22" i="20"/>
  <c r="F23" i="20"/>
  <c r="F25" i="20"/>
  <c r="J25" i="20" s="1"/>
  <c r="F26" i="20"/>
  <c r="F27" i="20"/>
  <c r="F30" i="20"/>
  <c r="F31" i="20"/>
  <c r="J31" i="20" s="1"/>
  <c r="F33" i="20"/>
  <c r="F35" i="20"/>
  <c r="F36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4" i="20"/>
  <c r="F56" i="20"/>
  <c r="J56" i="20" s="1"/>
  <c r="F58" i="20"/>
  <c r="J58" i="20" s="1"/>
  <c r="F58" i="21" s="1"/>
  <c r="F59" i="20"/>
  <c r="F60" i="20"/>
  <c r="F61" i="20"/>
  <c r="F62" i="20"/>
  <c r="F63" i="20"/>
  <c r="F65" i="20"/>
  <c r="F66" i="20"/>
  <c r="F67" i="20"/>
  <c r="F68" i="20"/>
  <c r="F69" i="20"/>
  <c r="F70" i="20"/>
  <c r="F72" i="20"/>
  <c r="F73" i="20"/>
  <c r="F74" i="20"/>
  <c r="F75" i="20"/>
  <c r="F76" i="20"/>
  <c r="F78" i="20"/>
  <c r="F79" i="20"/>
  <c r="F80" i="20"/>
  <c r="J80" i="20" s="1"/>
  <c r="F81" i="20"/>
  <c r="F82" i="20"/>
  <c r="J82" i="20" s="1"/>
  <c r="F83" i="20"/>
  <c r="F84" i="20"/>
  <c r="F85" i="20"/>
  <c r="F86" i="20"/>
  <c r="F88" i="20"/>
  <c r="F89" i="20"/>
  <c r="F90" i="20"/>
  <c r="F91" i="20"/>
  <c r="F92" i="20"/>
  <c r="F93" i="20"/>
  <c r="F94" i="20"/>
  <c r="F11" i="20"/>
  <c r="E94" i="20"/>
  <c r="I94" i="20" s="1"/>
  <c r="K94" i="20" s="1"/>
  <c r="D94" i="20"/>
  <c r="K93" i="20"/>
  <c r="I93" i="20"/>
  <c r="E93" i="20"/>
  <c r="G93" i="20" s="1"/>
  <c r="D93" i="20"/>
  <c r="J92" i="20"/>
  <c r="I92" i="20"/>
  <c r="K92" i="20" s="1"/>
  <c r="G92" i="20"/>
  <c r="E92" i="20"/>
  <c r="D92" i="20"/>
  <c r="J91" i="20"/>
  <c r="E91" i="20"/>
  <c r="I91" i="20" s="1"/>
  <c r="K91" i="20" s="1"/>
  <c r="D91" i="20"/>
  <c r="K90" i="20"/>
  <c r="I90" i="20"/>
  <c r="J90" i="20"/>
  <c r="E90" i="20"/>
  <c r="G90" i="20" s="1"/>
  <c r="D90" i="20"/>
  <c r="I89" i="20"/>
  <c r="K89" i="20" s="1"/>
  <c r="G89" i="20"/>
  <c r="E89" i="20"/>
  <c r="D89" i="20"/>
  <c r="E88" i="20"/>
  <c r="I88" i="20" s="1"/>
  <c r="K88" i="20" s="1"/>
  <c r="D88" i="20"/>
  <c r="K86" i="20"/>
  <c r="I86" i="20"/>
  <c r="G86" i="20"/>
  <c r="D86" i="20"/>
  <c r="K85" i="20"/>
  <c r="I85" i="20"/>
  <c r="G85" i="20"/>
  <c r="E85" i="20"/>
  <c r="D85" i="20"/>
  <c r="I84" i="20"/>
  <c r="K84" i="20" s="1"/>
  <c r="J84" i="20"/>
  <c r="G84" i="20"/>
  <c r="D84" i="20"/>
  <c r="J83" i="20"/>
  <c r="I83" i="20"/>
  <c r="K83" i="20" s="1"/>
  <c r="E83" i="20"/>
  <c r="G83" i="20" s="1"/>
  <c r="D83" i="20"/>
  <c r="E82" i="20"/>
  <c r="I82" i="20" s="1"/>
  <c r="K82" i="20" s="1"/>
  <c r="D82" i="20"/>
  <c r="I81" i="20"/>
  <c r="K81" i="20" s="1"/>
  <c r="J81" i="20"/>
  <c r="G81" i="20"/>
  <c r="I80" i="20"/>
  <c r="K80" i="20" s="1"/>
  <c r="G80" i="20"/>
  <c r="E80" i="20"/>
  <c r="I79" i="20"/>
  <c r="K79" i="20" s="1"/>
  <c r="G79" i="20"/>
  <c r="D79" i="20"/>
  <c r="J78" i="20"/>
  <c r="I78" i="20"/>
  <c r="K78" i="20" s="1"/>
  <c r="E78" i="20"/>
  <c r="G78" i="20" s="1"/>
  <c r="D78" i="20"/>
  <c r="K76" i="20"/>
  <c r="I76" i="20"/>
  <c r="G76" i="20"/>
  <c r="E76" i="20"/>
  <c r="D76" i="20"/>
  <c r="J75" i="20"/>
  <c r="I75" i="20"/>
  <c r="K75" i="20" s="1"/>
  <c r="G75" i="20"/>
  <c r="E75" i="20"/>
  <c r="D75" i="20"/>
  <c r="E74" i="20"/>
  <c r="I74" i="20" s="1"/>
  <c r="K74" i="20" s="1"/>
  <c r="D74" i="20"/>
  <c r="K73" i="20"/>
  <c r="I73" i="20"/>
  <c r="J73" i="20"/>
  <c r="G73" i="20"/>
  <c r="E73" i="20"/>
  <c r="D73" i="20"/>
  <c r="J72" i="20"/>
  <c r="I72" i="20"/>
  <c r="K72" i="20" s="1"/>
  <c r="G72" i="20"/>
  <c r="E72" i="20"/>
  <c r="D72" i="20"/>
  <c r="I70" i="20"/>
  <c r="K70" i="20" s="1"/>
  <c r="E70" i="20"/>
  <c r="G70" i="20" s="1"/>
  <c r="D70" i="20"/>
  <c r="E69" i="20"/>
  <c r="I69" i="20" s="1"/>
  <c r="K69" i="20" s="1"/>
  <c r="D69" i="20"/>
  <c r="J68" i="20"/>
  <c r="I68" i="20"/>
  <c r="K68" i="20" s="1"/>
  <c r="G68" i="20"/>
  <c r="E68" i="20"/>
  <c r="D68" i="20"/>
  <c r="I67" i="20"/>
  <c r="K67" i="20" s="1"/>
  <c r="J67" i="20"/>
  <c r="E67" i="20"/>
  <c r="G67" i="20" s="1"/>
  <c r="D67" i="20"/>
  <c r="J66" i="20"/>
  <c r="E66" i="20"/>
  <c r="I66" i="20" s="1"/>
  <c r="K66" i="20" s="1"/>
  <c r="D66" i="20"/>
  <c r="I65" i="20"/>
  <c r="K65" i="20" s="1"/>
  <c r="G65" i="20"/>
  <c r="E65" i="20"/>
  <c r="D65" i="20"/>
  <c r="K63" i="20"/>
  <c r="I63" i="20"/>
  <c r="J63" i="20"/>
  <c r="G63" i="20"/>
  <c r="E63" i="20"/>
  <c r="D63" i="20"/>
  <c r="G62" i="20"/>
  <c r="E62" i="20"/>
  <c r="I62" i="20" s="1"/>
  <c r="K62" i="20" s="1"/>
  <c r="D62" i="20"/>
  <c r="J61" i="20"/>
  <c r="E61" i="20"/>
  <c r="I61" i="20" s="1"/>
  <c r="K61" i="20" s="1"/>
  <c r="D61" i="20"/>
  <c r="K60" i="20"/>
  <c r="I60" i="20"/>
  <c r="G60" i="20"/>
  <c r="E60" i="20"/>
  <c r="D60" i="20"/>
  <c r="J59" i="20"/>
  <c r="G59" i="20"/>
  <c r="E59" i="20"/>
  <c r="I59" i="20" s="1"/>
  <c r="K59" i="20" s="1"/>
  <c r="D59" i="20"/>
  <c r="E58" i="20"/>
  <c r="I58" i="20" s="1"/>
  <c r="K58" i="20" s="1"/>
  <c r="D58" i="20"/>
  <c r="I56" i="20"/>
  <c r="K56" i="20" s="1"/>
  <c r="G56" i="20"/>
  <c r="E56" i="20"/>
  <c r="D56" i="20"/>
  <c r="K54" i="20"/>
  <c r="I54" i="20"/>
  <c r="J54" i="20"/>
  <c r="E54" i="20"/>
  <c r="G54" i="20" s="1"/>
  <c r="D54" i="20"/>
  <c r="I53" i="20"/>
  <c r="K53" i="20" s="1"/>
  <c r="G53" i="20"/>
  <c r="E53" i="20"/>
  <c r="D53" i="20"/>
  <c r="I49" i="20"/>
  <c r="K49" i="20" s="1"/>
  <c r="J49" i="20"/>
  <c r="G49" i="20"/>
  <c r="E49" i="20"/>
  <c r="D49" i="20"/>
  <c r="E48" i="20"/>
  <c r="I48" i="20" s="1"/>
  <c r="K48" i="20" s="1"/>
  <c r="D48" i="20"/>
  <c r="K47" i="20"/>
  <c r="J47" i="20"/>
  <c r="I47" i="20"/>
  <c r="G47" i="20"/>
  <c r="E47" i="20"/>
  <c r="D47" i="20"/>
  <c r="I46" i="20"/>
  <c r="K46" i="20" s="1"/>
  <c r="G46" i="20"/>
  <c r="E46" i="20"/>
  <c r="D46" i="20"/>
  <c r="E45" i="20"/>
  <c r="I45" i="20" s="1"/>
  <c r="K45" i="20" s="1"/>
  <c r="D45" i="20"/>
  <c r="K44" i="20"/>
  <c r="I44" i="20"/>
  <c r="G44" i="20"/>
  <c r="E44" i="20"/>
  <c r="D44" i="20"/>
  <c r="I43" i="20"/>
  <c r="K43" i="20" s="1"/>
  <c r="J43" i="20"/>
  <c r="G43" i="20"/>
  <c r="E43" i="20"/>
  <c r="D43" i="20"/>
  <c r="E42" i="20"/>
  <c r="I42" i="20" s="1"/>
  <c r="K42" i="20" s="1"/>
  <c r="D42" i="20"/>
  <c r="K41" i="20"/>
  <c r="J41" i="20"/>
  <c r="I41" i="20"/>
  <c r="G41" i="20"/>
  <c r="E41" i="20"/>
  <c r="D41" i="20"/>
  <c r="I40" i="20"/>
  <c r="K40" i="20" s="1"/>
  <c r="J40" i="20"/>
  <c r="G40" i="20"/>
  <c r="E40" i="20"/>
  <c r="D40" i="20"/>
  <c r="J39" i="20"/>
  <c r="E39" i="20"/>
  <c r="I39" i="20" s="1"/>
  <c r="K39" i="20" s="1"/>
  <c r="D39" i="20"/>
  <c r="K38" i="20"/>
  <c r="I38" i="20"/>
  <c r="G38" i="20"/>
  <c r="E38" i="20"/>
  <c r="D38" i="20"/>
  <c r="I37" i="20"/>
  <c r="K37" i="20" s="1"/>
  <c r="G37" i="20"/>
  <c r="E37" i="20"/>
  <c r="D37" i="20"/>
  <c r="J35" i="20"/>
  <c r="G35" i="20"/>
  <c r="E35" i="20"/>
  <c r="I35" i="20" s="1"/>
  <c r="K35" i="20" s="1"/>
  <c r="D35" i="20"/>
  <c r="G33" i="20"/>
  <c r="E33" i="20"/>
  <c r="I33" i="20" s="1"/>
  <c r="K33" i="20" s="1"/>
  <c r="D33" i="20"/>
  <c r="E31" i="20"/>
  <c r="I31" i="20" s="1"/>
  <c r="K31" i="20" s="1"/>
  <c r="D31" i="20"/>
  <c r="K30" i="20"/>
  <c r="I30" i="20"/>
  <c r="E30" i="20"/>
  <c r="G30" i="20" s="1"/>
  <c r="D30" i="20"/>
  <c r="I29" i="20"/>
  <c r="K29" i="20" s="1"/>
  <c r="G29" i="20"/>
  <c r="E29" i="20"/>
  <c r="D29" i="20"/>
  <c r="I27" i="20"/>
  <c r="K27" i="20" s="1"/>
  <c r="J27" i="20"/>
  <c r="G27" i="20"/>
  <c r="E27" i="20"/>
  <c r="D27" i="20"/>
  <c r="E26" i="20"/>
  <c r="I26" i="20" s="1"/>
  <c r="K26" i="20" s="1"/>
  <c r="D26" i="20"/>
  <c r="K25" i="20"/>
  <c r="I25" i="20"/>
  <c r="G25" i="20"/>
  <c r="E25" i="20"/>
  <c r="D25" i="20"/>
  <c r="K23" i="20"/>
  <c r="I23" i="20"/>
  <c r="G23" i="20"/>
  <c r="J23" i="20"/>
  <c r="E23" i="20"/>
  <c r="D23" i="20"/>
  <c r="G22" i="20"/>
  <c r="E22" i="20"/>
  <c r="I22" i="20" s="1"/>
  <c r="K22" i="20" s="1"/>
  <c r="D22" i="20"/>
  <c r="E21" i="20"/>
  <c r="I21" i="20" s="1"/>
  <c r="K21" i="20" s="1"/>
  <c r="D21" i="20"/>
  <c r="K20" i="20"/>
  <c r="I20" i="20"/>
  <c r="G20" i="20"/>
  <c r="E20" i="20"/>
  <c r="D20" i="20"/>
  <c r="E18" i="20"/>
  <c r="I18" i="20" s="1"/>
  <c r="K18" i="20" s="1"/>
  <c r="D18" i="20"/>
  <c r="G17" i="20"/>
  <c r="E17" i="20"/>
  <c r="I17" i="20" s="1"/>
  <c r="K17" i="20" s="1"/>
  <c r="D17" i="20"/>
  <c r="J16" i="20"/>
  <c r="I16" i="20"/>
  <c r="K16" i="20" s="1"/>
  <c r="G16" i="20"/>
  <c r="E16" i="20"/>
  <c r="D16" i="20"/>
  <c r="J15" i="20"/>
  <c r="E15" i="20"/>
  <c r="I15" i="20" s="1"/>
  <c r="K15" i="20" s="1"/>
  <c r="D15" i="20"/>
  <c r="G14" i="20"/>
  <c r="E14" i="20"/>
  <c r="I14" i="20" s="1"/>
  <c r="K14" i="20" s="1"/>
  <c r="D14" i="20"/>
  <c r="J12" i="20"/>
  <c r="E12" i="20"/>
  <c r="I12" i="20" s="1"/>
  <c r="K12" i="20" s="1"/>
  <c r="D12" i="20"/>
  <c r="K11" i="20"/>
  <c r="I11" i="20"/>
  <c r="J11" i="20"/>
  <c r="E11" i="20"/>
  <c r="G11" i="20" s="1"/>
  <c r="D11" i="20"/>
  <c r="H54" i="19"/>
  <c r="H55" i="19"/>
  <c r="H56" i="19"/>
  <c r="H59" i="19"/>
  <c r="H60" i="19"/>
  <c r="H61" i="19"/>
  <c r="H62" i="19"/>
  <c r="H63" i="19"/>
  <c r="H65" i="19"/>
  <c r="H66" i="19"/>
  <c r="H67" i="19"/>
  <c r="H68" i="19"/>
  <c r="H69" i="19"/>
  <c r="H70" i="19"/>
  <c r="H72" i="19"/>
  <c r="H73" i="19"/>
  <c r="H74" i="19"/>
  <c r="H75" i="19"/>
  <c r="H76" i="19"/>
  <c r="H78" i="19"/>
  <c r="H79" i="19"/>
  <c r="H80" i="19"/>
  <c r="H81" i="19"/>
  <c r="H82" i="19"/>
  <c r="H83" i="19"/>
  <c r="H84" i="19"/>
  <c r="H85" i="19"/>
  <c r="H86" i="19"/>
  <c r="H88" i="19"/>
  <c r="H89" i="19"/>
  <c r="H90" i="19"/>
  <c r="H91" i="19"/>
  <c r="H92" i="19"/>
  <c r="H93" i="19"/>
  <c r="H94" i="19"/>
  <c r="H53" i="19"/>
  <c r="F12" i="19"/>
  <c r="F14" i="19"/>
  <c r="F15" i="19"/>
  <c r="F16" i="19"/>
  <c r="F17" i="19"/>
  <c r="F18" i="19"/>
  <c r="F20" i="19"/>
  <c r="F21" i="19"/>
  <c r="F22" i="19"/>
  <c r="F23" i="19"/>
  <c r="F25" i="19"/>
  <c r="F26" i="19"/>
  <c r="F27" i="19"/>
  <c r="F30" i="19"/>
  <c r="F31" i="19"/>
  <c r="F33" i="19"/>
  <c r="F34" i="19"/>
  <c r="F35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4" i="19"/>
  <c r="F55" i="19"/>
  <c r="F56" i="19"/>
  <c r="F59" i="19"/>
  <c r="F60" i="19"/>
  <c r="F61" i="19"/>
  <c r="F62" i="19"/>
  <c r="F63" i="19"/>
  <c r="F65" i="19"/>
  <c r="F66" i="19"/>
  <c r="F67" i="19"/>
  <c r="F68" i="19"/>
  <c r="F69" i="19"/>
  <c r="F70" i="19"/>
  <c r="F72" i="19"/>
  <c r="F73" i="19"/>
  <c r="F74" i="19"/>
  <c r="F75" i="19"/>
  <c r="F76" i="19"/>
  <c r="F78" i="19"/>
  <c r="F79" i="19"/>
  <c r="F80" i="19"/>
  <c r="F81" i="19"/>
  <c r="F82" i="19"/>
  <c r="F83" i="19"/>
  <c r="F84" i="19"/>
  <c r="F85" i="19"/>
  <c r="F86" i="19"/>
  <c r="F88" i="19"/>
  <c r="F89" i="19"/>
  <c r="F90" i="19"/>
  <c r="F91" i="19"/>
  <c r="F92" i="19"/>
  <c r="F93" i="19"/>
  <c r="F94" i="19"/>
  <c r="F11" i="19"/>
  <c r="H54" i="18"/>
  <c r="H56" i="18"/>
  <c r="H58" i="18"/>
  <c r="H59" i="18"/>
  <c r="H60" i="18"/>
  <c r="H61" i="18"/>
  <c r="H62" i="18"/>
  <c r="H63" i="18"/>
  <c r="H65" i="18"/>
  <c r="H66" i="18"/>
  <c r="J66" i="18" s="1"/>
  <c r="H67" i="18"/>
  <c r="J67" i="18" s="1"/>
  <c r="H68" i="18"/>
  <c r="H69" i="18"/>
  <c r="J69" i="18" s="1"/>
  <c r="H70" i="18"/>
  <c r="H72" i="18"/>
  <c r="H73" i="18"/>
  <c r="H74" i="18"/>
  <c r="H75" i="18"/>
  <c r="H76" i="18"/>
  <c r="J76" i="18" s="1"/>
  <c r="H78" i="18"/>
  <c r="H79" i="18"/>
  <c r="H80" i="18"/>
  <c r="H81" i="18"/>
  <c r="H82" i="18"/>
  <c r="H83" i="18"/>
  <c r="H84" i="18"/>
  <c r="H85" i="18"/>
  <c r="H86" i="18"/>
  <c r="H88" i="18"/>
  <c r="J88" i="18" s="1"/>
  <c r="H89" i="18"/>
  <c r="H90" i="18"/>
  <c r="J90" i="18" s="1"/>
  <c r="H91" i="18"/>
  <c r="J91" i="18" s="1"/>
  <c r="H92" i="18"/>
  <c r="H93" i="18"/>
  <c r="H94" i="18"/>
  <c r="H53" i="18"/>
  <c r="H12" i="18"/>
  <c r="H14" i="18"/>
  <c r="H15" i="18"/>
  <c r="H16" i="18"/>
  <c r="H17" i="18"/>
  <c r="H18" i="18"/>
  <c r="H20" i="18"/>
  <c r="H21" i="18"/>
  <c r="H22" i="18"/>
  <c r="H23" i="18"/>
  <c r="H25" i="18"/>
  <c r="H26" i="18"/>
  <c r="H27" i="18"/>
  <c r="H29" i="18"/>
  <c r="H30" i="18"/>
  <c r="H31" i="18"/>
  <c r="H33" i="18"/>
  <c r="H35" i="18"/>
  <c r="H37" i="18"/>
  <c r="H38" i="18"/>
  <c r="H39" i="18"/>
  <c r="H40" i="18"/>
  <c r="H41" i="18"/>
  <c r="H42" i="18"/>
  <c r="H43" i="18"/>
  <c r="H44" i="18"/>
  <c r="J44" i="18" s="1"/>
  <c r="J44" i="19" s="1"/>
  <c r="H45" i="18"/>
  <c r="H46" i="18"/>
  <c r="H47" i="18"/>
  <c r="H48" i="18"/>
  <c r="H49" i="18"/>
  <c r="H11" i="18"/>
  <c r="H12" i="19"/>
  <c r="H14" i="19"/>
  <c r="H15" i="19"/>
  <c r="H16" i="19"/>
  <c r="H17" i="19"/>
  <c r="H18" i="19"/>
  <c r="H20" i="19"/>
  <c r="H21" i="19"/>
  <c r="H22" i="19"/>
  <c r="H23" i="19"/>
  <c r="H25" i="19"/>
  <c r="H26" i="19"/>
  <c r="H27" i="19"/>
  <c r="H29" i="19"/>
  <c r="H30" i="19"/>
  <c r="H31" i="19"/>
  <c r="H33" i="19"/>
  <c r="H34" i="19"/>
  <c r="H35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11" i="19"/>
  <c r="J17" i="19"/>
  <c r="J84" i="19"/>
  <c r="K94" i="19"/>
  <c r="I94" i="19"/>
  <c r="G94" i="19"/>
  <c r="E94" i="19"/>
  <c r="D94" i="19"/>
  <c r="K93" i="19"/>
  <c r="I93" i="19"/>
  <c r="G93" i="19"/>
  <c r="E93" i="19"/>
  <c r="D93" i="19"/>
  <c r="E92" i="19"/>
  <c r="I92" i="19" s="1"/>
  <c r="K92" i="19" s="1"/>
  <c r="D92" i="19"/>
  <c r="K91" i="19"/>
  <c r="I91" i="19"/>
  <c r="G91" i="19"/>
  <c r="E91" i="19"/>
  <c r="D91" i="19"/>
  <c r="I90" i="19"/>
  <c r="K90" i="19" s="1"/>
  <c r="G90" i="19"/>
  <c r="E90" i="19"/>
  <c r="D90" i="19"/>
  <c r="E89" i="19"/>
  <c r="G89" i="19" s="1"/>
  <c r="D89" i="19"/>
  <c r="K88" i="19"/>
  <c r="I88" i="19"/>
  <c r="G88" i="19"/>
  <c r="E88" i="19"/>
  <c r="D88" i="19"/>
  <c r="K86" i="19"/>
  <c r="I86" i="19"/>
  <c r="G86" i="19"/>
  <c r="D86" i="19"/>
  <c r="I85" i="19"/>
  <c r="K85" i="19" s="1"/>
  <c r="G85" i="19"/>
  <c r="E85" i="19"/>
  <c r="D85" i="19"/>
  <c r="I84" i="19"/>
  <c r="K84" i="19" s="1"/>
  <c r="G84" i="19"/>
  <c r="D84" i="19"/>
  <c r="I83" i="19"/>
  <c r="K83" i="19" s="1"/>
  <c r="G83" i="19"/>
  <c r="E83" i="19"/>
  <c r="D83" i="19"/>
  <c r="E82" i="19"/>
  <c r="I82" i="19" s="1"/>
  <c r="K82" i="19" s="1"/>
  <c r="D82" i="19"/>
  <c r="K81" i="19"/>
  <c r="I81" i="19"/>
  <c r="G81" i="19"/>
  <c r="G80" i="19"/>
  <c r="E80" i="19"/>
  <c r="I80" i="19" s="1"/>
  <c r="K80" i="19" s="1"/>
  <c r="I79" i="19"/>
  <c r="K79" i="19" s="1"/>
  <c r="G79" i="19"/>
  <c r="D79" i="19"/>
  <c r="I78" i="19"/>
  <c r="K78" i="19" s="1"/>
  <c r="G78" i="19"/>
  <c r="E78" i="19"/>
  <c r="D78" i="19"/>
  <c r="I76" i="19"/>
  <c r="K76" i="19" s="1"/>
  <c r="G76" i="19"/>
  <c r="E76" i="19"/>
  <c r="D76" i="19"/>
  <c r="E75" i="19"/>
  <c r="I75" i="19" s="1"/>
  <c r="K75" i="19" s="1"/>
  <c r="D75" i="19"/>
  <c r="K74" i="19"/>
  <c r="I74" i="19"/>
  <c r="G74" i="19"/>
  <c r="E74" i="19"/>
  <c r="D74" i="19"/>
  <c r="I73" i="19"/>
  <c r="K73" i="19" s="1"/>
  <c r="G73" i="19"/>
  <c r="E73" i="19"/>
  <c r="D73" i="19"/>
  <c r="E72" i="19"/>
  <c r="I72" i="19" s="1"/>
  <c r="K72" i="19" s="1"/>
  <c r="D72" i="19"/>
  <c r="K70" i="19"/>
  <c r="I70" i="19"/>
  <c r="G70" i="19"/>
  <c r="E70" i="19"/>
  <c r="D70" i="19"/>
  <c r="K69" i="19"/>
  <c r="I69" i="19"/>
  <c r="G69" i="19"/>
  <c r="E69" i="19"/>
  <c r="D69" i="19"/>
  <c r="G68" i="19"/>
  <c r="E68" i="19"/>
  <c r="I68" i="19" s="1"/>
  <c r="K68" i="19" s="1"/>
  <c r="D68" i="19"/>
  <c r="I67" i="19"/>
  <c r="K67" i="19" s="1"/>
  <c r="G67" i="19"/>
  <c r="E67" i="19"/>
  <c r="D67" i="19"/>
  <c r="K66" i="19"/>
  <c r="I66" i="19"/>
  <c r="E66" i="19"/>
  <c r="G66" i="19" s="1"/>
  <c r="D66" i="19"/>
  <c r="G65" i="19"/>
  <c r="E65" i="19"/>
  <c r="I65" i="19" s="1"/>
  <c r="K65" i="19" s="1"/>
  <c r="D65" i="19"/>
  <c r="I63" i="19"/>
  <c r="K63" i="19" s="1"/>
  <c r="G63" i="19"/>
  <c r="E63" i="19"/>
  <c r="D63" i="19"/>
  <c r="E62" i="19"/>
  <c r="I62" i="19" s="1"/>
  <c r="K62" i="19" s="1"/>
  <c r="D62" i="19"/>
  <c r="K61" i="19"/>
  <c r="I61" i="19"/>
  <c r="E61" i="19"/>
  <c r="G61" i="19" s="1"/>
  <c r="D61" i="19"/>
  <c r="I60" i="19"/>
  <c r="K60" i="19" s="1"/>
  <c r="G60" i="19"/>
  <c r="E60" i="19"/>
  <c r="D60" i="19"/>
  <c r="E59" i="19"/>
  <c r="I59" i="19" s="1"/>
  <c r="K59" i="19" s="1"/>
  <c r="D59" i="19"/>
  <c r="K58" i="19"/>
  <c r="E58" i="19"/>
  <c r="D58" i="19"/>
  <c r="I56" i="19"/>
  <c r="K56" i="19" s="1"/>
  <c r="G56" i="19"/>
  <c r="E56" i="19"/>
  <c r="D56" i="19"/>
  <c r="I54" i="19"/>
  <c r="K54" i="19" s="1"/>
  <c r="G54" i="19"/>
  <c r="E54" i="19"/>
  <c r="D54" i="19"/>
  <c r="E53" i="19"/>
  <c r="G53" i="19" s="1"/>
  <c r="D53" i="19"/>
  <c r="I49" i="19"/>
  <c r="K49" i="19" s="1"/>
  <c r="G49" i="19"/>
  <c r="E49" i="19"/>
  <c r="D49" i="19"/>
  <c r="E48" i="19"/>
  <c r="I48" i="19" s="1"/>
  <c r="K48" i="19" s="1"/>
  <c r="D48" i="19"/>
  <c r="K47" i="19"/>
  <c r="I47" i="19"/>
  <c r="E47" i="19"/>
  <c r="G47" i="19" s="1"/>
  <c r="D47" i="19"/>
  <c r="I46" i="19"/>
  <c r="K46" i="19" s="1"/>
  <c r="G46" i="19"/>
  <c r="E46" i="19"/>
  <c r="D46" i="19"/>
  <c r="E45" i="19"/>
  <c r="I45" i="19" s="1"/>
  <c r="K45" i="19" s="1"/>
  <c r="D45" i="19"/>
  <c r="K44" i="19"/>
  <c r="I44" i="19"/>
  <c r="E44" i="19"/>
  <c r="G44" i="19" s="1"/>
  <c r="D44" i="19"/>
  <c r="I43" i="19"/>
  <c r="K43" i="19" s="1"/>
  <c r="G43" i="19"/>
  <c r="E43" i="19"/>
  <c r="D43" i="19"/>
  <c r="E42" i="19"/>
  <c r="I42" i="19" s="1"/>
  <c r="K42" i="19" s="1"/>
  <c r="D42" i="19"/>
  <c r="K41" i="19"/>
  <c r="I41" i="19"/>
  <c r="E41" i="19"/>
  <c r="G41" i="19" s="1"/>
  <c r="D41" i="19"/>
  <c r="I40" i="19"/>
  <c r="K40" i="19" s="1"/>
  <c r="G40" i="19"/>
  <c r="E40" i="19"/>
  <c r="D40" i="19"/>
  <c r="E39" i="19"/>
  <c r="I39" i="19" s="1"/>
  <c r="K39" i="19" s="1"/>
  <c r="D39" i="19"/>
  <c r="K38" i="19"/>
  <c r="I38" i="19"/>
  <c r="E38" i="19"/>
  <c r="G38" i="19" s="1"/>
  <c r="D38" i="19"/>
  <c r="I37" i="19"/>
  <c r="K37" i="19" s="1"/>
  <c r="G37" i="19"/>
  <c r="E37" i="19"/>
  <c r="D37" i="19"/>
  <c r="E35" i="19"/>
  <c r="I35" i="19" s="1"/>
  <c r="K35" i="19" s="1"/>
  <c r="D35" i="19"/>
  <c r="E33" i="19"/>
  <c r="G33" i="19" s="1"/>
  <c r="D33" i="19"/>
  <c r="I31" i="19"/>
  <c r="K31" i="19" s="1"/>
  <c r="G31" i="19"/>
  <c r="E31" i="19"/>
  <c r="D31" i="19"/>
  <c r="K30" i="19"/>
  <c r="I30" i="19"/>
  <c r="E30" i="19"/>
  <c r="G30" i="19" s="1"/>
  <c r="D30" i="19"/>
  <c r="G29" i="19"/>
  <c r="E29" i="19"/>
  <c r="I29" i="19" s="1"/>
  <c r="K29" i="19" s="1"/>
  <c r="D29" i="19"/>
  <c r="I27" i="19"/>
  <c r="K27" i="19" s="1"/>
  <c r="G27" i="19"/>
  <c r="E27" i="19"/>
  <c r="D27" i="19"/>
  <c r="E26" i="19"/>
  <c r="I26" i="19" s="1"/>
  <c r="K26" i="19" s="1"/>
  <c r="D26" i="19"/>
  <c r="K25" i="19"/>
  <c r="I25" i="19"/>
  <c r="E25" i="19"/>
  <c r="G25" i="19" s="1"/>
  <c r="D25" i="19"/>
  <c r="I23" i="19"/>
  <c r="K23" i="19" s="1"/>
  <c r="G23" i="19"/>
  <c r="E23" i="19"/>
  <c r="D23" i="19"/>
  <c r="E22" i="19"/>
  <c r="I22" i="19" s="1"/>
  <c r="K22" i="19" s="1"/>
  <c r="D22" i="19"/>
  <c r="E21" i="19"/>
  <c r="I21" i="19" s="1"/>
  <c r="K21" i="19" s="1"/>
  <c r="D21" i="19"/>
  <c r="I20" i="19"/>
  <c r="K20" i="19" s="1"/>
  <c r="G20" i="19"/>
  <c r="E20" i="19"/>
  <c r="D20" i="19"/>
  <c r="I18" i="19"/>
  <c r="K18" i="19" s="1"/>
  <c r="G18" i="19"/>
  <c r="E18" i="19"/>
  <c r="D18" i="19"/>
  <c r="E17" i="19"/>
  <c r="G17" i="19" s="1"/>
  <c r="D17" i="19"/>
  <c r="K16" i="19"/>
  <c r="I16" i="19"/>
  <c r="G16" i="19"/>
  <c r="E16" i="19"/>
  <c r="D16" i="19"/>
  <c r="I15" i="19"/>
  <c r="K15" i="19" s="1"/>
  <c r="G15" i="19"/>
  <c r="E15" i="19"/>
  <c r="D15" i="19"/>
  <c r="E14" i="19"/>
  <c r="G14" i="19" s="1"/>
  <c r="D14" i="19"/>
  <c r="I12" i="19"/>
  <c r="K12" i="19" s="1"/>
  <c r="G12" i="19"/>
  <c r="E12" i="19"/>
  <c r="D12" i="19"/>
  <c r="K11" i="19"/>
  <c r="I11" i="19"/>
  <c r="E11" i="19"/>
  <c r="G11" i="19" s="1"/>
  <c r="D11" i="19"/>
  <c r="J21" i="18"/>
  <c r="J33" i="18"/>
  <c r="J45" i="18"/>
  <c r="J48" i="18"/>
  <c r="J81" i="18"/>
  <c r="J82" i="18"/>
  <c r="J94" i="18"/>
  <c r="F54" i="18"/>
  <c r="F56" i="18"/>
  <c r="F58" i="18"/>
  <c r="F59" i="18"/>
  <c r="F60" i="18"/>
  <c r="F61" i="18"/>
  <c r="F62" i="18"/>
  <c r="F63" i="18"/>
  <c r="F65" i="18"/>
  <c r="F66" i="18"/>
  <c r="F67" i="18"/>
  <c r="F68" i="18"/>
  <c r="F69" i="18"/>
  <c r="F70" i="18"/>
  <c r="F72" i="18"/>
  <c r="F73" i="18"/>
  <c r="F74" i="18"/>
  <c r="F75" i="18"/>
  <c r="F76" i="18"/>
  <c r="F78" i="18"/>
  <c r="F79" i="18"/>
  <c r="F80" i="18"/>
  <c r="F81" i="18"/>
  <c r="F82" i="18"/>
  <c r="F83" i="18"/>
  <c r="F84" i="18"/>
  <c r="J84" i="18" s="1"/>
  <c r="F85" i="18"/>
  <c r="F86" i="18"/>
  <c r="F88" i="18"/>
  <c r="F89" i="18"/>
  <c r="F90" i="18"/>
  <c r="F91" i="18"/>
  <c r="F92" i="18"/>
  <c r="F93" i="18"/>
  <c r="F94" i="18"/>
  <c r="F12" i="18"/>
  <c r="F14" i="18"/>
  <c r="F15" i="18"/>
  <c r="F16" i="18"/>
  <c r="J16" i="18" s="1"/>
  <c r="J16" i="19" s="1"/>
  <c r="F17" i="18"/>
  <c r="F18" i="18"/>
  <c r="F20" i="18"/>
  <c r="F21" i="18"/>
  <c r="F22" i="18"/>
  <c r="F23" i="18"/>
  <c r="F25" i="18"/>
  <c r="F26" i="18"/>
  <c r="F27" i="18"/>
  <c r="F30" i="18"/>
  <c r="F31" i="18"/>
  <c r="F33" i="18"/>
  <c r="F35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11" i="18"/>
  <c r="E94" i="18"/>
  <c r="I94" i="18" s="1"/>
  <c r="K94" i="18" s="1"/>
  <c r="D94" i="18"/>
  <c r="I93" i="18"/>
  <c r="K93" i="18" s="1"/>
  <c r="G93" i="18"/>
  <c r="E93" i="18"/>
  <c r="D93" i="18"/>
  <c r="E92" i="18"/>
  <c r="I92" i="18" s="1"/>
  <c r="K92" i="18" s="1"/>
  <c r="D92" i="18"/>
  <c r="E91" i="18"/>
  <c r="I91" i="18" s="1"/>
  <c r="K91" i="18" s="1"/>
  <c r="D91" i="18"/>
  <c r="I90" i="18"/>
  <c r="K90" i="18" s="1"/>
  <c r="G90" i="18"/>
  <c r="E90" i="18"/>
  <c r="D90" i="18"/>
  <c r="J89" i="18"/>
  <c r="E89" i="18"/>
  <c r="I89" i="18" s="1"/>
  <c r="K89" i="18" s="1"/>
  <c r="D89" i="18"/>
  <c r="E88" i="18"/>
  <c r="I88" i="18" s="1"/>
  <c r="K88" i="18" s="1"/>
  <c r="D88" i="18"/>
  <c r="K86" i="18"/>
  <c r="I86" i="18"/>
  <c r="G86" i="18"/>
  <c r="D86" i="18"/>
  <c r="I85" i="18"/>
  <c r="K85" i="18" s="1"/>
  <c r="G85" i="18"/>
  <c r="E85" i="18"/>
  <c r="D85" i="18"/>
  <c r="K84" i="18"/>
  <c r="I84" i="18"/>
  <c r="G84" i="18"/>
  <c r="D84" i="18"/>
  <c r="J83" i="18"/>
  <c r="I83" i="18"/>
  <c r="K83" i="18" s="1"/>
  <c r="E83" i="18"/>
  <c r="G83" i="18" s="1"/>
  <c r="D83" i="18"/>
  <c r="E82" i="18"/>
  <c r="I82" i="18" s="1"/>
  <c r="K82" i="18" s="1"/>
  <c r="D82" i="18"/>
  <c r="I81" i="18"/>
  <c r="K81" i="18" s="1"/>
  <c r="G81" i="18"/>
  <c r="I80" i="18"/>
  <c r="K80" i="18" s="1"/>
  <c r="G80" i="18"/>
  <c r="E80" i="18"/>
  <c r="K79" i="18"/>
  <c r="J79" i="18"/>
  <c r="J79" i="19" s="1"/>
  <c r="I79" i="18"/>
  <c r="G79" i="18"/>
  <c r="D79" i="18"/>
  <c r="J78" i="18"/>
  <c r="J78" i="19" s="1"/>
  <c r="I78" i="18"/>
  <c r="K78" i="18" s="1"/>
  <c r="E78" i="18"/>
  <c r="G78" i="18" s="1"/>
  <c r="D78" i="18"/>
  <c r="I76" i="18"/>
  <c r="K76" i="18" s="1"/>
  <c r="G76" i="18"/>
  <c r="E76" i="18"/>
  <c r="D76" i="18"/>
  <c r="E75" i="18"/>
  <c r="I75" i="18" s="1"/>
  <c r="K75" i="18" s="1"/>
  <c r="D75" i="18"/>
  <c r="E74" i="18"/>
  <c r="I74" i="18" s="1"/>
  <c r="K74" i="18" s="1"/>
  <c r="D74" i="18"/>
  <c r="I73" i="18"/>
  <c r="K73" i="18" s="1"/>
  <c r="G73" i="18"/>
  <c r="E73" i="18"/>
  <c r="D73" i="18"/>
  <c r="E72" i="18"/>
  <c r="I72" i="18" s="1"/>
  <c r="K72" i="18" s="1"/>
  <c r="D72" i="18"/>
  <c r="E70" i="18"/>
  <c r="I70" i="18" s="1"/>
  <c r="K70" i="18" s="1"/>
  <c r="D70" i="18"/>
  <c r="G69" i="18"/>
  <c r="E69" i="18"/>
  <c r="I69" i="18" s="1"/>
  <c r="K69" i="18" s="1"/>
  <c r="D69" i="18"/>
  <c r="I68" i="18"/>
  <c r="K68" i="18" s="1"/>
  <c r="J68" i="18"/>
  <c r="G68" i="18"/>
  <c r="E68" i="18"/>
  <c r="D68" i="18"/>
  <c r="E67" i="18"/>
  <c r="I67" i="18" s="1"/>
  <c r="K67" i="18" s="1"/>
  <c r="D67" i="18"/>
  <c r="K66" i="18"/>
  <c r="I66" i="18"/>
  <c r="G66" i="18"/>
  <c r="E66" i="18"/>
  <c r="D66" i="18"/>
  <c r="I65" i="18"/>
  <c r="K65" i="18" s="1"/>
  <c r="G65" i="18"/>
  <c r="E65" i="18"/>
  <c r="D65" i="18"/>
  <c r="I63" i="18"/>
  <c r="K63" i="18" s="1"/>
  <c r="G63" i="18"/>
  <c r="E63" i="18"/>
  <c r="D63" i="18"/>
  <c r="E62" i="18"/>
  <c r="G62" i="18" s="1"/>
  <c r="D62" i="18"/>
  <c r="K61" i="18"/>
  <c r="I61" i="18"/>
  <c r="E61" i="18"/>
  <c r="G61" i="18" s="1"/>
  <c r="D61" i="18"/>
  <c r="I60" i="18"/>
  <c r="K60" i="18" s="1"/>
  <c r="G60" i="18"/>
  <c r="E60" i="18"/>
  <c r="D60" i="18"/>
  <c r="J59" i="18"/>
  <c r="E59" i="18"/>
  <c r="G59" i="18" s="1"/>
  <c r="D59" i="18"/>
  <c r="K58" i="18"/>
  <c r="I58" i="18"/>
  <c r="E58" i="18"/>
  <c r="G58" i="18" s="1"/>
  <c r="D58" i="18"/>
  <c r="J56" i="18"/>
  <c r="J56" i="19" s="1"/>
  <c r="I56" i="18"/>
  <c r="K56" i="18" s="1"/>
  <c r="E56" i="18"/>
  <c r="G56" i="18" s="1"/>
  <c r="D56" i="18"/>
  <c r="I54" i="18"/>
  <c r="K54" i="18" s="1"/>
  <c r="J54" i="18"/>
  <c r="G54" i="18"/>
  <c r="E54" i="18"/>
  <c r="D54" i="18"/>
  <c r="E53" i="18"/>
  <c r="I53" i="18" s="1"/>
  <c r="K53" i="18" s="1"/>
  <c r="D53" i="18"/>
  <c r="J49" i="18"/>
  <c r="J49" i="19" s="1"/>
  <c r="E49" i="18"/>
  <c r="I49" i="18" s="1"/>
  <c r="K49" i="18" s="1"/>
  <c r="D49" i="18"/>
  <c r="K48" i="18"/>
  <c r="I48" i="18"/>
  <c r="G48" i="18"/>
  <c r="E48" i="18"/>
  <c r="D48" i="18"/>
  <c r="I47" i="18"/>
  <c r="K47" i="18" s="1"/>
  <c r="G47" i="18"/>
  <c r="E47" i="18"/>
  <c r="D47" i="18"/>
  <c r="E46" i="18"/>
  <c r="I46" i="18" s="1"/>
  <c r="K46" i="18" s="1"/>
  <c r="D46" i="18"/>
  <c r="K45" i="18"/>
  <c r="I45" i="18"/>
  <c r="G45" i="18"/>
  <c r="E45" i="18"/>
  <c r="D45" i="18"/>
  <c r="I44" i="18"/>
  <c r="K44" i="18" s="1"/>
  <c r="G44" i="18"/>
  <c r="E44" i="18"/>
  <c r="D44" i="18"/>
  <c r="J43" i="18"/>
  <c r="E43" i="18"/>
  <c r="I43" i="18" s="1"/>
  <c r="K43" i="18" s="1"/>
  <c r="D43" i="18"/>
  <c r="K42" i="18"/>
  <c r="J42" i="18"/>
  <c r="J42" i="19" s="1"/>
  <c r="I42" i="18"/>
  <c r="G42" i="18"/>
  <c r="E42" i="18"/>
  <c r="D42" i="18"/>
  <c r="I41" i="18"/>
  <c r="K41" i="18" s="1"/>
  <c r="G41" i="18"/>
  <c r="E41" i="18"/>
  <c r="D41" i="18"/>
  <c r="E40" i="18"/>
  <c r="I40" i="18" s="1"/>
  <c r="K40" i="18" s="1"/>
  <c r="D40" i="18"/>
  <c r="K39" i="18"/>
  <c r="J39" i="18"/>
  <c r="J39" i="19" s="1"/>
  <c r="I39" i="18"/>
  <c r="G39" i="18"/>
  <c r="E39" i="18"/>
  <c r="D39" i="18"/>
  <c r="I38" i="18"/>
  <c r="K38" i="18" s="1"/>
  <c r="G38" i="18"/>
  <c r="E38" i="18"/>
  <c r="D38" i="18"/>
  <c r="E37" i="18"/>
  <c r="I37" i="18" s="1"/>
  <c r="K37" i="18" s="1"/>
  <c r="D37" i="18"/>
  <c r="E35" i="18"/>
  <c r="G35" i="18" s="1"/>
  <c r="D35" i="18"/>
  <c r="I33" i="18"/>
  <c r="K33" i="18" s="1"/>
  <c r="E33" i="18"/>
  <c r="G33" i="18" s="1"/>
  <c r="D33" i="18"/>
  <c r="J31" i="18"/>
  <c r="J31" i="19" s="1"/>
  <c r="E31" i="18"/>
  <c r="I31" i="18" s="1"/>
  <c r="K31" i="18" s="1"/>
  <c r="D31" i="18"/>
  <c r="I30" i="18"/>
  <c r="K30" i="18" s="1"/>
  <c r="G30" i="18"/>
  <c r="E30" i="18"/>
  <c r="D30" i="18"/>
  <c r="E29" i="18"/>
  <c r="I29" i="18" s="1"/>
  <c r="K29" i="18" s="1"/>
  <c r="D29" i="18"/>
  <c r="J27" i="18"/>
  <c r="E27" i="18"/>
  <c r="I27" i="18" s="1"/>
  <c r="K27" i="18" s="1"/>
  <c r="D27" i="18"/>
  <c r="G26" i="18"/>
  <c r="E26" i="18"/>
  <c r="I26" i="18" s="1"/>
  <c r="K26" i="18" s="1"/>
  <c r="D26" i="18"/>
  <c r="I25" i="18"/>
  <c r="K25" i="18" s="1"/>
  <c r="J25" i="18"/>
  <c r="G25" i="18"/>
  <c r="E25" i="18"/>
  <c r="D25" i="18"/>
  <c r="I23" i="18"/>
  <c r="K23" i="18" s="1"/>
  <c r="G23" i="18"/>
  <c r="E23" i="18"/>
  <c r="D23" i="18"/>
  <c r="E22" i="18"/>
  <c r="I22" i="18" s="1"/>
  <c r="K22" i="18" s="1"/>
  <c r="D22" i="18"/>
  <c r="K21" i="18"/>
  <c r="I21" i="18"/>
  <c r="E21" i="18"/>
  <c r="G21" i="18" s="1"/>
  <c r="D21" i="18"/>
  <c r="I20" i="18"/>
  <c r="K20" i="18" s="1"/>
  <c r="G20" i="18"/>
  <c r="E20" i="18"/>
  <c r="D20" i="18"/>
  <c r="J18" i="18"/>
  <c r="J18" i="19" s="1"/>
  <c r="E18" i="18"/>
  <c r="I18" i="18" s="1"/>
  <c r="K18" i="18" s="1"/>
  <c r="D18" i="18"/>
  <c r="I17" i="18"/>
  <c r="K17" i="18" s="1"/>
  <c r="J17" i="18"/>
  <c r="E17" i="18"/>
  <c r="G17" i="18" s="1"/>
  <c r="D17" i="18"/>
  <c r="I16" i="18"/>
  <c r="K16" i="18" s="1"/>
  <c r="E16" i="18"/>
  <c r="G16" i="18" s="1"/>
  <c r="D16" i="18"/>
  <c r="J15" i="18"/>
  <c r="E15" i="18"/>
  <c r="I15" i="18" s="1"/>
  <c r="K15" i="18" s="1"/>
  <c r="D15" i="18"/>
  <c r="I14" i="18"/>
  <c r="K14" i="18" s="1"/>
  <c r="E14" i="18"/>
  <c r="G14" i="18" s="1"/>
  <c r="D14" i="18"/>
  <c r="J12" i="18"/>
  <c r="J12" i="19" s="1"/>
  <c r="E12" i="18"/>
  <c r="I12" i="18" s="1"/>
  <c r="K12" i="18" s="1"/>
  <c r="D12" i="18"/>
  <c r="I11" i="18"/>
  <c r="K11" i="18" s="1"/>
  <c r="G11" i="18"/>
  <c r="E11" i="18"/>
  <c r="D11" i="18"/>
  <c r="H54" i="17"/>
  <c r="J54" i="17" s="1"/>
  <c r="H56" i="17"/>
  <c r="H58" i="17"/>
  <c r="H59" i="17"/>
  <c r="H60" i="17"/>
  <c r="H61" i="17"/>
  <c r="J61" i="17" s="1"/>
  <c r="H62" i="17"/>
  <c r="H63" i="17"/>
  <c r="H65" i="17"/>
  <c r="J65" i="17" s="1"/>
  <c r="H66" i="17"/>
  <c r="H67" i="17"/>
  <c r="H68" i="17"/>
  <c r="H69" i="17"/>
  <c r="H70" i="17"/>
  <c r="H72" i="17"/>
  <c r="H73" i="17"/>
  <c r="H74" i="17"/>
  <c r="H75" i="17"/>
  <c r="H76" i="17"/>
  <c r="H78" i="17"/>
  <c r="H79" i="17"/>
  <c r="H80" i="17"/>
  <c r="H81" i="17"/>
  <c r="H82" i="17"/>
  <c r="H83" i="17"/>
  <c r="J83" i="17" s="1"/>
  <c r="H84" i="17"/>
  <c r="H85" i="17"/>
  <c r="H86" i="17"/>
  <c r="H88" i="17"/>
  <c r="J88" i="17" s="1"/>
  <c r="H89" i="17"/>
  <c r="H90" i="17"/>
  <c r="J90" i="17" s="1"/>
  <c r="H91" i="17"/>
  <c r="H92" i="17"/>
  <c r="H93" i="17"/>
  <c r="H94" i="17"/>
  <c r="H53" i="17"/>
  <c r="H12" i="17"/>
  <c r="J12" i="17" s="1"/>
  <c r="H14" i="17"/>
  <c r="H15" i="17"/>
  <c r="H16" i="17"/>
  <c r="H17" i="17"/>
  <c r="H18" i="17"/>
  <c r="H20" i="17"/>
  <c r="J20" i="17" s="1"/>
  <c r="H21" i="17"/>
  <c r="H22" i="17"/>
  <c r="H23" i="17"/>
  <c r="H25" i="17"/>
  <c r="H26" i="17"/>
  <c r="J26" i="17" s="1"/>
  <c r="H27" i="17"/>
  <c r="H29" i="17"/>
  <c r="H30" i="17"/>
  <c r="H31" i="17"/>
  <c r="H33" i="17"/>
  <c r="H35" i="17"/>
  <c r="H37" i="17"/>
  <c r="H38" i="17"/>
  <c r="H39" i="17"/>
  <c r="H40" i="17"/>
  <c r="H41" i="17"/>
  <c r="J41" i="17" s="1"/>
  <c r="H42" i="17"/>
  <c r="H43" i="17"/>
  <c r="J43" i="17" s="1"/>
  <c r="H44" i="17"/>
  <c r="H45" i="17"/>
  <c r="H46" i="17"/>
  <c r="H47" i="17"/>
  <c r="H48" i="17"/>
  <c r="H49" i="17"/>
  <c r="H11" i="17"/>
  <c r="F12" i="17"/>
  <c r="F14" i="17"/>
  <c r="F15" i="17"/>
  <c r="F16" i="17"/>
  <c r="F17" i="17"/>
  <c r="F18" i="17"/>
  <c r="F20" i="17"/>
  <c r="F21" i="17"/>
  <c r="F22" i="17"/>
  <c r="F23" i="17"/>
  <c r="F25" i="17"/>
  <c r="F26" i="17"/>
  <c r="F27" i="17"/>
  <c r="F30" i="17"/>
  <c r="F31" i="17"/>
  <c r="J31" i="17" s="1"/>
  <c r="F33" i="17"/>
  <c r="F35" i="17"/>
  <c r="F38" i="17"/>
  <c r="F39" i="17"/>
  <c r="J39" i="17" s="1"/>
  <c r="F40" i="17"/>
  <c r="F41" i="17"/>
  <c r="F42" i="17"/>
  <c r="F43" i="17"/>
  <c r="F44" i="17"/>
  <c r="F45" i="17"/>
  <c r="F46" i="17"/>
  <c r="F47" i="17"/>
  <c r="F48" i="17"/>
  <c r="F49" i="17"/>
  <c r="F54" i="17"/>
  <c r="F56" i="17"/>
  <c r="F58" i="17"/>
  <c r="F59" i="17"/>
  <c r="F60" i="17"/>
  <c r="F61" i="17"/>
  <c r="F62" i="17"/>
  <c r="F63" i="17"/>
  <c r="F65" i="17"/>
  <c r="F66" i="17"/>
  <c r="F67" i="17"/>
  <c r="F68" i="17"/>
  <c r="F69" i="17"/>
  <c r="F70" i="17"/>
  <c r="F72" i="17"/>
  <c r="F73" i="17"/>
  <c r="F74" i="17"/>
  <c r="J74" i="17" s="1"/>
  <c r="F75" i="17"/>
  <c r="F76" i="17"/>
  <c r="F78" i="17"/>
  <c r="F79" i="17"/>
  <c r="F80" i="17"/>
  <c r="F81" i="17"/>
  <c r="F82" i="17"/>
  <c r="F83" i="17"/>
  <c r="F84" i="17"/>
  <c r="F85" i="17"/>
  <c r="F86" i="17"/>
  <c r="F88" i="17"/>
  <c r="F89" i="17"/>
  <c r="F90" i="17"/>
  <c r="F91" i="17"/>
  <c r="J91" i="17" s="1"/>
  <c r="F92" i="17"/>
  <c r="F93" i="17"/>
  <c r="F94" i="17"/>
  <c r="J94" i="17" s="1"/>
  <c r="F11" i="17"/>
  <c r="J11" i="17" s="1"/>
  <c r="E94" i="17"/>
  <c r="I94" i="17" s="1"/>
  <c r="K94" i="17" s="1"/>
  <c r="D94" i="17"/>
  <c r="I93" i="17"/>
  <c r="K93" i="17" s="1"/>
  <c r="G93" i="17"/>
  <c r="E93" i="17"/>
  <c r="D93" i="17"/>
  <c r="J92" i="17"/>
  <c r="E92" i="17"/>
  <c r="G92" i="17" s="1"/>
  <c r="D92" i="17"/>
  <c r="E91" i="17"/>
  <c r="I91" i="17" s="1"/>
  <c r="K91" i="17" s="1"/>
  <c r="D91" i="17"/>
  <c r="I90" i="17"/>
  <c r="K90" i="17" s="1"/>
  <c r="G90" i="17"/>
  <c r="E90" i="17"/>
  <c r="D90" i="17"/>
  <c r="J89" i="17"/>
  <c r="E89" i="17"/>
  <c r="G89" i="17" s="1"/>
  <c r="D89" i="17"/>
  <c r="E88" i="17"/>
  <c r="I88" i="17" s="1"/>
  <c r="K88" i="17" s="1"/>
  <c r="D88" i="17"/>
  <c r="J86" i="17"/>
  <c r="I86" i="17"/>
  <c r="K86" i="17" s="1"/>
  <c r="G86" i="17"/>
  <c r="D86" i="17"/>
  <c r="I85" i="17"/>
  <c r="K85" i="17" s="1"/>
  <c r="J85" i="17"/>
  <c r="G85" i="17"/>
  <c r="E85" i="17"/>
  <c r="D85" i="17"/>
  <c r="K84" i="17"/>
  <c r="I84" i="17"/>
  <c r="G84" i="17"/>
  <c r="J84" i="17"/>
  <c r="D84" i="17"/>
  <c r="G83" i="17"/>
  <c r="E83" i="17"/>
  <c r="I83" i="17" s="1"/>
  <c r="K83" i="17" s="1"/>
  <c r="D83" i="17"/>
  <c r="I82" i="17"/>
  <c r="K82" i="17" s="1"/>
  <c r="G82" i="17"/>
  <c r="E82" i="17"/>
  <c r="D82" i="17"/>
  <c r="K81" i="17"/>
  <c r="I81" i="17"/>
  <c r="G81" i="17"/>
  <c r="I80" i="17"/>
  <c r="K80" i="17" s="1"/>
  <c r="E80" i="17"/>
  <c r="G80" i="17" s="1"/>
  <c r="K79" i="17"/>
  <c r="I79" i="17"/>
  <c r="J79" i="17"/>
  <c r="G79" i="17"/>
  <c r="D79" i="17"/>
  <c r="K78" i="17"/>
  <c r="J78" i="17"/>
  <c r="I78" i="17"/>
  <c r="G78" i="17"/>
  <c r="E78" i="17"/>
  <c r="D78" i="17"/>
  <c r="I76" i="17"/>
  <c r="K76" i="17" s="1"/>
  <c r="G76" i="17"/>
  <c r="E76" i="17"/>
  <c r="D76" i="17"/>
  <c r="J75" i="17"/>
  <c r="E75" i="17"/>
  <c r="I75" i="17" s="1"/>
  <c r="K75" i="17" s="1"/>
  <c r="D75" i="17"/>
  <c r="E74" i="17"/>
  <c r="I74" i="17" s="1"/>
  <c r="K74" i="17" s="1"/>
  <c r="D74" i="17"/>
  <c r="J73" i="17"/>
  <c r="I73" i="17"/>
  <c r="K73" i="17" s="1"/>
  <c r="G73" i="17"/>
  <c r="E73" i="17"/>
  <c r="D73" i="17"/>
  <c r="J72" i="17"/>
  <c r="E72" i="17"/>
  <c r="G72" i="17" s="1"/>
  <c r="D72" i="17"/>
  <c r="E70" i="17"/>
  <c r="I70" i="17" s="1"/>
  <c r="K70" i="17" s="1"/>
  <c r="D70" i="17"/>
  <c r="I69" i="17"/>
  <c r="K69" i="17" s="1"/>
  <c r="E69" i="17"/>
  <c r="G69" i="17" s="1"/>
  <c r="D69" i="17"/>
  <c r="I68" i="17"/>
  <c r="K68" i="17" s="1"/>
  <c r="J68" i="17"/>
  <c r="E68" i="17"/>
  <c r="G68" i="17" s="1"/>
  <c r="D68" i="17"/>
  <c r="E67" i="17"/>
  <c r="I67" i="17" s="1"/>
  <c r="K67" i="17" s="1"/>
  <c r="D67" i="17"/>
  <c r="J66" i="17"/>
  <c r="I66" i="17"/>
  <c r="K66" i="17" s="1"/>
  <c r="E66" i="17"/>
  <c r="G66" i="17" s="1"/>
  <c r="D66" i="17"/>
  <c r="I65" i="17"/>
  <c r="K65" i="17" s="1"/>
  <c r="E65" i="17"/>
  <c r="G65" i="17" s="1"/>
  <c r="D65" i="17"/>
  <c r="I63" i="17"/>
  <c r="K63" i="17" s="1"/>
  <c r="J63" i="17"/>
  <c r="G63" i="17"/>
  <c r="E63" i="17"/>
  <c r="D63" i="17"/>
  <c r="E62" i="17"/>
  <c r="I62" i="17" s="1"/>
  <c r="K62" i="17" s="1"/>
  <c r="D62" i="17"/>
  <c r="K61" i="17"/>
  <c r="I61" i="17"/>
  <c r="G61" i="17"/>
  <c r="E61" i="17"/>
  <c r="D61" i="17"/>
  <c r="I60" i="17"/>
  <c r="K60" i="17" s="1"/>
  <c r="J60" i="17"/>
  <c r="G60" i="17"/>
  <c r="E60" i="17"/>
  <c r="D60" i="17"/>
  <c r="J59" i="17"/>
  <c r="E59" i="17"/>
  <c r="I59" i="17" s="1"/>
  <c r="K59" i="17" s="1"/>
  <c r="D59" i="17"/>
  <c r="K58" i="17"/>
  <c r="I58" i="17"/>
  <c r="G58" i="17"/>
  <c r="E58" i="17"/>
  <c r="D58" i="17"/>
  <c r="G56" i="17"/>
  <c r="E56" i="17"/>
  <c r="I56" i="17" s="1"/>
  <c r="K56" i="17" s="1"/>
  <c r="D56" i="17"/>
  <c r="I54" i="17"/>
  <c r="K54" i="17" s="1"/>
  <c r="G54" i="17"/>
  <c r="E54" i="17"/>
  <c r="D54" i="17"/>
  <c r="E53" i="17"/>
  <c r="G53" i="17" s="1"/>
  <c r="D53" i="17"/>
  <c r="J49" i="17"/>
  <c r="E49" i="17"/>
  <c r="I49" i="17" s="1"/>
  <c r="K49" i="17" s="1"/>
  <c r="D49" i="17"/>
  <c r="I48" i="17"/>
  <c r="K48" i="17" s="1"/>
  <c r="E48" i="17"/>
  <c r="G48" i="17" s="1"/>
  <c r="D48" i="17"/>
  <c r="I47" i="17"/>
  <c r="K47" i="17" s="1"/>
  <c r="J47" i="17"/>
  <c r="E47" i="17"/>
  <c r="G47" i="17" s="1"/>
  <c r="D47" i="17"/>
  <c r="E46" i="17"/>
  <c r="I46" i="17" s="1"/>
  <c r="K46" i="17" s="1"/>
  <c r="D46" i="17"/>
  <c r="I45" i="17"/>
  <c r="K45" i="17" s="1"/>
  <c r="E45" i="17"/>
  <c r="G45" i="17" s="1"/>
  <c r="D45" i="17"/>
  <c r="I44" i="17"/>
  <c r="K44" i="17" s="1"/>
  <c r="E44" i="17"/>
  <c r="G44" i="17" s="1"/>
  <c r="D44" i="17"/>
  <c r="E43" i="17"/>
  <c r="I43" i="17" s="1"/>
  <c r="K43" i="17" s="1"/>
  <c r="D43" i="17"/>
  <c r="J42" i="17"/>
  <c r="I42" i="17"/>
  <c r="K42" i="17" s="1"/>
  <c r="E42" i="17"/>
  <c r="G42" i="17" s="1"/>
  <c r="D42" i="17"/>
  <c r="I41" i="17"/>
  <c r="K41" i="17" s="1"/>
  <c r="E41" i="17"/>
  <c r="G41" i="17" s="1"/>
  <c r="D41" i="17"/>
  <c r="J40" i="17"/>
  <c r="E40" i="17"/>
  <c r="I40" i="17" s="1"/>
  <c r="K40" i="17" s="1"/>
  <c r="D40" i="17"/>
  <c r="I39" i="17"/>
  <c r="K39" i="17" s="1"/>
  <c r="E39" i="17"/>
  <c r="G39" i="17" s="1"/>
  <c r="D39" i="17"/>
  <c r="I38" i="17"/>
  <c r="K38" i="17" s="1"/>
  <c r="E38" i="17"/>
  <c r="G38" i="17" s="1"/>
  <c r="D38" i="17"/>
  <c r="E37" i="17"/>
  <c r="I37" i="17" s="1"/>
  <c r="K37" i="17" s="1"/>
  <c r="D37" i="17"/>
  <c r="J35" i="17"/>
  <c r="E35" i="17"/>
  <c r="I35" i="17" s="1"/>
  <c r="K35" i="17" s="1"/>
  <c r="D35" i="17"/>
  <c r="E33" i="17"/>
  <c r="I33" i="17" s="1"/>
  <c r="K33" i="17" s="1"/>
  <c r="D33" i="17"/>
  <c r="E31" i="17"/>
  <c r="I31" i="17" s="1"/>
  <c r="K31" i="17" s="1"/>
  <c r="D31" i="17"/>
  <c r="J30" i="17"/>
  <c r="I30" i="17"/>
  <c r="K30" i="17" s="1"/>
  <c r="G30" i="17"/>
  <c r="E30" i="17"/>
  <c r="D30" i="17"/>
  <c r="E29" i="17"/>
  <c r="I29" i="17" s="1"/>
  <c r="K29" i="17" s="1"/>
  <c r="D29" i="17"/>
  <c r="E27" i="17"/>
  <c r="I27" i="17" s="1"/>
  <c r="K27" i="17" s="1"/>
  <c r="D27" i="17"/>
  <c r="I26" i="17"/>
  <c r="K26" i="17" s="1"/>
  <c r="E26" i="17"/>
  <c r="G26" i="17" s="1"/>
  <c r="D26" i="17"/>
  <c r="I25" i="17"/>
  <c r="K25" i="17" s="1"/>
  <c r="E25" i="17"/>
  <c r="G25" i="17" s="1"/>
  <c r="D25" i="17"/>
  <c r="I23" i="17"/>
  <c r="K23" i="17" s="1"/>
  <c r="J23" i="17"/>
  <c r="G23" i="17"/>
  <c r="E23" i="17"/>
  <c r="D23" i="17"/>
  <c r="E22" i="17"/>
  <c r="I22" i="17" s="1"/>
  <c r="K22" i="17" s="1"/>
  <c r="D22" i="17"/>
  <c r="K21" i="17"/>
  <c r="I21" i="17"/>
  <c r="G21" i="17"/>
  <c r="E21" i="17"/>
  <c r="D21" i="17"/>
  <c r="I20" i="17"/>
  <c r="K20" i="17" s="1"/>
  <c r="G20" i="17"/>
  <c r="E20" i="17"/>
  <c r="D20" i="17"/>
  <c r="I18" i="17"/>
  <c r="K18" i="17" s="1"/>
  <c r="J18" i="17"/>
  <c r="G18" i="17"/>
  <c r="E18" i="17"/>
  <c r="D18" i="17"/>
  <c r="J17" i="17"/>
  <c r="E17" i="17"/>
  <c r="I17" i="17" s="1"/>
  <c r="K17" i="17" s="1"/>
  <c r="D17" i="17"/>
  <c r="J16" i="17"/>
  <c r="G16" i="17"/>
  <c r="E16" i="17"/>
  <c r="I16" i="17" s="1"/>
  <c r="K16" i="17" s="1"/>
  <c r="D16" i="17"/>
  <c r="I15" i="17"/>
  <c r="K15" i="17" s="1"/>
  <c r="J15" i="17"/>
  <c r="G15" i="17"/>
  <c r="E15" i="17"/>
  <c r="D15" i="17"/>
  <c r="E14" i="17"/>
  <c r="I14" i="17" s="1"/>
  <c r="K14" i="17" s="1"/>
  <c r="D14" i="17"/>
  <c r="E12" i="17"/>
  <c r="I12" i="17" s="1"/>
  <c r="K12" i="17" s="1"/>
  <c r="D12" i="17"/>
  <c r="I11" i="17"/>
  <c r="K11" i="17" s="1"/>
  <c r="G11" i="17"/>
  <c r="E11" i="17"/>
  <c r="D11" i="17"/>
  <c r="H54" i="16"/>
  <c r="H56" i="16"/>
  <c r="H58" i="16"/>
  <c r="H59" i="16"/>
  <c r="H60" i="16"/>
  <c r="H61" i="16"/>
  <c r="H62" i="16"/>
  <c r="H63" i="16"/>
  <c r="H65" i="16"/>
  <c r="H66" i="16"/>
  <c r="H67" i="16"/>
  <c r="H68" i="16"/>
  <c r="H69" i="16"/>
  <c r="J69" i="16" s="1"/>
  <c r="H70" i="16"/>
  <c r="H72" i="16"/>
  <c r="H73" i="16"/>
  <c r="J73" i="16" s="1"/>
  <c r="H74" i="16"/>
  <c r="H75" i="16"/>
  <c r="H76" i="16"/>
  <c r="J76" i="16" s="1"/>
  <c r="H78" i="16"/>
  <c r="H79" i="16"/>
  <c r="H80" i="16"/>
  <c r="H81" i="16"/>
  <c r="H82" i="16"/>
  <c r="H83" i="16"/>
  <c r="H84" i="16"/>
  <c r="H85" i="16"/>
  <c r="H86" i="16"/>
  <c r="H88" i="16"/>
  <c r="J88" i="16" s="1"/>
  <c r="H89" i="16"/>
  <c r="H90" i="16"/>
  <c r="H91" i="16"/>
  <c r="J91" i="16" s="1"/>
  <c r="H92" i="16"/>
  <c r="H93" i="16"/>
  <c r="H94" i="16"/>
  <c r="H53" i="16"/>
  <c r="H12" i="16"/>
  <c r="H14" i="16"/>
  <c r="H15" i="16"/>
  <c r="H16" i="16"/>
  <c r="H17" i="16"/>
  <c r="H18" i="16"/>
  <c r="H20" i="16"/>
  <c r="H21" i="16"/>
  <c r="H22" i="16"/>
  <c r="H23" i="16"/>
  <c r="J23" i="16" s="1"/>
  <c r="H25" i="16"/>
  <c r="H26" i="16"/>
  <c r="H27" i="16"/>
  <c r="H29" i="16"/>
  <c r="H30" i="16"/>
  <c r="H31" i="16"/>
  <c r="H33" i="16"/>
  <c r="H35" i="16"/>
  <c r="J35" i="16" s="1"/>
  <c r="H37" i="16"/>
  <c r="H38" i="16"/>
  <c r="H39" i="16"/>
  <c r="H40" i="16"/>
  <c r="H41" i="16"/>
  <c r="H42" i="16"/>
  <c r="J42" i="16" s="1"/>
  <c r="H43" i="16"/>
  <c r="H44" i="16"/>
  <c r="H45" i="16"/>
  <c r="H46" i="16"/>
  <c r="H47" i="16"/>
  <c r="J47" i="16" s="1"/>
  <c r="H48" i="16"/>
  <c r="H49" i="16"/>
  <c r="H11" i="16"/>
  <c r="F12" i="16"/>
  <c r="F14" i="16"/>
  <c r="F15" i="16"/>
  <c r="F16" i="16"/>
  <c r="F17" i="16"/>
  <c r="J17" i="16" s="1"/>
  <c r="F18" i="16"/>
  <c r="F20" i="16"/>
  <c r="J20" i="16" s="1"/>
  <c r="F21" i="16"/>
  <c r="F22" i="16"/>
  <c r="F23" i="16"/>
  <c r="F25" i="16"/>
  <c r="F26" i="16"/>
  <c r="F27" i="16"/>
  <c r="F30" i="16"/>
  <c r="F31" i="16"/>
  <c r="F33" i="16"/>
  <c r="F35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4" i="16"/>
  <c r="F56" i="16"/>
  <c r="F58" i="16"/>
  <c r="J58" i="16" s="1"/>
  <c r="F59" i="16"/>
  <c r="F60" i="16"/>
  <c r="F61" i="16"/>
  <c r="J61" i="16" s="1"/>
  <c r="F62" i="16"/>
  <c r="F63" i="16"/>
  <c r="F65" i="16"/>
  <c r="F66" i="16"/>
  <c r="F67" i="16"/>
  <c r="F68" i="16"/>
  <c r="F69" i="16"/>
  <c r="F70" i="16"/>
  <c r="F72" i="16"/>
  <c r="F73" i="16"/>
  <c r="F74" i="16"/>
  <c r="F75" i="16"/>
  <c r="F76" i="16"/>
  <c r="F78" i="16"/>
  <c r="F79" i="16"/>
  <c r="F80" i="16"/>
  <c r="F81" i="16"/>
  <c r="F82" i="16"/>
  <c r="F83" i="16"/>
  <c r="F84" i="16"/>
  <c r="J84" i="16" s="1"/>
  <c r="F85" i="16"/>
  <c r="F86" i="16"/>
  <c r="F88" i="16"/>
  <c r="F89" i="16"/>
  <c r="F90" i="16"/>
  <c r="F91" i="16"/>
  <c r="F92" i="16"/>
  <c r="F93" i="16"/>
  <c r="F94" i="16"/>
  <c r="F11" i="16"/>
  <c r="E94" i="16"/>
  <c r="I94" i="16" s="1"/>
  <c r="K94" i="16" s="1"/>
  <c r="D94" i="16"/>
  <c r="K93" i="16"/>
  <c r="I93" i="16"/>
  <c r="E93" i="16"/>
  <c r="G93" i="16" s="1"/>
  <c r="D93" i="16"/>
  <c r="E92" i="16"/>
  <c r="I92" i="16" s="1"/>
  <c r="K92" i="16" s="1"/>
  <c r="D92" i="16"/>
  <c r="E91" i="16"/>
  <c r="I91" i="16" s="1"/>
  <c r="K91" i="16" s="1"/>
  <c r="D91" i="16"/>
  <c r="I90" i="16"/>
  <c r="K90" i="16" s="1"/>
  <c r="J90" i="16"/>
  <c r="E90" i="16"/>
  <c r="G90" i="16" s="1"/>
  <c r="D90" i="16"/>
  <c r="J89" i="16"/>
  <c r="E89" i="16"/>
  <c r="G89" i="16" s="1"/>
  <c r="D89" i="16"/>
  <c r="E88" i="16"/>
  <c r="I88" i="16" s="1"/>
  <c r="K88" i="16" s="1"/>
  <c r="D88" i="16"/>
  <c r="K86" i="16"/>
  <c r="I86" i="16"/>
  <c r="J86" i="16"/>
  <c r="G86" i="16"/>
  <c r="D86" i="16"/>
  <c r="I85" i="16"/>
  <c r="K85" i="16" s="1"/>
  <c r="J85" i="16"/>
  <c r="G85" i="16"/>
  <c r="E85" i="16"/>
  <c r="D85" i="16"/>
  <c r="K84" i="16"/>
  <c r="I84" i="16"/>
  <c r="G84" i="16"/>
  <c r="D84" i="16"/>
  <c r="J83" i="16"/>
  <c r="I83" i="16"/>
  <c r="K83" i="16" s="1"/>
  <c r="E83" i="16"/>
  <c r="G83" i="16" s="1"/>
  <c r="D83" i="16"/>
  <c r="E82" i="16"/>
  <c r="I82" i="16" s="1"/>
  <c r="K82" i="16" s="1"/>
  <c r="D82" i="16"/>
  <c r="I81" i="16"/>
  <c r="K81" i="16" s="1"/>
  <c r="G81" i="16"/>
  <c r="I80" i="16"/>
  <c r="K80" i="16" s="1"/>
  <c r="G80" i="16"/>
  <c r="E80" i="16"/>
  <c r="K79" i="16"/>
  <c r="I79" i="16"/>
  <c r="J79" i="16"/>
  <c r="G79" i="16"/>
  <c r="D79" i="16"/>
  <c r="J78" i="16"/>
  <c r="I78" i="16"/>
  <c r="K78" i="16" s="1"/>
  <c r="G78" i="16"/>
  <c r="E78" i="16"/>
  <c r="D78" i="16"/>
  <c r="I76" i="16"/>
  <c r="K76" i="16" s="1"/>
  <c r="E76" i="16"/>
  <c r="G76" i="16" s="1"/>
  <c r="D76" i="16"/>
  <c r="E75" i="16"/>
  <c r="G75" i="16" s="1"/>
  <c r="D75" i="16"/>
  <c r="J74" i="16"/>
  <c r="E74" i="16"/>
  <c r="I74" i="16" s="1"/>
  <c r="K74" i="16" s="1"/>
  <c r="D74" i="16"/>
  <c r="I73" i="16"/>
  <c r="K73" i="16" s="1"/>
  <c r="E73" i="16"/>
  <c r="G73" i="16" s="1"/>
  <c r="D73" i="16"/>
  <c r="J72" i="16"/>
  <c r="E72" i="16"/>
  <c r="G72" i="16" s="1"/>
  <c r="D72" i="16"/>
  <c r="E70" i="16"/>
  <c r="I70" i="16" s="1"/>
  <c r="K70" i="16" s="1"/>
  <c r="D70" i="16"/>
  <c r="K69" i="16"/>
  <c r="I69" i="16"/>
  <c r="E69" i="16"/>
  <c r="G69" i="16" s="1"/>
  <c r="D69" i="16"/>
  <c r="G68" i="16"/>
  <c r="E68" i="16"/>
  <c r="I68" i="16" s="1"/>
  <c r="K68" i="16" s="1"/>
  <c r="D68" i="16"/>
  <c r="J67" i="16"/>
  <c r="E67" i="16"/>
  <c r="I67" i="16" s="1"/>
  <c r="K67" i="16" s="1"/>
  <c r="D67" i="16"/>
  <c r="K66" i="16"/>
  <c r="I66" i="16"/>
  <c r="J66" i="16"/>
  <c r="E66" i="16"/>
  <c r="G66" i="16" s="1"/>
  <c r="D66" i="16"/>
  <c r="J65" i="16"/>
  <c r="G65" i="16"/>
  <c r="E65" i="16"/>
  <c r="I65" i="16" s="1"/>
  <c r="K65" i="16" s="1"/>
  <c r="D65" i="16"/>
  <c r="I63" i="16"/>
  <c r="K63" i="16" s="1"/>
  <c r="G63" i="16"/>
  <c r="E63" i="16"/>
  <c r="D63" i="16"/>
  <c r="J62" i="16"/>
  <c r="E62" i="16"/>
  <c r="I62" i="16" s="1"/>
  <c r="K62" i="16" s="1"/>
  <c r="D62" i="16"/>
  <c r="G61" i="16"/>
  <c r="E61" i="16"/>
  <c r="I61" i="16" s="1"/>
  <c r="K61" i="16" s="1"/>
  <c r="D61" i="16"/>
  <c r="I60" i="16"/>
  <c r="K60" i="16" s="1"/>
  <c r="J60" i="16"/>
  <c r="G60" i="16"/>
  <c r="E60" i="16"/>
  <c r="D60" i="16"/>
  <c r="J59" i="16"/>
  <c r="E59" i="16"/>
  <c r="I59" i="16" s="1"/>
  <c r="K59" i="16" s="1"/>
  <c r="D59" i="16"/>
  <c r="G58" i="16"/>
  <c r="E58" i="16"/>
  <c r="I58" i="16" s="1"/>
  <c r="K58" i="16" s="1"/>
  <c r="D58" i="16"/>
  <c r="J56" i="16"/>
  <c r="I56" i="16"/>
  <c r="K56" i="16" s="1"/>
  <c r="G56" i="16"/>
  <c r="E56" i="16"/>
  <c r="D56" i="16"/>
  <c r="I54" i="16"/>
  <c r="K54" i="16" s="1"/>
  <c r="J54" i="16"/>
  <c r="E54" i="16"/>
  <c r="G54" i="16" s="1"/>
  <c r="D54" i="16"/>
  <c r="J53" i="16"/>
  <c r="F53" i="17" s="1"/>
  <c r="E53" i="16"/>
  <c r="G53" i="16" s="1"/>
  <c r="D53" i="16"/>
  <c r="G49" i="16"/>
  <c r="E49" i="16"/>
  <c r="I49" i="16" s="1"/>
  <c r="K49" i="16" s="1"/>
  <c r="D49" i="16"/>
  <c r="K48" i="16"/>
  <c r="I48" i="16"/>
  <c r="J48" i="16"/>
  <c r="G48" i="16"/>
  <c r="E48" i="16"/>
  <c r="D48" i="16"/>
  <c r="G47" i="16"/>
  <c r="E47" i="16"/>
  <c r="I47" i="16" s="1"/>
  <c r="K47" i="16" s="1"/>
  <c r="D47" i="16"/>
  <c r="G46" i="16"/>
  <c r="E46" i="16"/>
  <c r="I46" i="16" s="1"/>
  <c r="K46" i="16" s="1"/>
  <c r="D46" i="16"/>
  <c r="K45" i="16"/>
  <c r="I45" i="16"/>
  <c r="E45" i="16"/>
  <c r="G45" i="16" s="1"/>
  <c r="D45" i="16"/>
  <c r="G44" i="16"/>
  <c r="E44" i="16"/>
  <c r="I44" i="16" s="1"/>
  <c r="K44" i="16" s="1"/>
  <c r="D44" i="16"/>
  <c r="J43" i="16"/>
  <c r="G43" i="16"/>
  <c r="E43" i="16"/>
  <c r="I43" i="16" s="1"/>
  <c r="K43" i="16" s="1"/>
  <c r="D43" i="16"/>
  <c r="K42" i="16"/>
  <c r="I42" i="16"/>
  <c r="E42" i="16"/>
  <c r="G42" i="16" s="1"/>
  <c r="D42" i="16"/>
  <c r="J41" i="16"/>
  <c r="G41" i="16"/>
  <c r="E41" i="16"/>
  <c r="I41" i="16" s="1"/>
  <c r="K41" i="16" s="1"/>
  <c r="D41" i="16"/>
  <c r="J40" i="16"/>
  <c r="E40" i="16"/>
  <c r="I40" i="16" s="1"/>
  <c r="K40" i="16" s="1"/>
  <c r="D40" i="16"/>
  <c r="K39" i="16"/>
  <c r="I39" i="16"/>
  <c r="J39" i="16"/>
  <c r="E39" i="16"/>
  <c r="G39" i="16" s="1"/>
  <c r="D39" i="16"/>
  <c r="J38" i="16"/>
  <c r="G38" i="16"/>
  <c r="E38" i="16"/>
  <c r="I38" i="16" s="1"/>
  <c r="K38" i="16" s="1"/>
  <c r="D38" i="16"/>
  <c r="G37" i="16"/>
  <c r="E37" i="16"/>
  <c r="I37" i="16" s="1"/>
  <c r="K37" i="16" s="1"/>
  <c r="D37" i="16"/>
  <c r="E35" i="16"/>
  <c r="I35" i="16" s="1"/>
  <c r="K35" i="16" s="1"/>
  <c r="D35" i="16"/>
  <c r="E33" i="16"/>
  <c r="I33" i="16" s="1"/>
  <c r="K33" i="16" s="1"/>
  <c r="D33" i="16"/>
  <c r="J31" i="16"/>
  <c r="E31" i="16"/>
  <c r="I31" i="16" s="1"/>
  <c r="K31" i="16" s="1"/>
  <c r="D31" i="16"/>
  <c r="I30" i="16"/>
  <c r="K30" i="16" s="1"/>
  <c r="J30" i="16"/>
  <c r="E30" i="16"/>
  <c r="G30" i="16" s="1"/>
  <c r="D30" i="16"/>
  <c r="E29" i="16"/>
  <c r="I29" i="16" s="1"/>
  <c r="K29" i="16" s="1"/>
  <c r="D29" i="16"/>
  <c r="G27" i="16"/>
  <c r="E27" i="16"/>
  <c r="I27" i="16" s="1"/>
  <c r="K27" i="16" s="1"/>
  <c r="D27" i="16"/>
  <c r="K26" i="16"/>
  <c r="I26" i="16"/>
  <c r="J26" i="16"/>
  <c r="E26" i="16"/>
  <c r="G26" i="16" s="1"/>
  <c r="D26" i="16"/>
  <c r="G25" i="16"/>
  <c r="E25" i="16"/>
  <c r="I25" i="16" s="1"/>
  <c r="K25" i="16" s="1"/>
  <c r="D25" i="16"/>
  <c r="I23" i="16"/>
  <c r="K23" i="16" s="1"/>
  <c r="G23" i="16"/>
  <c r="E23" i="16"/>
  <c r="D23" i="16"/>
  <c r="E22" i="16"/>
  <c r="I22" i="16" s="1"/>
  <c r="K22" i="16" s="1"/>
  <c r="D22" i="16"/>
  <c r="G21" i="16"/>
  <c r="E21" i="16"/>
  <c r="I21" i="16" s="1"/>
  <c r="K21" i="16" s="1"/>
  <c r="D21" i="16"/>
  <c r="I20" i="16"/>
  <c r="K20" i="16" s="1"/>
  <c r="G20" i="16"/>
  <c r="E20" i="16"/>
  <c r="D20" i="16"/>
  <c r="E18" i="16"/>
  <c r="I18" i="16" s="1"/>
  <c r="K18" i="16" s="1"/>
  <c r="D18" i="16"/>
  <c r="E17" i="16"/>
  <c r="I17" i="16" s="1"/>
  <c r="K17" i="16" s="1"/>
  <c r="D17" i="16"/>
  <c r="J16" i="16"/>
  <c r="I16" i="16"/>
  <c r="K16" i="16" s="1"/>
  <c r="G16" i="16"/>
  <c r="E16" i="16"/>
  <c r="D16" i="16"/>
  <c r="J15" i="16"/>
  <c r="E15" i="16"/>
  <c r="I15" i="16" s="1"/>
  <c r="K15" i="16" s="1"/>
  <c r="D15" i="16"/>
  <c r="J14" i="16"/>
  <c r="E14" i="16"/>
  <c r="I14" i="16" s="1"/>
  <c r="K14" i="16" s="1"/>
  <c r="D14" i="16"/>
  <c r="E12" i="16"/>
  <c r="I12" i="16" s="1"/>
  <c r="K12" i="16" s="1"/>
  <c r="D12" i="16"/>
  <c r="I11" i="16"/>
  <c r="K11" i="16" s="1"/>
  <c r="E11" i="16"/>
  <c r="G11" i="16" s="1"/>
  <c r="D11" i="16"/>
  <c r="H54" i="15"/>
  <c r="J54" i="15" s="1"/>
  <c r="H56" i="15"/>
  <c r="H58" i="15"/>
  <c r="H59" i="15"/>
  <c r="H60" i="15"/>
  <c r="H61" i="15"/>
  <c r="H62" i="15"/>
  <c r="H63" i="15"/>
  <c r="H65" i="15"/>
  <c r="J65" i="15" s="1"/>
  <c r="H66" i="15"/>
  <c r="H67" i="15"/>
  <c r="H68" i="15"/>
  <c r="H69" i="15"/>
  <c r="H70" i="15"/>
  <c r="H72" i="15"/>
  <c r="H73" i="15"/>
  <c r="J73" i="15" s="1"/>
  <c r="H74" i="15"/>
  <c r="H75" i="15"/>
  <c r="H76" i="15"/>
  <c r="J76" i="15" s="1"/>
  <c r="H78" i="15"/>
  <c r="J78" i="15" s="1"/>
  <c r="H79" i="15"/>
  <c r="H80" i="15"/>
  <c r="J80" i="15" s="1"/>
  <c r="H81" i="15"/>
  <c r="H82" i="15"/>
  <c r="H83" i="15"/>
  <c r="H84" i="15"/>
  <c r="H85" i="15"/>
  <c r="J85" i="15" s="1"/>
  <c r="H86" i="15"/>
  <c r="H88" i="15"/>
  <c r="J88" i="15" s="1"/>
  <c r="H89" i="15"/>
  <c r="H90" i="15"/>
  <c r="H91" i="15"/>
  <c r="J91" i="15" s="1"/>
  <c r="H92" i="15"/>
  <c r="J92" i="15" s="1"/>
  <c r="H93" i="15"/>
  <c r="H94" i="15"/>
  <c r="H53" i="15"/>
  <c r="H12" i="15"/>
  <c r="H14" i="15"/>
  <c r="J14" i="15" s="1"/>
  <c r="H15" i="15"/>
  <c r="H16" i="15"/>
  <c r="H17" i="15"/>
  <c r="H18" i="15"/>
  <c r="H20" i="15"/>
  <c r="H21" i="15"/>
  <c r="J21" i="15" s="1"/>
  <c r="H22" i="15"/>
  <c r="H23" i="15"/>
  <c r="H25" i="15"/>
  <c r="H26" i="15"/>
  <c r="J26" i="15" s="1"/>
  <c r="H27" i="15"/>
  <c r="J27" i="15" s="1"/>
  <c r="H29" i="15"/>
  <c r="H30" i="15"/>
  <c r="H31" i="15"/>
  <c r="H33" i="15"/>
  <c r="J33" i="15" s="1"/>
  <c r="H35" i="15"/>
  <c r="H37" i="15"/>
  <c r="H38" i="15"/>
  <c r="J38" i="15" s="1"/>
  <c r="H39" i="15"/>
  <c r="J39" i="15" s="1"/>
  <c r="H40" i="15"/>
  <c r="H41" i="15"/>
  <c r="H42" i="15"/>
  <c r="H43" i="15"/>
  <c r="H44" i="15"/>
  <c r="H45" i="15"/>
  <c r="J45" i="15" s="1"/>
  <c r="H46" i="15"/>
  <c r="H47" i="15"/>
  <c r="H48" i="15"/>
  <c r="H49" i="15"/>
  <c r="H11" i="15"/>
  <c r="F12" i="15"/>
  <c r="F14" i="15"/>
  <c r="F15" i="15"/>
  <c r="F16" i="15"/>
  <c r="F17" i="15"/>
  <c r="F18" i="15"/>
  <c r="F20" i="15"/>
  <c r="F21" i="15"/>
  <c r="F22" i="15"/>
  <c r="F23" i="15"/>
  <c r="F25" i="15"/>
  <c r="J25" i="15" s="1"/>
  <c r="F26" i="15"/>
  <c r="F27" i="15"/>
  <c r="F30" i="15"/>
  <c r="F31" i="15"/>
  <c r="F33" i="15"/>
  <c r="F35" i="15"/>
  <c r="J35" i="15" s="1"/>
  <c r="F38" i="15"/>
  <c r="F39" i="15"/>
  <c r="F40" i="15"/>
  <c r="F41" i="15"/>
  <c r="F42" i="15"/>
  <c r="F43" i="15"/>
  <c r="F44" i="15"/>
  <c r="F45" i="15"/>
  <c r="F46" i="15"/>
  <c r="F47" i="15"/>
  <c r="J47" i="15" s="1"/>
  <c r="F48" i="15"/>
  <c r="F49" i="15"/>
  <c r="F53" i="15"/>
  <c r="F54" i="15"/>
  <c r="F56" i="15"/>
  <c r="J56" i="15" s="1"/>
  <c r="F58" i="15"/>
  <c r="F59" i="15"/>
  <c r="F60" i="15"/>
  <c r="F61" i="15"/>
  <c r="F62" i="15"/>
  <c r="F63" i="15"/>
  <c r="F65" i="15"/>
  <c r="F66" i="15"/>
  <c r="F67" i="15"/>
  <c r="F68" i="15"/>
  <c r="F69" i="15"/>
  <c r="F70" i="15"/>
  <c r="F72" i="15"/>
  <c r="F73" i="15"/>
  <c r="F74" i="15"/>
  <c r="F75" i="15"/>
  <c r="F76" i="15"/>
  <c r="F78" i="15"/>
  <c r="F79" i="15"/>
  <c r="F80" i="15"/>
  <c r="F81" i="15"/>
  <c r="F82" i="15"/>
  <c r="F83" i="15"/>
  <c r="F84" i="15"/>
  <c r="J84" i="15" s="1"/>
  <c r="F85" i="15"/>
  <c r="F86" i="15"/>
  <c r="F88" i="15"/>
  <c r="F89" i="15"/>
  <c r="F90" i="15"/>
  <c r="F91" i="15"/>
  <c r="F92" i="15"/>
  <c r="F93" i="15"/>
  <c r="F94" i="15"/>
  <c r="F11" i="15"/>
  <c r="J11" i="15" s="1"/>
  <c r="I94" i="15"/>
  <c r="K94" i="15" s="1"/>
  <c r="E94" i="15"/>
  <c r="G94" i="15" s="1"/>
  <c r="D94" i="15"/>
  <c r="J93" i="15"/>
  <c r="E93" i="15"/>
  <c r="G93" i="15" s="1"/>
  <c r="D93" i="15"/>
  <c r="G92" i="15"/>
  <c r="E92" i="15"/>
  <c r="I92" i="15" s="1"/>
  <c r="K92" i="15" s="1"/>
  <c r="D92" i="15"/>
  <c r="I91" i="15"/>
  <c r="K91" i="15" s="1"/>
  <c r="E91" i="15"/>
  <c r="G91" i="15" s="1"/>
  <c r="D91" i="15"/>
  <c r="J90" i="15"/>
  <c r="E90" i="15"/>
  <c r="G90" i="15" s="1"/>
  <c r="D90" i="15"/>
  <c r="G89" i="15"/>
  <c r="E89" i="15"/>
  <c r="I89" i="15" s="1"/>
  <c r="K89" i="15" s="1"/>
  <c r="D89" i="15"/>
  <c r="I88" i="15"/>
  <c r="K88" i="15" s="1"/>
  <c r="E88" i="15"/>
  <c r="G88" i="15" s="1"/>
  <c r="D88" i="15"/>
  <c r="I86" i="15"/>
  <c r="K86" i="15" s="1"/>
  <c r="J86" i="15"/>
  <c r="G86" i="15"/>
  <c r="D86" i="15"/>
  <c r="I85" i="15"/>
  <c r="K85" i="15" s="1"/>
  <c r="G85" i="15"/>
  <c r="E85" i="15"/>
  <c r="D85" i="15"/>
  <c r="K84" i="15"/>
  <c r="I84" i="15"/>
  <c r="G84" i="15"/>
  <c r="D84" i="15"/>
  <c r="E83" i="15"/>
  <c r="G83" i="15" s="1"/>
  <c r="D83" i="15"/>
  <c r="I82" i="15"/>
  <c r="K82" i="15" s="1"/>
  <c r="G82" i="15"/>
  <c r="E82" i="15"/>
  <c r="D82" i="15"/>
  <c r="J81" i="15"/>
  <c r="I81" i="15"/>
  <c r="K81" i="15" s="1"/>
  <c r="G81" i="15"/>
  <c r="E80" i="15"/>
  <c r="I80" i="15" s="1"/>
  <c r="K80" i="15" s="1"/>
  <c r="K79" i="15"/>
  <c r="I79" i="15"/>
  <c r="G79" i="15"/>
  <c r="D79" i="15"/>
  <c r="E78" i="15"/>
  <c r="G78" i="15" s="1"/>
  <c r="D78" i="15"/>
  <c r="E76" i="15"/>
  <c r="G76" i="15" s="1"/>
  <c r="D76" i="15"/>
  <c r="J75" i="15"/>
  <c r="G75" i="15"/>
  <c r="E75" i="15"/>
  <c r="I75" i="15" s="1"/>
  <c r="K75" i="15" s="1"/>
  <c r="D75" i="15"/>
  <c r="I74" i="15"/>
  <c r="K74" i="15" s="1"/>
  <c r="E74" i="15"/>
  <c r="G74" i="15" s="1"/>
  <c r="D74" i="15"/>
  <c r="E73" i="15"/>
  <c r="G73" i="15" s="1"/>
  <c r="D73" i="15"/>
  <c r="G72" i="15"/>
  <c r="E72" i="15"/>
  <c r="I72" i="15" s="1"/>
  <c r="K72" i="15" s="1"/>
  <c r="D72" i="15"/>
  <c r="E70" i="15"/>
  <c r="I70" i="15" s="1"/>
  <c r="K70" i="15" s="1"/>
  <c r="D70" i="15"/>
  <c r="I69" i="15"/>
  <c r="K69" i="15" s="1"/>
  <c r="J69" i="15"/>
  <c r="G69" i="15"/>
  <c r="E69" i="15"/>
  <c r="D69" i="15"/>
  <c r="J68" i="15"/>
  <c r="E68" i="15"/>
  <c r="I68" i="15" s="1"/>
  <c r="K68" i="15" s="1"/>
  <c r="D68" i="15"/>
  <c r="E67" i="15"/>
  <c r="I67" i="15" s="1"/>
  <c r="K67" i="15" s="1"/>
  <c r="D67" i="15"/>
  <c r="I66" i="15"/>
  <c r="K66" i="15" s="1"/>
  <c r="J66" i="15"/>
  <c r="G66" i="15"/>
  <c r="E66" i="15"/>
  <c r="D66" i="15"/>
  <c r="E65" i="15"/>
  <c r="I65" i="15" s="1"/>
  <c r="K65" i="15" s="1"/>
  <c r="D65" i="15"/>
  <c r="I63" i="15"/>
  <c r="K63" i="15" s="1"/>
  <c r="J63" i="15"/>
  <c r="G63" i="15"/>
  <c r="E63" i="15"/>
  <c r="D63" i="15"/>
  <c r="J62" i="15"/>
  <c r="E62" i="15"/>
  <c r="I62" i="15" s="1"/>
  <c r="K62" i="15" s="1"/>
  <c r="D62" i="15"/>
  <c r="G61" i="15"/>
  <c r="E61" i="15"/>
  <c r="I61" i="15" s="1"/>
  <c r="K61" i="15" s="1"/>
  <c r="D61" i="15"/>
  <c r="I60" i="15"/>
  <c r="K60" i="15" s="1"/>
  <c r="J60" i="15"/>
  <c r="G60" i="15"/>
  <c r="E60" i="15"/>
  <c r="D60" i="15"/>
  <c r="E59" i="15"/>
  <c r="I59" i="15" s="1"/>
  <c r="K59" i="15" s="1"/>
  <c r="D59" i="15"/>
  <c r="G58" i="15"/>
  <c r="E58" i="15"/>
  <c r="I58" i="15" s="1"/>
  <c r="K58" i="15" s="1"/>
  <c r="D58" i="15"/>
  <c r="E56" i="15"/>
  <c r="G56" i="15" s="1"/>
  <c r="D56" i="15"/>
  <c r="E54" i="15"/>
  <c r="G54" i="15" s="1"/>
  <c r="D54" i="15"/>
  <c r="J53" i="15"/>
  <c r="G53" i="15"/>
  <c r="E53" i="15"/>
  <c r="I53" i="15" s="1"/>
  <c r="K53" i="15" s="1"/>
  <c r="D53" i="15"/>
  <c r="E49" i="15"/>
  <c r="I49" i="15" s="1"/>
  <c r="K49" i="15" s="1"/>
  <c r="D49" i="15"/>
  <c r="I48" i="15"/>
  <c r="K48" i="15" s="1"/>
  <c r="J48" i="15"/>
  <c r="G48" i="15"/>
  <c r="E48" i="15"/>
  <c r="D48" i="15"/>
  <c r="E47" i="15"/>
  <c r="I47" i="15" s="1"/>
  <c r="K47" i="15" s="1"/>
  <c r="D47" i="15"/>
  <c r="E46" i="15"/>
  <c r="I46" i="15" s="1"/>
  <c r="K46" i="15" s="1"/>
  <c r="D46" i="15"/>
  <c r="I45" i="15"/>
  <c r="K45" i="15" s="1"/>
  <c r="G45" i="15"/>
  <c r="E45" i="15"/>
  <c r="D45" i="15"/>
  <c r="J44" i="15"/>
  <c r="E44" i="15"/>
  <c r="I44" i="15" s="1"/>
  <c r="K44" i="15" s="1"/>
  <c r="D44" i="15"/>
  <c r="E43" i="15"/>
  <c r="I43" i="15" s="1"/>
  <c r="K43" i="15" s="1"/>
  <c r="D43" i="15"/>
  <c r="I42" i="15"/>
  <c r="K42" i="15" s="1"/>
  <c r="J42" i="15"/>
  <c r="G42" i="15"/>
  <c r="E42" i="15"/>
  <c r="D42" i="15"/>
  <c r="J41" i="15"/>
  <c r="E41" i="15"/>
  <c r="I41" i="15" s="1"/>
  <c r="K41" i="15" s="1"/>
  <c r="D41" i="15"/>
  <c r="E40" i="15"/>
  <c r="I40" i="15" s="1"/>
  <c r="K40" i="15" s="1"/>
  <c r="D40" i="15"/>
  <c r="I39" i="15"/>
  <c r="K39" i="15" s="1"/>
  <c r="G39" i="15"/>
  <c r="E39" i="15"/>
  <c r="D39" i="15"/>
  <c r="E38" i="15"/>
  <c r="I38" i="15" s="1"/>
  <c r="K38" i="15" s="1"/>
  <c r="D38" i="15"/>
  <c r="E37" i="15"/>
  <c r="I37" i="15" s="1"/>
  <c r="K37" i="15" s="1"/>
  <c r="D37" i="15"/>
  <c r="E35" i="15"/>
  <c r="I35" i="15" s="1"/>
  <c r="K35" i="15" s="1"/>
  <c r="D35" i="15"/>
  <c r="I33" i="15"/>
  <c r="K33" i="15" s="1"/>
  <c r="E33" i="15"/>
  <c r="G33" i="15" s="1"/>
  <c r="D33" i="15"/>
  <c r="I31" i="15"/>
  <c r="K31" i="15" s="1"/>
  <c r="E31" i="15"/>
  <c r="G31" i="15" s="1"/>
  <c r="D31" i="15"/>
  <c r="J30" i="15"/>
  <c r="E30" i="15"/>
  <c r="G30" i="15" s="1"/>
  <c r="D30" i="15"/>
  <c r="I29" i="15"/>
  <c r="K29" i="15" s="1"/>
  <c r="G29" i="15"/>
  <c r="E29" i="15"/>
  <c r="D29" i="15"/>
  <c r="E27" i="15"/>
  <c r="I27" i="15" s="1"/>
  <c r="K27" i="15" s="1"/>
  <c r="D27" i="15"/>
  <c r="I26" i="15"/>
  <c r="K26" i="15" s="1"/>
  <c r="G26" i="15"/>
  <c r="E26" i="15"/>
  <c r="D26" i="15"/>
  <c r="E25" i="15"/>
  <c r="I25" i="15" s="1"/>
  <c r="K25" i="15" s="1"/>
  <c r="D25" i="15"/>
  <c r="I23" i="15"/>
  <c r="K23" i="15" s="1"/>
  <c r="G23" i="15"/>
  <c r="E23" i="15"/>
  <c r="D23" i="15"/>
  <c r="E22" i="15"/>
  <c r="I22" i="15" s="1"/>
  <c r="K22" i="15" s="1"/>
  <c r="D22" i="15"/>
  <c r="G21" i="15"/>
  <c r="E21" i="15"/>
  <c r="I21" i="15" s="1"/>
  <c r="K21" i="15" s="1"/>
  <c r="D21" i="15"/>
  <c r="I20" i="15"/>
  <c r="K20" i="15" s="1"/>
  <c r="J20" i="15"/>
  <c r="G20" i="15"/>
  <c r="E20" i="15"/>
  <c r="D20" i="15"/>
  <c r="I18" i="15"/>
  <c r="K18" i="15" s="1"/>
  <c r="J18" i="15"/>
  <c r="G18" i="15"/>
  <c r="E18" i="15"/>
  <c r="D18" i="15"/>
  <c r="J17" i="15"/>
  <c r="I17" i="15"/>
  <c r="K17" i="15" s="1"/>
  <c r="E17" i="15"/>
  <c r="G17" i="15" s="1"/>
  <c r="D17" i="15"/>
  <c r="J16" i="15"/>
  <c r="E16" i="15"/>
  <c r="G16" i="15" s="1"/>
  <c r="D16" i="15"/>
  <c r="I15" i="15"/>
  <c r="K15" i="15" s="1"/>
  <c r="J15" i="15"/>
  <c r="G15" i="15"/>
  <c r="E15" i="15"/>
  <c r="D15" i="15"/>
  <c r="I14" i="15"/>
  <c r="K14" i="15" s="1"/>
  <c r="E14" i="15"/>
  <c r="G14" i="15" s="1"/>
  <c r="D14" i="15"/>
  <c r="I12" i="15"/>
  <c r="K12" i="15" s="1"/>
  <c r="J12" i="15"/>
  <c r="E12" i="15"/>
  <c r="G12" i="15" s="1"/>
  <c r="D12" i="15"/>
  <c r="E11" i="15"/>
  <c r="G11" i="15" s="1"/>
  <c r="D11" i="15"/>
  <c r="H54" i="14"/>
  <c r="H56" i="14"/>
  <c r="H58" i="14"/>
  <c r="H59" i="14"/>
  <c r="H60" i="14"/>
  <c r="J60" i="14" s="1"/>
  <c r="H61" i="14"/>
  <c r="H62" i="14"/>
  <c r="H63" i="14"/>
  <c r="H65" i="14"/>
  <c r="J65" i="14" s="1"/>
  <c r="H66" i="14"/>
  <c r="H67" i="14"/>
  <c r="H68" i="14"/>
  <c r="H69" i="14"/>
  <c r="H70" i="14"/>
  <c r="H72" i="14"/>
  <c r="H73" i="14"/>
  <c r="H74" i="14"/>
  <c r="J74" i="14" s="1"/>
  <c r="H75" i="14"/>
  <c r="H76" i="14"/>
  <c r="H78" i="14"/>
  <c r="J78" i="14" s="1"/>
  <c r="H79" i="14"/>
  <c r="J79" i="14" s="1"/>
  <c r="H80" i="14"/>
  <c r="J80" i="14" s="1"/>
  <c r="H81" i="14"/>
  <c r="H82" i="14"/>
  <c r="H83" i="14"/>
  <c r="H84" i="14"/>
  <c r="J84" i="14" s="1"/>
  <c r="H85" i="14"/>
  <c r="H86" i="14"/>
  <c r="H88" i="14"/>
  <c r="H89" i="14"/>
  <c r="J89" i="14" s="1"/>
  <c r="H90" i="14"/>
  <c r="H91" i="14"/>
  <c r="H92" i="14"/>
  <c r="J92" i="14" s="1"/>
  <c r="H93" i="14"/>
  <c r="H94" i="14"/>
  <c r="H53" i="14"/>
  <c r="H12" i="14"/>
  <c r="H14" i="14"/>
  <c r="H15" i="14"/>
  <c r="H16" i="14"/>
  <c r="H17" i="14"/>
  <c r="H18" i="14"/>
  <c r="H20" i="14"/>
  <c r="H21" i="14"/>
  <c r="H22" i="14"/>
  <c r="H23" i="14"/>
  <c r="H25" i="14"/>
  <c r="H26" i="14"/>
  <c r="J26" i="14" s="1"/>
  <c r="H27" i="14"/>
  <c r="H29" i="14"/>
  <c r="H30" i="14"/>
  <c r="H31" i="14"/>
  <c r="H33" i="14"/>
  <c r="H35" i="14"/>
  <c r="H37" i="14"/>
  <c r="H38" i="14"/>
  <c r="J38" i="14" s="1"/>
  <c r="H39" i="14"/>
  <c r="H40" i="14"/>
  <c r="H41" i="14"/>
  <c r="H42" i="14"/>
  <c r="H43" i="14"/>
  <c r="H44" i="14"/>
  <c r="H45" i="14"/>
  <c r="H46" i="14"/>
  <c r="H47" i="14"/>
  <c r="H48" i="14"/>
  <c r="H49" i="14"/>
  <c r="H11" i="14"/>
  <c r="F12" i="14"/>
  <c r="F14" i="14"/>
  <c r="F15" i="14"/>
  <c r="F16" i="14"/>
  <c r="F17" i="14"/>
  <c r="F18" i="14"/>
  <c r="F20" i="14"/>
  <c r="F21" i="14"/>
  <c r="F22" i="14"/>
  <c r="F23" i="14"/>
  <c r="F25" i="14"/>
  <c r="F26" i="14"/>
  <c r="F27" i="14"/>
  <c r="J27" i="14" s="1"/>
  <c r="F30" i="14"/>
  <c r="F31" i="14"/>
  <c r="F33" i="14"/>
  <c r="F35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J49" i="14" s="1"/>
  <c r="F53" i="14"/>
  <c r="F54" i="14"/>
  <c r="F56" i="14"/>
  <c r="F58" i="14"/>
  <c r="J58" i="14" s="1"/>
  <c r="F59" i="14"/>
  <c r="F60" i="14"/>
  <c r="F61" i="14"/>
  <c r="F62" i="14"/>
  <c r="F63" i="14"/>
  <c r="F65" i="14"/>
  <c r="F66" i="14"/>
  <c r="F67" i="14"/>
  <c r="F68" i="14"/>
  <c r="F69" i="14"/>
  <c r="F70" i="14"/>
  <c r="J70" i="14" s="1"/>
  <c r="F72" i="14"/>
  <c r="F73" i="14"/>
  <c r="F74" i="14"/>
  <c r="F75" i="14"/>
  <c r="F76" i="14"/>
  <c r="F78" i="14"/>
  <c r="F79" i="14"/>
  <c r="F80" i="14"/>
  <c r="F81" i="14"/>
  <c r="F82" i="14"/>
  <c r="J82" i="14" s="1"/>
  <c r="F83" i="14"/>
  <c r="F84" i="14"/>
  <c r="F85" i="14"/>
  <c r="F86" i="14"/>
  <c r="F88" i="14"/>
  <c r="F89" i="14"/>
  <c r="F90" i="14"/>
  <c r="F91" i="14"/>
  <c r="F92" i="14"/>
  <c r="F93" i="14"/>
  <c r="F94" i="14"/>
  <c r="F11" i="14"/>
  <c r="I94" i="14"/>
  <c r="K94" i="14" s="1"/>
  <c r="G94" i="14"/>
  <c r="E94" i="14"/>
  <c r="D94" i="14"/>
  <c r="I93" i="14"/>
  <c r="K93" i="14" s="1"/>
  <c r="E93" i="14"/>
  <c r="G93" i="14" s="1"/>
  <c r="D93" i="14"/>
  <c r="E92" i="14"/>
  <c r="I92" i="14" s="1"/>
  <c r="K92" i="14" s="1"/>
  <c r="D92" i="14"/>
  <c r="I91" i="14"/>
  <c r="K91" i="14" s="1"/>
  <c r="J91" i="14"/>
  <c r="G91" i="14"/>
  <c r="E91" i="14"/>
  <c r="D91" i="14"/>
  <c r="I90" i="14"/>
  <c r="K90" i="14" s="1"/>
  <c r="J90" i="14"/>
  <c r="E90" i="14"/>
  <c r="G90" i="14" s="1"/>
  <c r="D90" i="14"/>
  <c r="E89" i="14"/>
  <c r="I89" i="14" s="1"/>
  <c r="K89" i="14" s="1"/>
  <c r="D89" i="14"/>
  <c r="I88" i="14"/>
  <c r="K88" i="14" s="1"/>
  <c r="J88" i="14"/>
  <c r="G88" i="14"/>
  <c r="E88" i="14"/>
  <c r="D88" i="14"/>
  <c r="K86" i="14"/>
  <c r="I86" i="14"/>
  <c r="J86" i="14"/>
  <c r="G86" i="14"/>
  <c r="D86" i="14"/>
  <c r="G85" i="14"/>
  <c r="J85" i="14"/>
  <c r="E85" i="14"/>
  <c r="I85" i="14" s="1"/>
  <c r="K85" i="14" s="1"/>
  <c r="D85" i="14"/>
  <c r="I84" i="14"/>
  <c r="K84" i="14" s="1"/>
  <c r="G84" i="14"/>
  <c r="D84" i="14"/>
  <c r="J83" i="14"/>
  <c r="I83" i="14"/>
  <c r="K83" i="14" s="1"/>
  <c r="E83" i="14"/>
  <c r="G83" i="14" s="1"/>
  <c r="D83" i="14"/>
  <c r="E82" i="14"/>
  <c r="I82" i="14" s="1"/>
  <c r="K82" i="14" s="1"/>
  <c r="D82" i="14"/>
  <c r="I81" i="14"/>
  <c r="K81" i="14" s="1"/>
  <c r="G81" i="14"/>
  <c r="G80" i="14"/>
  <c r="E80" i="14"/>
  <c r="I80" i="14" s="1"/>
  <c r="K80" i="14" s="1"/>
  <c r="I79" i="14"/>
  <c r="K79" i="14" s="1"/>
  <c r="G79" i="14"/>
  <c r="D79" i="14"/>
  <c r="I78" i="14"/>
  <c r="K78" i="14" s="1"/>
  <c r="E78" i="14"/>
  <c r="G78" i="14" s="1"/>
  <c r="D78" i="14"/>
  <c r="I76" i="14"/>
  <c r="K76" i="14" s="1"/>
  <c r="J76" i="14"/>
  <c r="E76" i="14"/>
  <c r="G76" i="14" s="1"/>
  <c r="D76" i="14"/>
  <c r="J75" i="14"/>
  <c r="E75" i="14"/>
  <c r="I75" i="14" s="1"/>
  <c r="K75" i="14" s="1"/>
  <c r="D75" i="14"/>
  <c r="I74" i="14"/>
  <c r="K74" i="14" s="1"/>
  <c r="G74" i="14"/>
  <c r="E74" i="14"/>
  <c r="D74" i="14"/>
  <c r="I73" i="14"/>
  <c r="K73" i="14" s="1"/>
  <c r="J73" i="14"/>
  <c r="E73" i="14"/>
  <c r="G73" i="14" s="1"/>
  <c r="D73" i="14"/>
  <c r="J72" i="14"/>
  <c r="E72" i="14"/>
  <c r="I72" i="14" s="1"/>
  <c r="K72" i="14" s="1"/>
  <c r="D72" i="14"/>
  <c r="K70" i="14"/>
  <c r="I70" i="14"/>
  <c r="E70" i="14"/>
  <c r="G70" i="14" s="1"/>
  <c r="D70" i="14"/>
  <c r="K69" i="14"/>
  <c r="I69" i="14"/>
  <c r="G69" i="14"/>
  <c r="E69" i="14"/>
  <c r="D69" i="14"/>
  <c r="J68" i="14"/>
  <c r="G68" i="14"/>
  <c r="E68" i="14"/>
  <c r="I68" i="14" s="1"/>
  <c r="K68" i="14" s="1"/>
  <c r="D68" i="14"/>
  <c r="K67" i="14"/>
  <c r="I67" i="14"/>
  <c r="E67" i="14"/>
  <c r="G67" i="14" s="1"/>
  <c r="D67" i="14"/>
  <c r="K66" i="14"/>
  <c r="I66" i="14"/>
  <c r="J66" i="14"/>
  <c r="G66" i="14"/>
  <c r="E66" i="14"/>
  <c r="D66" i="14"/>
  <c r="G65" i="14"/>
  <c r="E65" i="14"/>
  <c r="I65" i="14" s="1"/>
  <c r="K65" i="14" s="1"/>
  <c r="D65" i="14"/>
  <c r="G63" i="14"/>
  <c r="E63" i="14"/>
  <c r="I63" i="14" s="1"/>
  <c r="K63" i="14" s="1"/>
  <c r="D63" i="14"/>
  <c r="J62" i="14"/>
  <c r="I62" i="14"/>
  <c r="K62" i="14" s="1"/>
  <c r="G62" i="14"/>
  <c r="E62" i="14"/>
  <c r="D62" i="14"/>
  <c r="J61" i="14"/>
  <c r="E61" i="14"/>
  <c r="I61" i="14" s="1"/>
  <c r="K61" i="14" s="1"/>
  <c r="D61" i="14"/>
  <c r="K60" i="14"/>
  <c r="I60" i="14"/>
  <c r="G60" i="14"/>
  <c r="E60" i="14"/>
  <c r="D60" i="14"/>
  <c r="J59" i="14"/>
  <c r="I59" i="14"/>
  <c r="K59" i="14" s="1"/>
  <c r="G59" i="14"/>
  <c r="E59" i="14"/>
  <c r="D59" i="14"/>
  <c r="E58" i="14"/>
  <c r="I58" i="14" s="1"/>
  <c r="K58" i="14" s="1"/>
  <c r="D58" i="14"/>
  <c r="I56" i="14"/>
  <c r="K56" i="14" s="1"/>
  <c r="G56" i="14"/>
  <c r="E56" i="14"/>
  <c r="D56" i="14"/>
  <c r="I54" i="14"/>
  <c r="K54" i="14" s="1"/>
  <c r="J54" i="14"/>
  <c r="E54" i="14"/>
  <c r="G54" i="14" s="1"/>
  <c r="D54" i="14"/>
  <c r="J53" i="14"/>
  <c r="E53" i="14"/>
  <c r="I53" i="14" s="1"/>
  <c r="K53" i="14" s="1"/>
  <c r="D53" i="14"/>
  <c r="K49" i="14"/>
  <c r="I49" i="14"/>
  <c r="E49" i="14"/>
  <c r="G49" i="14" s="1"/>
  <c r="D49" i="14"/>
  <c r="K48" i="14"/>
  <c r="I48" i="14"/>
  <c r="G48" i="14"/>
  <c r="E48" i="14"/>
  <c r="D48" i="14"/>
  <c r="J47" i="14"/>
  <c r="G47" i="14"/>
  <c r="E47" i="14"/>
  <c r="I47" i="14" s="1"/>
  <c r="K47" i="14" s="1"/>
  <c r="D47" i="14"/>
  <c r="K46" i="14"/>
  <c r="I46" i="14"/>
  <c r="E46" i="14"/>
  <c r="G46" i="14" s="1"/>
  <c r="D46" i="14"/>
  <c r="K45" i="14"/>
  <c r="I45" i="14"/>
  <c r="G45" i="14"/>
  <c r="E45" i="14"/>
  <c r="D45" i="14"/>
  <c r="J44" i="14"/>
  <c r="G44" i="14"/>
  <c r="E44" i="14"/>
  <c r="I44" i="14" s="1"/>
  <c r="K44" i="14" s="1"/>
  <c r="D44" i="14"/>
  <c r="K43" i="14"/>
  <c r="J43" i="14"/>
  <c r="I43" i="14"/>
  <c r="E43" i="14"/>
  <c r="G43" i="14" s="1"/>
  <c r="D43" i="14"/>
  <c r="K42" i="14"/>
  <c r="I42" i="14"/>
  <c r="J42" i="14"/>
  <c r="G42" i="14"/>
  <c r="E42" i="14"/>
  <c r="D42" i="14"/>
  <c r="J41" i="14"/>
  <c r="G41" i="14"/>
  <c r="E41" i="14"/>
  <c r="I41" i="14" s="1"/>
  <c r="K41" i="14" s="1"/>
  <c r="D41" i="14"/>
  <c r="K40" i="14"/>
  <c r="I40" i="14"/>
  <c r="E40" i="14"/>
  <c r="G40" i="14" s="1"/>
  <c r="D40" i="14"/>
  <c r="K39" i="14"/>
  <c r="I39" i="14"/>
  <c r="G39" i="14"/>
  <c r="E39" i="14"/>
  <c r="D39" i="14"/>
  <c r="G38" i="14"/>
  <c r="E38" i="14"/>
  <c r="I38" i="14" s="1"/>
  <c r="K38" i="14" s="1"/>
  <c r="D38" i="14"/>
  <c r="K37" i="14"/>
  <c r="I37" i="14"/>
  <c r="E37" i="14"/>
  <c r="G37" i="14" s="1"/>
  <c r="D37" i="14"/>
  <c r="J35" i="14"/>
  <c r="I35" i="14"/>
  <c r="K35" i="14" s="1"/>
  <c r="G35" i="14"/>
  <c r="E35" i="14"/>
  <c r="D35" i="14"/>
  <c r="K33" i="14"/>
  <c r="I33" i="14"/>
  <c r="G33" i="14"/>
  <c r="E33" i="14"/>
  <c r="D33" i="14"/>
  <c r="I31" i="14"/>
  <c r="K31" i="14" s="1"/>
  <c r="J31" i="14"/>
  <c r="G31" i="14"/>
  <c r="E31" i="14"/>
  <c r="D31" i="14"/>
  <c r="I30" i="14"/>
  <c r="K30" i="14" s="1"/>
  <c r="J30" i="14"/>
  <c r="E30" i="14"/>
  <c r="G30" i="14" s="1"/>
  <c r="D30" i="14"/>
  <c r="E29" i="14"/>
  <c r="I29" i="14" s="1"/>
  <c r="K29" i="14" s="1"/>
  <c r="D29" i="14"/>
  <c r="K27" i="14"/>
  <c r="I27" i="14"/>
  <c r="G27" i="14"/>
  <c r="E27" i="14"/>
  <c r="D27" i="14"/>
  <c r="K26" i="14"/>
  <c r="I26" i="14"/>
  <c r="G26" i="14"/>
  <c r="E26" i="14"/>
  <c r="D26" i="14"/>
  <c r="G25" i="14"/>
  <c r="E25" i="14"/>
  <c r="I25" i="14" s="1"/>
  <c r="K25" i="14" s="1"/>
  <c r="D25" i="14"/>
  <c r="G23" i="14"/>
  <c r="J23" i="14"/>
  <c r="E23" i="14"/>
  <c r="I23" i="14" s="1"/>
  <c r="K23" i="14" s="1"/>
  <c r="D23" i="14"/>
  <c r="I22" i="14"/>
  <c r="K22" i="14" s="1"/>
  <c r="E22" i="14"/>
  <c r="G22" i="14" s="1"/>
  <c r="D22" i="14"/>
  <c r="E21" i="14"/>
  <c r="I21" i="14" s="1"/>
  <c r="K21" i="14" s="1"/>
  <c r="D21" i="14"/>
  <c r="G20" i="14"/>
  <c r="J20" i="14"/>
  <c r="E20" i="14"/>
  <c r="I20" i="14" s="1"/>
  <c r="K20" i="14" s="1"/>
  <c r="D20" i="14"/>
  <c r="J18" i="14"/>
  <c r="E18" i="14"/>
  <c r="I18" i="14" s="1"/>
  <c r="K18" i="14" s="1"/>
  <c r="D18" i="14"/>
  <c r="I17" i="14"/>
  <c r="K17" i="14" s="1"/>
  <c r="J17" i="14"/>
  <c r="G17" i="14"/>
  <c r="E17" i="14"/>
  <c r="D17" i="14"/>
  <c r="J16" i="14"/>
  <c r="I16" i="14"/>
  <c r="K16" i="14" s="1"/>
  <c r="E16" i="14"/>
  <c r="G16" i="14" s="1"/>
  <c r="D16" i="14"/>
  <c r="E15" i="14"/>
  <c r="I15" i="14" s="1"/>
  <c r="K15" i="14" s="1"/>
  <c r="D15" i="14"/>
  <c r="I14" i="14"/>
  <c r="K14" i="14" s="1"/>
  <c r="J14" i="14"/>
  <c r="G14" i="14"/>
  <c r="E14" i="14"/>
  <c r="D14" i="14"/>
  <c r="I12" i="14"/>
  <c r="K12" i="14" s="1"/>
  <c r="J12" i="14"/>
  <c r="G12" i="14"/>
  <c r="E12" i="14"/>
  <c r="D12" i="14"/>
  <c r="I11" i="14"/>
  <c r="K11" i="14" s="1"/>
  <c r="J11" i="14"/>
  <c r="E11" i="14"/>
  <c r="G11" i="14" s="1"/>
  <c r="D11" i="14"/>
  <c r="H54" i="13"/>
  <c r="H56" i="13"/>
  <c r="H58" i="13"/>
  <c r="H59" i="13"/>
  <c r="H60" i="13"/>
  <c r="H61" i="13"/>
  <c r="J61" i="13" s="1"/>
  <c r="H62" i="13"/>
  <c r="J62" i="13" s="1"/>
  <c r="H63" i="13"/>
  <c r="J63" i="13" s="1"/>
  <c r="H65" i="13"/>
  <c r="H66" i="13"/>
  <c r="H67" i="13"/>
  <c r="H68" i="13"/>
  <c r="H69" i="13"/>
  <c r="H70" i="13"/>
  <c r="H72" i="13"/>
  <c r="H73" i="13"/>
  <c r="H74" i="13"/>
  <c r="J74" i="13" s="1"/>
  <c r="H75" i="13"/>
  <c r="J75" i="13" s="1"/>
  <c r="H76" i="13"/>
  <c r="H78" i="13"/>
  <c r="J78" i="13" s="1"/>
  <c r="H79" i="13"/>
  <c r="J79" i="13" s="1"/>
  <c r="H80" i="13"/>
  <c r="H81" i="13"/>
  <c r="H82" i="13"/>
  <c r="H83" i="13"/>
  <c r="H84" i="13"/>
  <c r="H85" i="13"/>
  <c r="J85" i="13" s="1"/>
  <c r="H86" i="13"/>
  <c r="H88" i="13"/>
  <c r="J88" i="13" s="1"/>
  <c r="H89" i="13"/>
  <c r="H90" i="13"/>
  <c r="H91" i="13"/>
  <c r="H92" i="13"/>
  <c r="J92" i="13" s="1"/>
  <c r="H93" i="13"/>
  <c r="H94" i="13"/>
  <c r="H53" i="13"/>
  <c r="J53" i="13" s="1"/>
  <c r="H12" i="13"/>
  <c r="H14" i="13"/>
  <c r="J14" i="13" s="1"/>
  <c r="H15" i="13"/>
  <c r="H16" i="13"/>
  <c r="H17" i="13"/>
  <c r="H18" i="13"/>
  <c r="H20" i="13"/>
  <c r="H21" i="13"/>
  <c r="J21" i="13" s="1"/>
  <c r="H22" i="13"/>
  <c r="H23" i="13"/>
  <c r="H25" i="13"/>
  <c r="J25" i="13" s="1"/>
  <c r="H26" i="13"/>
  <c r="J26" i="13" s="1"/>
  <c r="H27" i="13"/>
  <c r="H29" i="13"/>
  <c r="H30" i="13"/>
  <c r="H31" i="13"/>
  <c r="J31" i="13" s="1"/>
  <c r="H33" i="13"/>
  <c r="H35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J49" i="13" s="1"/>
  <c r="H11" i="13"/>
  <c r="F12" i="13"/>
  <c r="F14" i="13"/>
  <c r="F15" i="13"/>
  <c r="J15" i="13" s="1"/>
  <c r="F16" i="13"/>
  <c r="F17" i="13"/>
  <c r="J17" i="13" s="1"/>
  <c r="F18" i="13"/>
  <c r="J18" i="13" s="1"/>
  <c r="F20" i="13"/>
  <c r="F21" i="13"/>
  <c r="F22" i="13"/>
  <c r="F23" i="13"/>
  <c r="F25" i="13"/>
  <c r="F26" i="13"/>
  <c r="F27" i="13"/>
  <c r="F30" i="13"/>
  <c r="F31" i="13"/>
  <c r="F33" i="13"/>
  <c r="F35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3" i="13"/>
  <c r="F54" i="13"/>
  <c r="F56" i="13"/>
  <c r="F58" i="13"/>
  <c r="J58" i="13" s="1"/>
  <c r="F59" i="13"/>
  <c r="F60" i="13"/>
  <c r="F61" i="13"/>
  <c r="F62" i="13"/>
  <c r="F63" i="13"/>
  <c r="F65" i="13"/>
  <c r="F66" i="13"/>
  <c r="F67" i="13"/>
  <c r="F68" i="13"/>
  <c r="F69" i="13"/>
  <c r="F70" i="13"/>
  <c r="F72" i="13"/>
  <c r="F73" i="13"/>
  <c r="F74" i="13"/>
  <c r="F75" i="13"/>
  <c r="F76" i="13"/>
  <c r="F78" i="13"/>
  <c r="F79" i="13"/>
  <c r="F80" i="13"/>
  <c r="F81" i="13"/>
  <c r="J81" i="13" s="1"/>
  <c r="F82" i="13"/>
  <c r="J82" i="13" s="1"/>
  <c r="F83" i="13"/>
  <c r="F84" i="13"/>
  <c r="F85" i="13"/>
  <c r="F86" i="13"/>
  <c r="F88" i="13"/>
  <c r="F89" i="13"/>
  <c r="F90" i="13"/>
  <c r="F91" i="13"/>
  <c r="F92" i="13"/>
  <c r="F93" i="13"/>
  <c r="F94" i="13"/>
  <c r="J94" i="13" s="1"/>
  <c r="F11" i="13"/>
  <c r="I94" i="13"/>
  <c r="K94" i="13" s="1"/>
  <c r="E94" i="13"/>
  <c r="G94" i="13" s="1"/>
  <c r="D94" i="13"/>
  <c r="I93" i="13"/>
  <c r="K93" i="13" s="1"/>
  <c r="E93" i="13"/>
  <c r="G93" i="13" s="1"/>
  <c r="D93" i="13"/>
  <c r="E92" i="13"/>
  <c r="I92" i="13" s="1"/>
  <c r="K92" i="13" s="1"/>
  <c r="D92" i="13"/>
  <c r="I91" i="13"/>
  <c r="K91" i="13" s="1"/>
  <c r="E91" i="13"/>
  <c r="G91" i="13" s="1"/>
  <c r="D91" i="13"/>
  <c r="I90" i="13"/>
  <c r="K90" i="13" s="1"/>
  <c r="J90" i="13"/>
  <c r="E90" i="13"/>
  <c r="G90" i="13" s="1"/>
  <c r="D90" i="13"/>
  <c r="J89" i="13"/>
  <c r="E89" i="13"/>
  <c r="I89" i="13" s="1"/>
  <c r="K89" i="13" s="1"/>
  <c r="D89" i="13"/>
  <c r="I88" i="13"/>
  <c r="K88" i="13" s="1"/>
  <c r="E88" i="13"/>
  <c r="G88" i="13" s="1"/>
  <c r="D88" i="13"/>
  <c r="K86" i="13"/>
  <c r="I86" i="13"/>
  <c r="J86" i="13"/>
  <c r="G86" i="13"/>
  <c r="D86" i="13"/>
  <c r="G85" i="13"/>
  <c r="E85" i="13"/>
  <c r="I85" i="13" s="1"/>
  <c r="K85" i="13" s="1"/>
  <c r="D85" i="13"/>
  <c r="K84" i="13"/>
  <c r="I84" i="13"/>
  <c r="G84" i="13"/>
  <c r="J84" i="13"/>
  <c r="D84" i="13"/>
  <c r="J83" i="13"/>
  <c r="I83" i="13"/>
  <c r="K83" i="13" s="1"/>
  <c r="G83" i="13"/>
  <c r="E83" i="13"/>
  <c r="D83" i="13"/>
  <c r="E82" i="13"/>
  <c r="I82" i="13" s="1"/>
  <c r="K82" i="13" s="1"/>
  <c r="D82" i="13"/>
  <c r="K81" i="13"/>
  <c r="I81" i="13"/>
  <c r="G81" i="13"/>
  <c r="I80" i="13"/>
  <c r="K80" i="13" s="1"/>
  <c r="G80" i="13"/>
  <c r="E80" i="13"/>
  <c r="K79" i="13"/>
  <c r="I79" i="13"/>
  <c r="G79" i="13"/>
  <c r="D79" i="13"/>
  <c r="I78" i="13"/>
  <c r="K78" i="13" s="1"/>
  <c r="G78" i="13"/>
  <c r="E78" i="13"/>
  <c r="D78" i="13"/>
  <c r="I76" i="13"/>
  <c r="K76" i="13" s="1"/>
  <c r="J76" i="13"/>
  <c r="E76" i="13"/>
  <c r="G76" i="13" s="1"/>
  <c r="D76" i="13"/>
  <c r="E75" i="13"/>
  <c r="I75" i="13" s="1"/>
  <c r="K75" i="13" s="1"/>
  <c r="D75" i="13"/>
  <c r="I74" i="13"/>
  <c r="K74" i="13" s="1"/>
  <c r="E74" i="13"/>
  <c r="G74" i="13" s="1"/>
  <c r="D74" i="13"/>
  <c r="I73" i="13"/>
  <c r="K73" i="13" s="1"/>
  <c r="J73" i="13"/>
  <c r="E73" i="13"/>
  <c r="G73" i="13" s="1"/>
  <c r="D73" i="13"/>
  <c r="J72" i="13"/>
  <c r="E72" i="13"/>
  <c r="I72" i="13" s="1"/>
  <c r="K72" i="13" s="1"/>
  <c r="D72" i="13"/>
  <c r="E70" i="13"/>
  <c r="I70" i="13" s="1"/>
  <c r="K70" i="13" s="1"/>
  <c r="D70" i="13"/>
  <c r="K69" i="13"/>
  <c r="I69" i="13"/>
  <c r="G69" i="13"/>
  <c r="E69" i="13"/>
  <c r="D69" i="13"/>
  <c r="I68" i="13"/>
  <c r="K68" i="13" s="1"/>
  <c r="G68" i="13"/>
  <c r="E68" i="13"/>
  <c r="D68" i="13"/>
  <c r="E67" i="13"/>
  <c r="I67" i="13" s="1"/>
  <c r="K67" i="13" s="1"/>
  <c r="D67" i="13"/>
  <c r="K66" i="13"/>
  <c r="I66" i="13"/>
  <c r="J66" i="13"/>
  <c r="G66" i="13"/>
  <c r="E66" i="13"/>
  <c r="D66" i="13"/>
  <c r="I65" i="13"/>
  <c r="K65" i="13" s="1"/>
  <c r="G65" i="13"/>
  <c r="E65" i="13"/>
  <c r="D65" i="13"/>
  <c r="G63" i="13"/>
  <c r="E63" i="13"/>
  <c r="I63" i="13" s="1"/>
  <c r="K63" i="13" s="1"/>
  <c r="D63" i="13"/>
  <c r="K62" i="13"/>
  <c r="I62" i="13"/>
  <c r="G62" i="13"/>
  <c r="E62" i="13"/>
  <c r="D62" i="13"/>
  <c r="K61" i="13"/>
  <c r="I61" i="13"/>
  <c r="G61" i="13"/>
  <c r="E61" i="13"/>
  <c r="D61" i="13"/>
  <c r="G60" i="13"/>
  <c r="E60" i="13"/>
  <c r="I60" i="13" s="1"/>
  <c r="K60" i="13" s="1"/>
  <c r="D60" i="13"/>
  <c r="K59" i="13"/>
  <c r="I59" i="13"/>
  <c r="G59" i="13"/>
  <c r="J59" i="13"/>
  <c r="E59" i="13"/>
  <c r="D59" i="13"/>
  <c r="K58" i="13"/>
  <c r="I58" i="13"/>
  <c r="G58" i="13"/>
  <c r="E58" i="13"/>
  <c r="D58" i="13"/>
  <c r="J56" i="13"/>
  <c r="I56" i="13"/>
  <c r="K56" i="13" s="1"/>
  <c r="G56" i="13"/>
  <c r="E56" i="13"/>
  <c r="D56" i="13"/>
  <c r="I54" i="13"/>
  <c r="K54" i="13" s="1"/>
  <c r="E54" i="13"/>
  <c r="G54" i="13" s="1"/>
  <c r="D54" i="13"/>
  <c r="E53" i="13"/>
  <c r="I53" i="13" s="1"/>
  <c r="K53" i="13" s="1"/>
  <c r="D53" i="13"/>
  <c r="E49" i="13"/>
  <c r="I49" i="13" s="1"/>
  <c r="K49" i="13" s="1"/>
  <c r="D49" i="13"/>
  <c r="K48" i="13"/>
  <c r="I48" i="13"/>
  <c r="J48" i="13"/>
  <c r="G48" i="13"/>
  <c r="E48" i="13"/>
  <c r="D48" i="13"/>
  <c r="I47" i="13"/>
  <c r="K47" i="13" s="1"/>
  <c r="J47" i="13"/>
  <c r="G47" i="13"/>
  <c r="E47" i="13"/>
  <c r="D47" i="13"/>
  <c r="E46" i="13"/>
  <c r="I46" i="13" s="1"/>
  <c r="K46" i="13" s="1"/>
  <c r="D46" i="13"/>
  <c r="K45" i="13"/>
  <c r="I45" i="13"/>
  <c r="G45" i="13"/>
  <c r="E45" i="13"/>
  <c r="D45" i="13"/>
  <c r="I44" i="13"/>
  <c r="K44" i="13" s="1"/>
  <c r="J44" i="13"/>
  <c r="G44" i="13"/>
  <c r="E44" i="13"/>
  <c r="D44" i="13"/>
  <c r="E43" i="13"/>
  <c r="I43" i="13" s="1"/>
  <c r="K43" i="13" s="1"/>
  <c r="D43" i="13"/>
  <c r="K42" i="13"/>
  <c r="I42" i="13"/>
  <c r="J42" i="13"/>
  <c r="G42" i="13"/>
  <c r="E42" i="13"/>
  <c r="D42" i="13"/>
  <c r="I41" i="13"/>
  <c r="K41" i="13" s="1"/>
  <c r="J41" i="13"/>
  <c r="G41" i="13"/>
  <c r="E41" i="13"/>
  <c r="D41" i="13"/>
  <c r="J40" i="13"/>
  <c r="E40" i="13"/>
  <c r="I40" i="13" s="1"/>
  <c r="K40" i="13" s="1"/>
  <c r="D40" i="13"/>
  <c r="K39" i="13"/>
  <c r="I39" i="13"/>
  <c r="J39" i="13"/>
  <c r="G39" i="13"/>
  <c r="E39" i="13"/>
  <c r="D39" i="13"/>
  <c r="I38" i="13"/>
  <c r="K38" i="13" s="1"/>
  <c r="J38" i="13"/>
  <c r="G38" i="13"/>
  <c r="E38" i="13"/>
  <c r="D38" i="13"/>
  <c r="E37" i="13"/>
  <c r="I37" i="13" s="1"/>
  <c r="K37" i="13" s="1"/>
  <c r="D37" i="13"/>
  <c r="J35" i="13"/>
  <c r="G35" i="13"/>
  <c r="E35" i="13"/>
  <c r="I35" i="13" s="1"/>
  <c r="K35" i="13" s="1"/>
  <c r="D35" i="13"/>
  <c r="E33" i="13"/>
  <c r="I33" i="13" s="1"/>
  <c r="K33" i="13" s="1"/>
  <c r="D33" i="13"/>
  <c r="I31" i="13"/>
  <c r="K31" i="13" s="1"/>
  <c r="E31" i="13"/>
  <c r="G31" i="13" s="1"/>
  <c r="D31" i="13"/>
  <c r="I30" i="13"/>
  <c r="K30" i="13" s="1"/>
  <c r="J30" i="13"/>
  <c r="E30" i="13"/>
  <c r="G30" i="13" s="1"/>
  <c r="D30" i="13"/>
  <c r="E29" i="13"/>
  <c r="I29" i="13" s="1"/>
  <c r="K29" i="13" s="1"/>
  <c r="D29" i="13"/>
  <c r="J27" i="13"/>
  <c r="E27" i="13"/>
  <c r="I27" i="13" s="1"/>
  <c r="K27" i="13" s="1"/>
  <c r="D27" i="13"/>
  <c r="K26" i="13"/>
  <c r="I26" i="13"/>
  <c r="E26" i="13"/>
  <c r="G26" i="13" s="1"/>
  <c r="D26" i="13"/>
  <c r="I25" i="13"/>
  <c r="K25" i="13" s="1"/>
  <c r="G25" i="13"/>
  <c r="E25" i="13"/>
  <c r="D25" i="13"/>
  <c r="J23" i="13"/>
  <c r="G23" i="13"/>
  <c r="E23" i="13"/>
  <c r="I23" i="13" s="1"/>
  <c r="K23" i="13" s="1"/>
  <c r="D23" i="13"/>
  <c r="G22" i="13"/>
  <c r="E22" i="13"/>
  <c r="I22" i="13" s="1"/>
  <c r="K22" i="13" s="1"/>
  <c r="D22" i="13"/>
  <c r="K21" i="13"/>
  <c r="I21" i="13"/>
  <c r="G21" i="13"/>
  <c r="E21" i="13"/>
  <c r="D21" i="13"/>
  <c r="G20" i="13"/>
  <c r="E20" i="13"/>
  <c r="I20" i="13" s="1"/>
  <c r="K20" i="13" s="1"/>
  <c r="D20" i="13"/>
  <c r="E18" i="13"/>
  <c r="G18" i="13" s="1"/>
  <c r="D18" i="13"/>
  <c r="E17" i="13"/>
  <c r="I17" i="13" s="1"/>
  <c r="K17" i="13" s="1"/>
  <c r="D17" i="13"/>
  <c r="J16" i="13"/>
  <c r="I16" i="13"/>
  <c r="K16" i="13" s="1"/>
  <c r="G16" i="13"/>
  <c r="E16" i="13"/>
  <c r="D16" i="13"/>
  <c r="E15" i="13"/>
  <c r="G15" i="13" s="1"/>
  <c r="D15" i="13"/>
  <c r="E14" i="13"/>
  <c r="I14" i="13" s="1"/>
  <c r="K14" i="13" s="1"/>
  <c r="D14" i="13"/>
  <c r="J12" i="13"/>
  <c r="I12" i="13"/>
  <c r="K12" i="13" s="1"/>
  <c r="E12" i="13"/>
  <c r="G12" i="13" s="1"/>
  <c r="D12" i="13"/>
  <c r="I11" i="13"/>
  <c r="K11" i="13" s="1"/>
  <c r="E11" i="13"/>
  <c r="G11" i="13" s="1"/>
  <c r="D11" i="13"/>
  <c r="H54" i="12"/>
  <c r="H56" i="12"/>
  <c r="H58" i="12"/>
  <c r="J58" i="12" s="1"/>
  <c r="H59" i="12"/>
  <c r="H60" i="12"/>
  <c r="H61" i="12"/>
  <c r="H62" i="12"/>
  <c r="H63" i="12"/>
  <c r="J63" i="12" s="1"/>
  <c r="H65" i="12"/>
  <c r="H66" i="12"/>
  <c r="J66" i="12" s="1"/>
  <c r="H67" i="12"/>
  <c r="H68" i="12"/>
  <c r="H69" i="12"/>
  <c r="H70" i="12"/>
  <c r="H72" i="12"/>
  <c r="H73" i="12"/>
  <c r="H74" i="12"/>
  <c r="J74" i="12" s="1"/>
  <c r="H75" i="12"/>
  <c r="J75" i="12" s="1"/>
  <c r="H76" i="12"/>
  <c r="J76" i="12" s="1"/>
  <c r="H78" i="12"/>
  <c r="J78" i="12" s="1"/>
  <c r="H79" i="12"/>
  <c r="J79" i="12" s="1"/>
  <c r="H80" i="12"/>
  <c r="H81" i="12"/>
  <c r="H82" i="12"/>
  <c r="H83" i="12"/>
  <c r="H84" i="12"/>
  <c r="H85" i="12"/>
  <c r="J85" i="12" s="1"/>
  <c r="H86" i="12"/>
  <c r="H88" i="12"/>
  <c r="J88" i="12" s="1"/>
  <c r="H89" i="12"/>
  <c r="H90" i="12"/>
  <c r="H91" i="12"/>
  <c r="H92" i="12"/>
  <c r="H93" i="12"/>
  <c r="H94" i="12"/>
  <c r="H53" i="12"/>
  <c r="J53" i="12" s="1"/>
  <c r="H12" i="12"/>
  <c r="H14" i="12"/>
  <c r="H15" i="12"/>
  <c r="H16" i="12"/>
  <c r="H17" i="12"/>
  <c r="H18" i="12"/>
  <c r="J18" i="12" s="1"/>
  <c r="H20" i="12"/>
  <c r="H21" i="12"/>
  <c r="J21" i="12" s="1"/>
  <c r="H22" i="12"/>
  <c r="H23" i="12"/>
  <c r="H25" i="12"/>
  <c r="H26" i="12"/>
  <c r="J26" i="12" s="1"/>
  <c r="H27" i="12"/>
  <c r="H29" i="12"/>
  <c r="H30" i="12"/>
  <c r="H31" i="12"/>
  <c r="H33" i="12"/>
  <c r="J33" i="12" s="1"/>
  <c r="H35" i="12"/>
  <c r="H37" i="12"/>
  <c r="H38" i="12"/>
  <c r="H39" i="12"/>
  <c r="H40" i="12"/>
  <c r="H41" i="12"/>
  <c r="H42" i="12"/>
  <c r="H43" i="12"/>
  <c r="H44" i="12"/>
  <c r="H45" i="12"/>
  <c r="J45" i="12" s="1"/>
  <c r="H46" i="12"/>
  <c r="H47" i="12"/>
  <c r="H48" i="12"/>
  <c r="J48" i="12" s="1"/>
  <c r="H49" i="12"/>
  <c r="H11" i="12"/>
  <c r="F12" i="12"/>
  <c r="F14" i="12"/>
  <c r="F15" i="12"/>
  <c r="F16" i="12"/>
  <c r="F17" i="12"/>
  <c r="F18" i="12"/>
  <c r="F20" i="12"/>
  <c r="F21" i="12"/>
  <c r="F22" i="12"/>
  <c r="F23" i="12"/>
  <c r="F25" i="12"/>
  <c r="F26" i="12"/>
  <c r="F27" i="12"/>
  <c r="F30" i="12"/>
  <c r="F31" i="12"/>
  <c r="J31" i="12" s="1"/>
  <c r="F33" i="12"/>
  <c r="F35" i="12"/>
  <c r="F38" i="12"/>
  <c r="F39" i="12"/>
  <c r="J39" i="12" s="1"/>
  <c r="F40" i="12"/>
  <c r="F41" i="12"/>
  <c r="F42" i="12"/>
  <c r="F43" i="12"/>
  <c r="F44" i="12"/>
  <c r="F45" i="12"/>
  <c r="F46" i="12"/>
  <c r="F47" i="12"/>
  <c r="F48" i="12"/>
  <c r="F49" i="12"/>
  <c r="F53" i="12"/>
  <c r="F54" i="12"/>
  <c r="F56" i="12"/>
  <c r="F58" i="12"/>
  <c r="F59" i="12"/>
  <c r="F60" i="12"/>
  <c r="F61" i="12"/>
  <c r="J61" i="12" s="1"/>
  <c r="F62" i="12"/>
  <c r="F63" i="12"/>
  <c r="F65" i="12"/>
  <c r="F66" i="12"/>
  <c r="F67" i="12"/>
  <c r="F68" i="12"/>
  <c r="F69" i="12"/>
  <c r="F70" i="12"/>
  <c r="F72" i="12"/>
  <c r="J72" i="12" s="1"/>
  <c r="F73" i="12"/>
  <c r="F74" i="12"/>
  <c r="F75" i="12"/>
  <c r="F76" i="12"/>
  <c r="F78" i="12"/>
  <c r="F79" i="12"/>
  <c r="F80" i="12"/>
  <c r="F81" i="12"/>
  <c r="F82" i="12"/>
  <c r="F83" i="12"/>
  <c r="J83" i="12" s="1"/>
  <c r="F84" i="12"/>
  <c r="F85" i="12"/>
  <c r="F86" i="12"/>
  <c r="F88" i="12"/>
  <c r="F89" i="12"/>
  <c r="F90" i="12"/>
  <c r="F91" i="12"/>
  <c r="F92" i="12"/>
  <c r="F93" i="12"/>
  <c r="F94" i="12"/>
  <c r="F11" i="12"/>
  <c r="G94" i="12"/>
  <c r="E94" i="12"/>
  <c r="I94" i="12" s="1"/>
  <c r="K94" i="12" s="1"/>
  <c r="D94" i="12"/>
  <c r="I93" i="12"/>
  <c r="K93" i="12" s="1"/>
  <c r="J93" i="12"/>
  <c r="G93" i="12"/>
  <c r="E93" i="12"/>
  <c r="D93" i="12"/>
  <c r="E92" i="12"/>
  <c r="I92" i="12" s="1"/>
  <c r="K92" i="12" s="1"/>
  <c r="D92" i="12"/>
  <c r="J91" i="12"/>
  <c r="G91" i="12"/>
  <c r="E91" i="12"/>
  <c r="I91" i="12" s="1"/>
  <c r="K91" i="12" s="1"/>
  <c r="D91" i="12"/>
  <c r="I90" i="12"/>
  <c r="K90" i="12" s="1"/>
  <c r="J90" i="12"/>
  <c r="G90" i="12"/>
  <c r="E90" i="12"/>
  <c r="D90" i="12"/>
  <c r="J89" i="12"/>
  <c r="E89" i="12"/>
  <c r="I89" i="12" s="1"/>
  <c r="K89" i="12" s="1"/>
  <c r="D89" i="12"/>
  <c r="G88" i="12"/>
  <c r="E88" i="12"/>
  <c r="I88" i="12" s="1"/>
  <c r="K88" i="12" s="1"/>
  <c r="D88" i="12"/>
  <c r="K86" i="12"/>
  <c r="I86" i="12"/>
  <c r="G86" i="12"/>
  <c r="J86" i="12"/>
  <c r="D86" i="12"/>
  <c r="G85" i="12"/>
  <c r="E85" i="12"/>
  <c r="I85" i="12" s="1"/>
  <c r="K85" i="12" s="1"/>
  <c r="D85" i="12"/>
  <c r="I84" i="12"/>
  <c r="K84" i="12" s="1"/>
  <c r="G84" i="12"/>
  <c r="D84" i="12"/>
  <c r="I83" i="12"/>
  <c r="K83" i="12" s="1"/>
  <c r="E83" i="12"/>
  <c r="G83" i="12" s="1"/>
  <c r="D83" i="12"/>
  <c r="J82" i="12"/>
  <c r="E82" i="12"/>
  <c r="G82" i="12" s="1"/>
  <c r="D82" i="12"/>
  <c r="I81" i="12"/>
  <c r="K81" i="12" s="1"/>
  <c r="J81" i="12"/>
  <c r="G81" i="12"/>
  <c r="I80" i="12"/>
  <c r="K80" i="12" s="1"/>
  <c r="G80" i="12"/>
  <c r="E80" i="12"/>
  <c r="I79" i="12"/>
  <c r="K79" i="12" s="1"/>
  <c r="G79" i="12"/>
  <c r="D79" i="12"/>
  <c r="I78" i="12"/>
  <c r="K78" i="12" s="1"/>
  <c r="E78" i="12"/>
  <c r="G78" i="12" s="1"/>
  <c r="D78" i="12"/>
  <c r="I76" i="12"/>
  <c r="K76" i="12" s="1"/>
  <c r="G76" i="12"/>
  <c r="E76" i="12"/>
  <c r="D76" i="12"/>
  <c r="E75" i="12"/>
  <c r="I75" i="12" s="1"/>
  <c r="K75" i="12" s="1"/>
  <c r="D75" i="12"/>
  <c r="G74" i="12"/>
  <c r="E74" i="12"/>
  <c r="I74" i="12" s="1"/>
  <c r="K74" i="12" s="1"/>
  <c r="D74" i="12"/>
  <c r="I73" i="12"/>
  <c r="K73" i="12" s="1"/>
  <c r="J73" i="12"/>
  <c r="G73" i="12"/>
  <c r="E73" i="12"/>
  <c r="D73" i="12"/>
  <c r="E72" i="12"/>
  <c r="I72" i="12" s="1"/>
  <c r="K72" i="12" s="1"/>
  <c r="D72" i="12"/>
  <c r="J70" i="12"/>
  <c r="E70" i="12"/>
  <c r="I70" i="12" s="1"/>
  <c r="K70" i="12" s="1"/>
  <c r="D70" i="12"/>
  <c r="J69" i="12"/>
  <c r="E69" i="12"/>
  <c r="I69" i="12" s="1"/>
  <c r="K69" i="12" s="1"/>
  <c r="D69" i="12"/>
  <c r="I68" i="12"/>
  <c r="K68" i="12" s="1"/>
  <c r="J68" i="12"/>
  <c r="G68" i="12"/>
  <c r="E68" i="12"/>
  <c r="D68" i="12"/>
  <c r="E67" i="12"/>
  <c r="I67" i="12" s="1"/>
  <c r="K67" i="12" s="1"/>
  <c r="D67" i="12"/>
  <c r="E66" i="12"/>
  <c r="I66" i="12" s="1"/>
  <c r="K66" i="12" s="1"/>
  <c r="D66" i="12"/>
  <c r="I65" i="12"/>
  <c r="K65" i="12" s="1"/>
  <c r="G65" i="12"/>
  <c r="E65" i="12"/>
  <c r="D65" i="12"/>
  <c r="G63" i="12"/>
  <c r="E63" i="12"/>
  <c r="I63" i="12" s="1"/>
  <c r="K63" i="12" s="1"/>
  <c r="D63" i="12"/>
  <c r="I62" i="12"/>
  <c r="K62" i="12" s="1"/>
  <c r="E62" i="12"/>
  <c r="G62" i="12" s="1"/>
  <c r="D62" i="12"/>
  <c r="E61" i="12"/>
  <c r="I61" i="12" s="1"/>
  <c r="K61" i="12" s="1"/>
  <c r="D61" i="12"/>
  <c r="J60" i="12"/>
  <c r="G60" i="12"/>
  <c r="E60" i="12"/>
  <c r="I60" i="12" s="1"/>
  <c r="K60" i="12" s="1"/>
  <c r="D60" i="12"/>
  <c r="I59" i="12"/>
  <c r="K59" i="12" s="1"/>
  <c r="E59" i="12"/>
  <c r="G59" i="12" s="1"/>
  <c r="D59" i="12"/>
  <c r="E58" i="12"/>
  <c r="I58" i="12" s="1"/>
  <c r="K58" i="12" s="1"/>
  <c r="D58" i="12"/>
  <c r="I56" i="12"/>
  <c r="K56" i="12" s="1"/>
  <c r="G56" i="12"/>
  <c r="E56" i="12"/>
  <c r="D56" i="12"/>
  <c r="I54" i="12"/>
  <c r="K54" i="12" s="1"/>
  <c r="J54" i="12"/>
  <c r="G54" i="12"/>
  <c r="E54" i="12"/>
  <c r="D54" i="12"/>
  <c r="E53" i="12"/>
  <c r="I53" i="12" s="1"/>
  <c r="K53" i="12" s="1"/>
  <c r="D53" i="12"/>
  <c r="J49" i="12"/>
  <c r="E49" i="12"/>
  <c r="I49" i="12" s="1"/>
  <c r="K49" i="12" s="1"/>
  <c r="D49" i="12"/>
  <c r="E48" i="12"/>
  <c r="I48" i="12" s="1"/>
  <c r="K48" i="12" s="1"/>
  <c r="D48" i="12"/>
  <c r="I47" i="12"/>
  <c r="K47" i="12" s="1"/>
  <c r="G47" i="12"/>
  <c r="E47" i="12"/>
  <c r="D47" i="12"/>
  <c r="E46" i="12"/>
  <c r="I46" i="12" s="1"/>
  <c r="K46" i="12" s="1"/>
  <c r="D46" i="12"/>
  <c r="E45" i="12"/>
  <c r="I45" i="12" s="1"/>
  <c r="K45" i="12" s="1"/>
  <c r="D45" i="12"/>
  <c r="I44" i="12"/>
  <c r="K44" i="12" s="1"/>
  <c r="G44" i="12"/>
  <c r="E44" i="12"/>
  <c r="D44" i="12"/>
  <c r="J43" i="12"/>
  <c r="E43" i="12"/>
  <c r="I43" i="12" s="1"/>
  <c r="K43" i="12" s="1"/>
  <c r="D43" i="12"/>
  <c r="J42" i="12"/>
  <c r="E42" i="12"/>
  <c r="I42" i="12" s="1"/>
  <c r="K42" i="12" s="1"/>
  <c r="D42" i="12"/>
  <c r="I41" i="12"/>
  <c r="K41" i="12" s="1"/>
  <c r="J41" i="12"/>
  <c r="G41" i="12"/>
  <c r="E41" i="12"/>
  <c r="D41" i="12"/>
  <c r="J40" i="12"/>
  <c r="E40" i="12"/>
  <c r="I40" i="12" s="1"/>
  <c r="K40" i="12" s="1"/>
  <c r="D40" i="12"/>
  <c r="E39" i="12"/>
  <c r="I39" i="12" s="1"/>
  <c r="K39" i="12" s="1"/>
  <c r="D39" i="12"/>
  <c r="I38" i="12"/>
  <c r="K38" i="12" s="1"/>
  <c r="J38" i="12"/>
  <c r="G38" i="12"/>
  <c r="E38" i="12"/>
  <c r="D38" i="12"/>
  <c r="E37" i="12"/>
  <c r="I37" i="12" s="1"/>
  <c r="K37" i="12" s="1"/>
  <c r="D37" i="12"/>
  <c r="I35" i="12"/>
  <c r="K35" i="12" s="1"/>
  <c r="E35" i="12"/>
  <c r="G35" i="12" s="1"/>
  <c r="D35" i="12"/>
  <c r="G33" i="12"/>
  <c r="E33" i="12"/>
  <c r="I33" i="12" s="1"/>
  <c r="K33" i="12" s="1"/>
  <c r="D33" i="12"/>
  <c r="G31" i="12"/>
  <c r="E31" i="12"/>
  <c r="I31" i="12" s="1"/>
  <c r="K31" i="12" s="1"/>
  <c r="D31" i="12"/>
  <c r="I30" i="12"/>
  <c r="K30" i="12" s="1"/>
  <c r="J30" i="12"/>
  <c r="G30" i="12"/>
  <c r="E30" i="12"/>
  <c r="D30" i="12"/>
  <c r="E29" i="12"/>
  <c r="I29" i="12" s="1"/>
  <c r="K29" i="12" s="1"/>
  <c r="D29" i="12"/>
  <c r="J27" i="12"/>
  <c r="E27" i="12"/>
  <c r="I27" i="12" s="1"/>
  <c r="K27" i="12" s="1"/>
  <c r="D27" i="12"/>
  <c r="E26" i="12"/>
  <c r="I26" i="12" s="1"/>
  <c r="K26" i="12" s="1"/>
  <c r="D26" i="12"/>
  <c r="I25" i="12"/>
  <c r="K25" i="12" s="1"/>
  <c r="G25" i="12"/>
  <c r="E25" i="12"/>
  <c r="D25" i="12"/>
  <c r="G23" i="12"/>
  <c r="E23" i="12"/>
  <c r="I23" i="12" s="1"/>
  <c r="K23" i="12" s="1"/>
  <c r="D23" i="12"/>
  <c r="I22" i="12"/>
  <c r="K22" i="12" s="1"/>
  <c r="E22" i="12"/>
  <c r="G22" i="12" s="1"/>
  <c r="D22" i="12"/>
  <c r="E21" i="12"/>
  <c r="I21" i="12" s="1"/>
  <c r="K21" i="12" s="1"/>
  <c r="D21" i="12"/>
  <c r="J20" i="12"/>
  <c r="G20" i="12"/>
  <c r="E20" i="12"/>
  <c r="I20" i="12" s="1"/>
  <c r="K20" i="12" s="1"/>
  <c r="D20" i="12"/>
  <c r="E18" i="12"/>
  <c r="G18" i="12" s="1"/>
  <c r="D18" i="12"/>
  <c r="K17" i="12"/>
  <c r="I17" i="12"/>
  <c r="J17" i="12"/>
  <c r="G17" i="12"/>
  <c r="E17" i="12"/>
  <c r="D17" i="12"/>
  <c r="J16" i="12"/>
  <c r="I16" i="12"/>
  <c r="K16" i="12" s="1"/>
  <c r="G16" i="12"/>
  <c r="E16" i="12"/>
  <c r="D16" i="12"/>
  <c r="E15" i="12"/>
  <c r="I15" i="12" s="1"/>
  <c r="K15" i="12" s="1"/>
  <c r="D15" i="12"/>
  <c r="K14" i="12"/>
  <c r="I14" i="12"/>
  <c r="J14" i="12"/>
  <c r="G14" i="12"/>
  <c r="E14" i="12"/>
  <c r="D14" i="12"/>
  <c r="G12" i="12"/>
  <c r="E12" i="12"/>
  <c r="I12" i="12" s="1"/>
  <c r="K12" i="12" s="1"/>
  <c r="D12" i="12"/>
  <c r="I11" i="12"/>
  <c r="K11" i="12" s="1"/>
  <c r="G11" i="12"/>
  <c r="E11" i="12"/>
  <c r="D11" i="12"/>
  <c r="H54" i="11"/>
  <c r="J54" i="11" s="1"/>
  <c r="H56" i="11"/>
  <c r="H58" i="11"/>
  <c r="H59" i="11"/>
  <c r="H60" i="11"/>
  <c r="H61" i="11"/>
  <c r="H62" i="11"/>
  <c r="H63" i="11"/>
  <c r="H65" i="11"/>
  <c r="H66" i="11"/>
  <c r="H67" i="11"/>
  <c r="J67" i="11" s="1"/>
  <c r="H68" i="11"/>
  <c r="H69" i="11"/>
  <c r="H70" i="11"/>
  <c r="H72" i="11"/>
  <c r="H73" i="11"/>
  <c r="H74" i="11"/>
  <c r="H75" i="11"/>
  <c r="J75" i="11" s="1"/>
  <c r="H76" i="11"/>
  <c r="J76" i="11" s="1"/>
  <c r="H78" i="11"/>
  <c r="H79" i="11"/>
  <c r="H80" i="11"/>
  <c r="H81" i="11"/>
  <c r="H82" i="11"/>
  <c r="H83" i="11"/>
  <c r="H84" i="11"/>
  <c r="H85" i="11"/>
  <c r="H86" i="11"/>
  <c r="J86" i="11" s="1"/>
  <c r="H88" i="11"/>
  <c r="J88" i="11" s="1"/>
  <c r="H89" i="11"/>
  <c r="H90" i="11"/>
  <c r="H91" i="11"/>
  <c r="H92" i="11"/>
  <c r="H93" i="11"/>
  <c r="H94" i="11"/>
  <c r="H53" i="11"/>
  <c r="J53" i="11" s="1"/>
  <c r="H12" i="11"/>
  <c r="J12" i="11" s="1"/>
  <c r="H14" i="11"/>
  <c r="J14" i="11" s="1"/>
  <c r="H15" i="11"/>
  <c r="H16" i="11"/>
  <c r="H17" i="11"/>
  <c r="H18" i="11"/>
  <c r="H20" i="11"/>
  <c r="H21" i="11"/>
  <c r="H22" i="11"/>
  <c r="H23" i="11"/>
  <c r="H25" i="11"/>
  <c r="H26" i="11"/>
  <c r="J26" i="11" s="1"/>
  <c r="H27" i="11"/>
  <c r="H29" i="11"/>
  <c r="H30" i="11"/>
  <c r="H31" i="11"/>
  <c r="H33" i="11"/>
  <c r="H35" i="11"/>
  <c r="H38" i="11"/>
  <c r="H39" i="11"/>
  <c r="H40" i="11"/>
  <c r="H41" i="11"/>
  <c r="H42" i="11"/>
  <c r="H43" i="11"/>
  <c r="H44" i="11"/>
  <c r="H45" i="11"/>
  <c r="J45" i="11" s="1"/>
  <c r="H46" i="11"/>
  <c r="H47" i="11"/>
  <c r="H48" i="11"/>
  <c r="J48" i="11" s="1"/>
  <c r="H49" i="11"/>
  <c r="H11" i="11"/>
  <c r="F12" i="11"/>
  <c r="F14" i="11"/>
  <c r="F15" i="11"/>
  <c r="F16" i="11"/>
  <c r="F17" i="11"/>
  <c r="F18" i="11"/>
  <c r="F20" i="11"/>
  <c r="F21" i="11"/>
  <c r="F22" i="11"/>
  <c r="F23" i="11"/>
  <c r="F25" i="11"/>
  <c r="F26" i="11"/>
  <c r="F27" i="11"/>
  <c r="F30" i="11"/>
  <c r="F31" i="11"/>
  <c r="F33" i="11"/>
  <c r="F35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3" i="11"/>
  <c r="F54" i="11"/>
  <c r="F56" i="11"/>
  <c r="J56" i="11" s="1"/>
  <c r="F58" i="11"/>
  <c r="F59" i="11"/>
  <c r="F60" i="11"/>
  <c r="F61" i="11"/>
  <c r="J61" i="11" s="1"/>
  <c r="F62" i="11"/>
  <c r="F63" i="11"/>
  <c r="F65" i="11"/>
  <c r="F66" i="11"/>
  <c r="F67" i="11"/>
  <c r="F68" i="11"/>
  <c r="F69" i="11"/>
  <c r="F70" i="11"/>
  <c r="F72" i="11"/>
  <c r="F73" i="11"/>
  <c r="F74" i="11"/>
  <c r="F75" i="11"/>
  <c r="F76" i="11"/>
  <c r="F78" i="11"/>
  <c r="F79" i="11"/>
  <c r="F80" i="11"/>
  <c r="F81" i="11"/>
  <c r="F82" i="11"/>
  <c r="F83" i="11"/>
  <c r="F84" i="11"/>
  <c r="J84" i="11" s="1"/>
  <c r="F85" i="11"/>
  <c r="F86" i="11"/>
  <c r="F88" i="11"/>
  <c r="F89" i="11"/>
  <c r="F90" i="11"/>
  <c r="F91" i="11"/>
  <c r="F92" i="11"/>
  <c r="F93" i="11"/>
  <c r="F94" i="11"/>
  <c r="F11" i="11"/>
  <c r="E94" i="11"/>
  <c r="I94" i="11" s="1"/>
  <c r="K94" i="11" s="1"/>
  <c r="D94" i="11"/>
  <c r="I93" i="11"/>
  <c r="K93" i="11" s="1"/>
  <c r="E93" i="11"/>
  <c r="G93" i="11" s="1"/>
  <c r="D93" i="11"/>
  <c r="E92" i="11"/>
  <c r="G92" i="11" s="1"/>
  <c r="D92" i="11"/>
  <c r="J91" i="11"/>
  <c r="E91" i="11"/>
  <c r="I91" i="11" s="1"/>
  <c r="K91" i="11" s="1"/>
  <c r="D91" i="11"/>
  <c r="I90" i="11"/>
  <c r="K90" i="11" s="1"/>
  <c r="J90" i="11"/>
  <c r="E90" i="11"/>
  <c r="G90" i="11" s="1"/>
  <c r="D90" i="11"/>
  <c r="J89" i="11"/>
  <c r="E89" i="11"/>
  <c r="G89" i="11" s="1"/>
  <c r="D89" i="11"/>
  <c r="E88" i="11"/>
  <c r="I88" i="11" s="1"/>
  <c r="K88" i="11" s="1"/>
  <c r="D88" i="11"/>
  <c r="K86" i="11"/>
  <c r="I86" i="11"/>
  <c r="G86" i="11"/>
  <c r="D86" i="11"/>
  <c r="I85" i="11"/>
  <c r="K85" i="11" s="1"/>
  <c r="G85" i="11"/>
  <c r="E85" i="11"/>
  <c r="D85" i="11"/>
  <c r="K84" i="11"/>
  <c r="I84" i="11"/>
  <c r="G84" i="11"/>
  <c r="D84" i="11"/>
  <c r="J83" i="11"/>
  <c r="I83" i="11"/>
  <c r="K83" i="11" s="1"/>
  <c r="E83" i="11"/>
  <c r="G83" i="11" s="1"/>
  <c r="D83" i="11"/>
  <c r="E82" i="11"/>
  <c r="G82" i="11" s="1"/>
  <c r="D82" i="11"/>
  <c r="I81" i="11"/>
  <c r="K81" i="11" s="1"/>
  <c r="G81" i="11"/>
  <c r="I80" i="11"/>
  <c r="K80" i="11" s="1"/>
  <c r="G80" i="11"/>
  <c r="E80" i="11"/>
  <c r="K79" i="11"/>
  <c r="I79" i="11"/>
  <c r="G79" i="11"/>
  <c r="J79" i="11"/>
  <c r="D79" i="11"/>
  <c r="J78" i="11"/>
  <c r="I78" i="11"/>
  <c r="K78" i="11" s="1"/>
  <c r="E78" i="11"/>
  <c r="G78" i="11" s="1"/>
  <c r="D78" i="11"/>
  <c r="I76" i="11"/>
  <c r="K76" i="11" s="1"/>
  <c r="E76" i="11"/>
  <c r="G76" i="11" s="1"/>
  <c r="D76" i="11"/>
  <c r="E75" i="11"/>
  <c r="G75" i="11" s="1"/>
  <c r="D75" i="11"/>
  <c r="J74" i="11"/>
  <c r="E74" i="11"/>
  <c r="I74" i="11" s="1"/>
  <c r="K74" i="11" s="1"/>
  <c r="D74" i="11"/>
  <c r="I73" i="11"/>
  <c r="K73" i="11" s="1"/>
  <c r="E73" i="11"/>
  <c r="G73" i="11" s="1"/>
  <c r="D73" i="11"/>
  <c r="J72" i="11"/>
  <c r="E72" i="11"/>
  <c r="G72" i="11" s="1"/>
  <c r="D72" i="11"/>
  <c r="E70" i="11"/>
  <c r="G70" i="11" s="1"/>
  <c r="D70" i="11"/>
  <c r="G69" i="11"/>
  <c r="E69" i="11"/>
  <c r="I69" i="11" s="1"/>
  <c r="K69" i="11" s="1"/>
  <c r="D69" i="11"/>
  <c r="I68" i="11"/>
  <c r="K68" i="11" s="1"/>
  <c r="J68" i="11"/>
  <c r="G68" i="11"/>
  <c r="E68" i="11"/>
  <c r="D68" i="11"/>
  <c r="E67" i="11"/>
  <c r="G67" i="11" s="1"/>
  <c r="D67" i="11"/>
  <c r="J66" i="11"/>
  <c r="G66" i="11"/>
  <c r="E66" i="11"/>
  <c r="I66" i="11" s="1"/>
  <c r="K66" i="11" s="1"/>
  <c r="D66" i="11"/>
  <c r="I65" i="11"/>
  <c r="K65" i="11" s="1"/>
  <c r="J65" i="11"/>
  <c r="G65" i="11"/>
  <c r="E65" i="11"/>
  <c r="D65" i="11"/>
  <c r="I63" i="11"/>
  <c r="K63" i="11" s="1"/>
  <c r="G63" i="11"/>
  <c r="E63" i="11"/>
  <c r="D63" i="11"/>
  <c r="J62" i="11"/>
  <c r="E62" i="11"/>
  <c r="G62" i="11" s="1"/>
  <c r="D62" i="11"/>
  <c r="E61" i="11"/>
  <c r="I61" i="11" s="1"/>
  <c r="K61" i="11" s="1"/>
  <c r="D61" i="11"/>
  <c r="I60" i="11"/>
  <c r="K60" i="11" s="1"/>
  <c r="G60" i="11"/>
  <c r="E60" i="11"/>
  <c r="D60" i="11"/>
  <c r="J59" i="11"/>
  <c r="E59" i="11"/>
  <c r="G59" i="11" s="1"/>
  <c r="D59" i="11"/>
  <c r="E58" i="11"/>
  <c r="I58" i="11" s="1"/>
  <c r="K58" i="11" s="1"/>
  <c r="D58" i="11"/>
  <c r="I56" i="11"/>
  <c r="K56" i="11" s="1"/>
  <c r="E56" i="11"/>
  <c r="G56" i="11" s="1"/>
  <c r="D56" i="11"/>
  <c r="I54" i="11"/>
  <c r="K54" i="11" s="1"/>
  <c r="E54" i="11"/>
  <c r="G54" i="11" s="1"/>
  <c r="D54" i="11"/>
  <c r="E53" i="11"/>
  <c r="I53" i="11" s="1"/>
  <c r="K53" i="11" s="1"/>
  <c r="D53" i="11"/>
  <c r="E49" i="11"/>
  <c r="G49" i="11" s="1"/>
  <c r="D49" i="11"/>
  <c r="G48" i="11"/>
  <c r="E48" i="11"/>
  <c r="I48" i="11" s="1"/>
  <c r="K48" i="11" s="1"/>
  <c r="D48" i="11"/>
  <c r="I47" i="11"/>
  <c r="K47" i="11" s="1"/>
  <c r="J47" i="11"/>
  <c r="G47" i="11"/>
  <c r="E47" i="11"/>
  <c r="D47" i="11"/>
  <c r="E46" i="11"/>
  <c r="G46" i="11" s="1"/>
  <c r="D46" i="11"/>
  <c r="G45" i="11"/>
  <c r="E45" i="11"/>
  <c r="I45" i="11" s="1"/>
  <c r="K45" i="11" s="1"/>
  <c r="D45" i="11"/>
  <c r="I44" i="11"/>
  <c r="K44" i="11" s="1"/>
  <c r="G44" i="11"/>
  <c r="E44" i="11"/>
  <c r="D44" i="11"/>
  <c r="J43" i="11"/>
  <c r="E43" i="11"/>
  <c r="G43" i="11" s="1"/>
  <c r="D43" i="11"/>
  <c r="J42" i="11"/>
  <c r="G42" i="11"/>
  <c r="E42" i="11"/>
  <c r="I42" i="11" s="1"/>
  <c r="K42" i="11" s="1"/>
  <c r="D42" i="11"/>
  <c r="I41" i="11"/>
  <c r="K41" i="11" s="1"/>
  <c r="J41" i="11"/>
  <c r="G41" i="11"/>
  <c r="E41" i="11"/>
  <c r="D41" i="11"/>
  <c r="E40" i="11"/>
  <c r="G40" i="11" s="1"/>
  <c r="D40" i="11"/>
  <c r="J39" i="11"/>
  <c r="G39" i="11"/>
  <c r="E39" i="11"/>
  <c r="I39" i="11" s="1"/>
  <c r="K39" i="11" s="1"/>
  <c r="D39" i="11"/>
  <c r="I38" i="11"/>
  <c r="K38" i="11" s="1"/>
  <c r="J38" i="11"/>
  <c r="G38" i="11"/>
  <c r="E38" i="11"/>
  <c r="D38" i="11"/>
  <c r="E37" i="11"/>
  <c r="D37" i="11"/>
  <c r="J35" i="11"/>
  <c r="E35" i="11"/>
  <c r="G35" i="11" s="1"/>
  <c r="D35" i="11"/>
  <c r="E33" i="11"/>
  <c r="I33" i="11" s="1"/>
  <c r="K33" i="11" s="1"/>
  <c r="D33" i="11"/>
  <c r="J31" i="11"/>
  <c r="E31" i="11"/>
  <c r="I31" i="11" s="1"/>
  <c r="K31" i="11" s="1"/>
  <c r="D31" i="11"/>
  <c r="I30" i="11"/>
  <c r="K30" i="11" s="1"/>
  <c r="J30" i="11"/>
  <c r="E30" i="11"/>
  <c r="G30" i="11" s="1"/>
  <c r="D30" i="11"/>
  <c r="E29" i="11"/>
  <c r="G29" i="11" s="1"/>
  <c r="D29" i="11"/>
  <c r="J27" i="11"/>
  <c r="E27" i="11"/>
  <c r="I27" i="11" s="1"/>
  <c r="K27" i="11" s="1"/>
  <c r="D27" i="11"/>
  <c r="G26" i="11"/>
  <c r="E26" i="11"/>
  <c r="I26" i="11" s="1"/>
  <c r="K26" i="11" s="1"/>
  <c r="D26" i="11"/>
  <c r="I25" i="11"/>
  <c r="K25" i="11" s="1"/>
  <c r="G25" i="11"/>
  <c r="E25" i="11"/>
  <c r="D25" i="11"/>
  <c r="I23" i="11"/>
  <c r="K23" i="11" s="1"/>
  <c r="J23" i="11"/>
  <c r="G23" i="11"/>
  <c r="E23" i="11"/>
  <c r="D23" i="11"/>
  <c r="E22" i="11"/>
  <c r="G22" i="11" s="1"/>
  <c r="D22" i="11"/>
  <c r="G21" i="11"/>
  <c r="E21" i="11"/>
  <c r="I21" i="11" s="1"/>
  <c r="K21" i="11" s="1"/>
  <c r="D21" i="11"/>
  <c r="I20" i="11"/>
  <c r="K20" i="11" s="1"/>
  <c r="G20" i="11"/>
  <c r="E20" i="11"/>
  <c r="D20" i="11"/>
  <c r="J18" i="11"/>
  <c r="E18" i="11"/>
  <c r="G18" i="11" s="1"/>
  <c r="D18" i="11"/>
  <c r="J17" i="11"/>
  <c r="E17" i="11"/>
  <c r="I17" i="11" s="1"/>
  <c r="K17" i="11" s="1"/>
  <c r="D17" i="11"/>
  <c r="J16" i="11"/>
  <c r="I16" i="11"/>
  <c r="K16" i="11" s="1"/>
  <c r="E16" i="11"/>
  <c r="G16" i="11" s="1"/>
  <c r="D16" i="11"/>
  <c r="J15" i="11"/>
  <c r="E15" i="11"/>
  <c r="G15" i="11" s="1"/>
  <c r="D15" i="11"/>
  <c r="E14" i="11"/>
  <c r="I14" i="11" s="1"/>
  <c r="K14" i="11" s="1"/>
  <c r="D14" i="11"/>
  <c r="E12" i="11"/>
  <c r="I12" i="11" s="1"/>
  <c r="K12" i="11" s="1"/>
  <c r="D12" i="11"/>
  <c r="I11" i="11"/>
  <c r="K11" i="11" s="1"/>
  <c r="E11" i="11"/>
  <c r="G11" i="11" s="1"/>
  <c r="D11" i="11"/>
  <c r="H54" i="10"/>
  <c r="J54" i="10" s="1"/>
  <c r="H56" i="10"/>
  <c r="H58" i="10"/>
  <c r="H59" i="10"/>
  <c r="J59" i="10" s="1"/>
  <c r="H60" i="10"/>
  <c r="H61" i="10"/>
  <c r="H62" i="10"/>
  <c r="J62" i="10" s="1"/>
  <c r="H63" i="10"/>
  <c r="H65" i="10"/>
  <c r="H66" i="10"/>
  <c r="J66" i="10" s="1"/>
  <c r="H67" i="10"/>
  <c r="H68" i="10"/>
  <c r="H69" i="10"/>
  <c r="H70" i="10"/>
  <c r="H72" i="10"/>
  <c r="H73" i="10"/>
  <c r="H74" i="10"/>
  <c r="H75" i="10"/>
  <c r="H76" i="10"/>
  <c r="H78" i="10"/>
  <c r="H79" i="10"/>
  <c r="J79" i="10" s="1"/>
  <c r="H80" i="10"/>
  <c r="H81" i="10"/>
  <c r="H82" i="10"/>
  <c r="H83" i="10"/>
  <c r="J83" i="10" s="1"/>
  <c r="H84" i="10"/>
  <c r="H85" i="10"/>
  <c r="H86" i="10"/>
  <c r="H88" i="10"/>
  <c r="J88" i="10" s="1"/>
  <c r="H89" i="10"/>
  <c r="J89" i="10" s="1"/>
  <c r="H90" i="10"/>
  <c r="H91" i="10"/>
  <c r="H92" i="10"/>
  <c r="J92" i="10" s="1"/>
  <c r="H93" i="10"/>
  <c r="H94" i="10"/>
  <c r="H53" i="10"/>
  <c r="J12" i="10"/>
  <c r="J14" i="10"/>
  <c r="J15" i="10"/>
  <c r="J16" i="10"/>
  <c r="J17" i="10"/>
  <c r="J18" i="10"/>
  <c r="J20" i="10"/>
  <c r="J21" i="10"/>
  <c r="J22" i="10"/>
  <c r="J23" i="10"/>
  <c r="J25" i="10"/>
  <c r="J26" i="10"/>
  <c r="J27" i="10"/>
  <c r="J30" i="10"/>
  <c r="J31" i="10"/>
  <c r="J33" i="10"/>
  <c r="J35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11" i="10"/>
  <c r="H12" i="10"/>
  <c r="H14" i="10"/>
  <c r="H15" i="10"/>
  <c r="H16" i="10"/>
  <c r="H17" i="10"/>
  <c r="H18" i="10"/>
  <c r="H20" i="10"/>
  <c r="H21" i="10"/>
  <c r="H22" i="10"/>
  <c r="H23" i="10"/>
  <c r="H25" i="10"/>
  <c r="H26" i="10"/>
  <c r="H27" i="10"/>
  <c r="H30" i="10"/>
  <c r="H31" i="10"/>
  <c r="H33" i="10"/>
  <c r="H35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J60" i="10"/>
  <c r="J72" i="10"/>
  <c r="J73" i="10"/>
  <c r="J61" i="10"/>
  <c r="J78" i="10"/>
  <c r="J80" i="10"/>
  <c r="H11" i="10"/>
  <c r="F12" i="10"/>
  <c r="F14" i="10"/>
  <c r="F15" i="10"/>
  <c r="F16" i="10"/>
  <c r="F17" i="10"/>
  <c r="F18" i="10"/>
  <c r="F20" i="10"/>
  <c r="F21" i="10"/>
  <c r="F22" i="10"/>
  <c r="F23" i="10"/>
  <c r="F25" i="10"/>
  <c r="F26" i="10"/>
  <c r="F27" i="10"/>
  <c r="F30" i="10"/>
  <c r="F31" i="10"/>
  <c r="F33" i="10"/>
  <c r="F35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3" i="10"/>
  <c r="F54" i="10"/>
  <c r="F56" i="10"/>
  <c r="F58" i="10"/>
  <c r="F59" i="10"/>
  <c r="F60" i="10"/>
  <c r="F61" i="10"/>
  <c r="F62" i="10"/>
  <c r="F63" i="10"/>
  <c r="F65" i="10"/>
  <c r="F66" i="10"/>
  <c r="F67" i="10"/>
  <c r="F68" i="10"/>
  <c r="F69" i="10"/>
  <c r="F70" i="10"/>
  <c r="F72" i="10"/>
  <c r="F73" i="10"/>
  <c r="F74" i="10"/>
  <c r="F75" i="10"/>
  <c r="F76" i="10"/>
  <c r="F78" i="10"/>
  <c r="F79" i="10"/>
  <c r="F80" i="10"/>
  <c r="F81" i="10"/>
  <c r="F82" i="10"/>
  <c r="F83" i="10"/>
  <c r="F84" i="10"/>
  <c r="F85" i="10"/>
  <c r="F86" i="10"/>
  <c r="F88" i="10"/>
  <c r="F89" i="10"/>
  <c r="F90" i="10"/>
  <c r="F91" i="10"/>
  <c r="F92" i="10"/>
  <c r="F93" i="10"/>
  <c r="F94" i="10"/>
  <c r="F11" i="10"/>
  <c r="I94" i="10"/>
  <c r="K94" i="10" s="1"/>
  <c r="E94" i="10"/>
  <c r="G94" i="10" s="1"/>
  <c r="D94" i="10"/>
  <c r="I93" i="10"/>
  <c r="K93" i="10" s="1"/>
  <c r="E93" i="10"/>
  <c r="G93" i="10" s="1"/>
  <c r="D93" i="10"/>
  <c r="E92" i="10"/>
  <c r="I92" i="10" s="1"/>
  <c r="K92" i="10" s="1"/>
  <c r="D92" i="10"/>
  <c r="I91" i="10"/>
  <c r="K91" i="10" s="1"/>
  <c r="E91" i="10"/>
  <c r="G91" i="10" s="1"/>
  <c r="D91" i="10"/>
  <c r="I90" i="10"/>
  <c r="K90" i="10" s="1"/>
  <c r="J90" i="10"/>
  <c r="E90" i="10"/>
  <c r="G90" i="10" s="1"/>
  <c r="D90" i="10"/>
  <c r="E89" i="10"/>
  <c r="I89" i="10" s="1"/>
  <c r="K89" i="10" s="1"/>
  <c r="D89" i="10"/>
  <c r="I88" i="10"/>
  <c r="K88" i="10" s="1"/>
  <c r="E88" i="10"/>
  <c r="G88" i="10" s="1"/>
  <c r="D88" i="10"/>
  <c r="K86" i="10"/>
  <c r="I86" i="10"/>
  <c r="G86" i="10"/>
  <c r="D86" i="10"/>
  <c r="G85" i="10"/>
  <c r="E85" i="10"/>
  <c r="I85" i="10" s="1"/>
  <c r="K85" i="10" s="1"/>
  <c r="D85" i="10"/>
  <c r="K84" i="10"/>
  <c r="I84" i="10"/>
  <c r="G84" i="10"/>
  <c r="D84" i="10"/>
  <c r="I83" i="10"/>
  <c r="K83" i="10" s="1"/>
  <c r="E83" i="10"/>
  <c r="G83" i="10" s="1"/>
  <c r="D83" i="10"/>
  <c r="E82" i="10"/>
  <c r="G82" i="10" s="1"/>
  <c r="D82" i="10"/>
  <c r="J81" i="10"/>
  <c r="I81" i="10"/>
  <c r="K81" i="10" s="1"/>
  <c r="G81" i="10"/>
  <c r="I80" i="10"/>
  <c r="K80" i="10" s="1"/>
  <c r="G80" i="10"/>
  <c r="E80" i="10"/>
  <c r="K79" i="10"/>
  <c r="I79" i="10"/>
  <c r="G79" i="10"/>
  <c r="D79" i="10"/>
  <c r="I78" i="10"/>
  <c r="K78" i="10" s="1"/>
  <c r="E78" i="10"/>
  <c r="G78" i="10" s="1"/>
  <c r="D78" i="10"/>
  <c r="I76" i="10"/>
  <c r="K76" i="10" s="1"/>
  <c r="J76" i="10"/>
  <c r="E76" i="10"/>
  <c r="G76" i="10" s="1"/>
  <c r="D76" i="10"/>
  <c r="J75" i="10"/>
  <c r="E75" i="10"/>
  <c r="I75" i="10" s="1"/>
  <c r="K75" i="10" s="1"/>
  <c r="D75" i="10"/>
  <c r="I74" i="10"/>
  <c r="K74" i="10" s="1"/>
  <c r="E74" i="10"/>
  <c r="G74" i="10" s="1"/>
  <c r="D74" i="10"/>
  <c r="I73" i="10"/>
  <c r="K73" i="10" s="1"/>
  <c r="E73" i="10"/>
  <c r="G73" i="10" s="1"/>
  <c r="D73" i="10"/>
  <c r="E72" i="10"/>
  <c r="I72" i="10" s="1"/>
  <c r="K72" i="10" s="1"/>
  <c r="D72" i="10"/>
  <c r="E70" i="10"/>
  <c r="I70" i="10" s="1"/>
  <c r="K70" i="10" s="1"/>
  <c r="D70" i="10"/>
  <c r="E69" i="10"/>
  <c r="I69" i="10" s="1"/>
  <c r="K69" i="10" s="1"/>
  <c r="D69" i="10"/>
  <c r="I68" i="10"/>
  <c r="K68" i="10" s="1"/>
  <c r="G68" i="10"/>
  <c r="E68" i="10"/>
  <c r="D68" i="10"/>
  <c r="E67" i="10"/>
  <c r="I67" i="10" s="1"/>
  <c r="K67" i="10" s="1"/>
  <c r="D67" i="10"/>
  <c r="K66" i="10"/>
  <c r="I66" i="10"/>
  <c r="E66" i="10"/>
  <c r="G66" i="10" s="1"/>
  <c r="D66" i="10"/>
  <c r="I65" i="10"/>
  <c r="K65" i="10" s="1"/>
  <c r="J65" i="10"/>
  <c r="G65" i="10"/>
  <c r="E65" i="10"/>
  <c r="D65" i="10"/>
  <c r="G63" i="10"/>
  <c r="E63" i="10"/>
  <c r="I63" i="10" s="1"/>
  <c r="K63" i="10" s="1"/>
  <c r="D63" i="10"/>
  <c r="G62" i="10"/>
  <c r="E62" i="10"/>
  <c r="I62" i="10" s="1"/>
  <c r="K62" i="10" s="1"/>
  <c r="D62" i="10"/>
  <c r="G61" i="10"/>
  <c r="E61" i="10"/>
  <c r="I61" i="10" s="1"/>
  <c r="K61" i="10" s="1"/>
  <c r="D61" i="10"/>
  <c r="G60" i="10"/>
  <c r="E60" i="10"/>
  <c r="I60" i="10" s="1"/>
  <c r="K60" i="10" s="1"/>
  <c r="D60" i="10"/>
  <c r="K59" i="10"/>
  <c r="I59" i="10"/>
  <c r="G59" i="10"/>
  <c r="E59" i="10"/>
  <c r="D59" i="10"/>
  <c r="G58" i="10"/>
  <c r="E58" i="10"/>
  <c r="I58" i="10" s="1"/>
  <c r="K58" i="10" s="1"/>
  <c r="D58" i="10"/>
  <c r="I56" i="10"/>
  <c r="K56" i="10" s="1"/>
  <c r="G56" i="10"/>
  <c r="E56" i="10"/>
  <c r="D56" i="10"/>
  <c r="I54" i="10"/>
  <c r="K54" i="10" s="1"/>
  <c r="E54" i="10"/>
  <c r="G54" i="10" s="1"/>
  <c r="D54" i="10"/>
  <c r="J53" i="10"/>
  <c r="E53" i="10"/>
  <c r="I53" i="10" s="1"/>
  <c r="K53" i="10" s="1"/>
  <c r="D53" i="10"/>
  <c r="E49" i="10"/>
  <c r="I49" i="10" s="1"/>
  <c r="K49" i="10" s="1"/>
  <c r="D49" i="10"/>
  <c r="K48" i="10"/>
  <c r="I48" i="10"/>
  <c r="E48" i="10"/>
  <c r="G48" i="10" s="1"/>
  <c r="D48" i="10"/>
  <c r="I47" i="10"/>
  <c r="K47" i="10" s="1"/>
  <c r="G47" i="10"/>
  <c r="E47" i="10"/>
  <c r="D47" i="10"/>
  <c r="E46" i="10"/>
  <c r="I46" i="10" s="1"/>
  <c r="K46" i="10" s="1"/>
  <c r="D46" i="10"/>
  <c r="K45" i="10"/>
  <c r="I45" i="10"/>
  <c r="E45" i="10"/>
  <c r="G45" i="10" s="1"/>
  <c r="D45" i="10"/>
  <c r="I44" i="10"/>
  <c r="K44" i="10" s="1"/>
  <c r="G44" i="10"/>
  <c r="E44" i="10"/>
  <c r="D44" i="10"/>
  <c r="E43" i="10"/>
  <c r="I43" i="10" s="1"/>
  <c r="K43" i="10" s="1"/>
  <c r="D43" i="10"/>
  <c r="K42" i="10"/>
  <c r="I42" i="10"/>
  <c r="E42" i="10"/>
  <c r="G42" i="10" s="1"/>
  <c r="D42" i="10"/>
  <c r="I41" i="10"/>
  <c r="K41" i="10" s="1"/>
  <c r="G41" i="10"/>
  <c r="E41" i="10"/>
  <c r="D41" i="10"/>
  <c r="E40" i="10"/>
  <c r="I40" i="10" s="1"/>
  <c r="K40" i="10" s="1"/>
  <c r="D40" i="10"/>
  <c r="K39" i="10"/>
  <c r="I39" i="10"/>
  <c r="E39" i="10"/>
  <c r="G39" i="10" s="1"/>
  <c r="D39" i="10"/>
  <c r="I38" i="10"/>
  <c r="K38" i="10" s="1"/>
  <c r="G38" i="10"/>
  <c r="E38" i="10"/>
  <c r="D38" i="10"/>
  <c r="E37" i="10"/>
  <c r="I37" i="10" s="1"/>
  <c r="K37" i="10" s="1"/>
  <c r="D37" i="10"/>
  <c r="G35" i="10"/>
  <c r="E35" i="10"/>
  <c r="I35" i="10" s="1"/>
  <c r="K35" i="10" s="1"/>
  <c r="D35" i="10"/>
  <c r="E33" i="10"/>
  <c r="I33" i="10" s="1"/>
  <c r="K33" i="10" s="1"/>
  <c r="D33" i="10"/>
  <c r="I31" i="10"/>
  <c r="K31" i="10" s="1"/>
  <c r="E31" i="10"/>
  <c r="G31" i="10" s="1"/>
  <c r="D31" i="10"/>
  <c r="I30" i="10"/>
  <c r="K30" i="10" s="1"/>
  <c r="E30" i="10"/>
  <c r="G30" i="10" s="1"/>
  <c r="D30" i="10"/>
  <c r="E29" i="10"/>
  <c r="D29" i="10"/>
  <c r="E27" i="10"/>
  <c r="I27" i="10" s="1"/>
  <c r="K27" i="10" s="1"/>
  <c r="D27" i="10"/>
  <c r="E26" i="10"/>
  <c r="I26" i="10" s="1"/>
  <c r="K26" i="10" s="1"/>
  <c r="D26" i="10"/>
  <c r="I25" i="10"/>
  <c r="K25" i="10" s="1"/>
  <c r="G25" i="10"/>
  <c r="E25" i="10"/>
  <c r="D25" i="10"/>
  <c r="G23" i="10"/>
  <c r="E23" i="10"/>
  <c r="I23" i="10" s="1"/>
  <c r="K23" i="10" s="1"/>
  <c r="D23" i="10"/>
  <c r="G22" i="10"/>
  <c r="E22" i="10"/>
  <c r="I22" i="10" s="1"/>
  <c r="K22" i="10" s="1"/>
  <c r="D22" i="10"/>
  <c r="G21" i="10"/>
  <c r="E21" i="10"/>
  <c r="I21" i="10" s="1"/>
  <c r="K21" i="10" s="1"/>
  <c r="D21" i="10"/>
  <c r="G20" i="10"/>
  <c r="E20" i="10"/>
  <c r="I20" i="10" s="1"/>
  <c r="K20" i="10" s="1"/>
  <c r="D20" i="10"/>
  <c r="E18" i="10"/>
  <c r="I18" i="10" s="1"/>
  <c r="K18" i="10" s="1"/>
  <c r="D18" i="10"/>
  <c r="E17" i="10"/>
  <c r="I17" i="10" s="1"/>
  <c r="K17" i="10" s="1"/>
  <c r="D17" i="10"/>
  <c r="I16" i="10"/>
  <c r="K16" i="10" s="1"/>
  <c r="G16" i="10"/>
  <c r="E16" i="10"/>
  <c r="D16" i="10"/>
  <c r="E15" i="10"/>
  <c r="I15" i="10" s="1"/>
  <c r="K15" i="10" s="1"/>
  <c r="D15" i="10"/>
  <c r="E14" i="10"/>
  <c r="I14" i="10" s="1"/>
  <c r="K14" i="10" s="1"/>
  <c r="D14" i="10"/>
  <c r="I12" i="10"/>
  <c r="K12" i="10" s="1"/>
  <c r="E12" i="10"/>
  <c r="G12" i="10" s="1"/>
  <c r="D12" i="10"/>
  <c r="I11" i="10"/>
  <c r="K11" i="10" s="1"/>
  <c r="E11" i="10"/>
  <c r="G11" i="10" s="1"/>
  <c r="D11" i="10"/>
  <c r="J54" i="9"/>
  <c r="J56" i="9"/>
  <c r="J58" i="9"/>
  <c r="J59" i="9"/>
  <c r="J60" i="9"/>
  <c r="J61" i="9"/>
  <c r="J62" i="9"/>
  <c r="J63" i="9"/>
  <c r="J65" i="9"/>
  <c r="J66" i="9"/>
  <c r="J67" i="9"/>
  <c r="J68" i="9"/>
  <c r="J69" i="9"/>
  <c r="J70" i="9"/>
  <c r="J72" i="9"/>
  <c r="J73" i="9"/>
  <c r="J74" i="9"/>
  <c r="J75" i="9"/>
  <c r="J76" i="9"/>
  <c r="J78" i="9"/>
  <c r="J79" i="9"/>
  <c r="J80" i="9"/>
  <c r="J81" i="9"/>
  <c r="J82" i="9"/>
  <c r="J83" i="9"/>
  <c r="J84" i="9"/>
  <c r="J85" i="9"/>
  <c r="J86" i="9"/>
  <c r="J88" i="9"/>
  <c r="J89" i="9"/>
  <c r="J90" i="9"/>
  <c r="J91" i="9"/>
  <c r="J92" i="9"/>
  <c r="J93" i="9"/>
  <c r="J94" i="9"/>
  <c r="J53" i="9"/>
  <c r="F54" i="9"/>
  <c r="F56" i="9"/>
  <c r="F58" i="9"/>
  <c r="F59" i="9"/>
  <c r="F60" i="9"/>
  <c r="F61" i="9"/>
  <c r="F62" i="9"/>
  <c r="F63" i="9"/>
  <c r="F65" i="9"/>
  <c r="F66" i="9"/>
  <c r="F67" i="9"/>
  <c r="F68" i="9"/>
  <c r="F69" i="9"/>
  <c r="F70" i="9"/>
  <c r="F72" i="9"/>
  <c r="F73" i="9"/>
  <c r="F74" i="9"/>
  <c r="F75" i="9"/>
  <c r="F76" i="9"/>
  <c r="F78" i="9"/>
  <c r="F79" i="9"/>
  <c r="F80" i="9"/>
  <c r="F81" i="9"/>
  <c r="F82" i="9"/>
  <c r="F83" i="9"/>
  <c r="F84" i="9"/>
  <c r="F85" i="9"/>
  <c r="F86" i="9"/>
  <c r="F88" i="9"/>
  <c r="F89" i="9"/>
  <c r="F90" i="9"/>
  <c r="F91" i="9"/>
  <c r="F92" i="9"/>
  <c r="F93" i="9"/>
  <c r="F94" i="9"/>
  <c r="F53" i="9"/>
  <c r="J12" i="9"/>
  <c r="J14" i="9"/>
  <c r="J15" i="9"/>
  <c r="J16" i="9"/>
  <c r="J17" i="9"/>
  <c r="J18" i="9"/>
  <c r="J20" i="9"/>
  <c r="J21" i="9"/>
  <c r="J22" i="9"/>
  <c r="J23" i="9"/>
  <c r="J25" i="9"/>
  <c r="J26" i="9"/>
  <c r="J27" i="9"/>
  <c r="J29" i="9"/>
  <c r="J30" i="9"/>
  <c r="J31" i="9"/>
  <c r="J33" i="9"/>
  <c r="J35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11" i="9"/>
  <c r="H12" i="9"/>
  <c r="H14" i="9"/>
  <c r="H15" i="9"/>
  <c r="H16" i="9"/>
  <c r="H17" i="9"/>
  <c r="H18" i="9"/>
  <c r="H20" i="9"/>
  <c r="H21" i="9"/>
  <c r="H22" i="9"/>
  <c r="H23" i="9"/>
  <c r="H25" i="9"/>
  <c r="H26" i="9"/>
  <c r="H27" i="9"/>
  <c r="H29" i="9"/>
  <c r="H30" i="9"/>
  <c r="H31" i="9"/>
  <c r="H33" i="9"/>
  <c r="H35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3" i="9"/>
  <c r="H54" i="9"/>
  <c r="H56" i="9"/>
  <c r="H58" i="9"/>
  <c r="H59" i="9"/>
  <c r="H60" i="9"/>
  <c r="H61" i="9"/>
  <c r="H62" i="9"/>
  <c r="H63" i="9"/>
  <c r="H65" i="9"/>
  <c r="H66" i="9"/>
  <c r="H67" i="9"/>
  <c r="H68" i="9"/>
  <c r="H69" i="9"/>
  <c r="H70" i="9"/>
  <c r="H72" i="9"/>
  <c r="H73" i="9"/>
  <c r="H74" i="9"/>
  <c r="H75" i="9"/>
  <c r="H76" i="9"/>
  <c r="H78" i="9"/>
  <c r="H79" i="9"/>
  <c r="H80" i="9"/>
  <c r="H81" i="9"/>
  <c r="H82" i="9"/>
  <c r="H83" i="9"/>
  <c r="H84" i="9"/>
  <c r="H85" i="9"/>
  <c r="H86" i="9"/>
  <c r="H88" i="9"/>
  <c r="H89" i="9"/>
  <c r="H90" i="9"/>
  <c r="H91" i="9"/>
  <c r="H92" i="9"/>
  <c r="H93" i="9"/>
  <c r="H94" i="9"/>
  <c r="H11" i="9"/>
  <c r="F12" i="9"/>
  <c r="F14" i="9"/>
  <c r="F15" i="9"/>
  <c r="F16" i="9"/>
  <c r="F17" i="9"/>
  <c r="F18" i="9"/>
  <c r="F20" i="9"/>
  <c r="F21" i="9"/>
  <c r="F22" i="9"/>
  <c r="F23" i="9"/>
  <c r="F25" i="9"/>
  <c r="F26" i="9"/>
  <c r="F27" i="9"/>
  <c r="F29" i="9"/>
  <c r="F30" i="9"/>
  <c r="F31" i="9"/>
  <c r="F33" i="9"/>
  <c r="F35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11" i="9"/>
  <c r="G94" i="9"/>
  <c r="E94" i="9"/>
  <c r="I94" i="9" s="1"/>
  <c r="K94" i="9" s="1"/>
  <c r="D94" i="9"/>
  <c r="I93" i="9"/>
  <c r="K93" i="9" s="1"/>
  <c r="G93" i="9"/>
  <c r="E93" i="9"/>
  <c r="D93" i="9"/>
  <c r="E92" i="9"/>
  <c r="I92" i="9" s="1"/>
  <c r="K92" i="9" s="1"/>
  <c r="D92" i="9"/>
  <c r="G91" i="9"/>
  <c r="E91" i="9"/>
  <c r="I91" i="9" s="1"/>
  <c r="K91" i="9" s="1"/>
  <c r="D91" i="9"/>
  <c r="I90" i="9"/>
  <c r="K90" i="9" s="1"/>
  <c r="G90" i="9"/>
  <c r="E90" i="9"/>
  <c r="D90" i="9"/>
  <c r="E89" i="9"/>
  <c r="I89" i="9" s="1"/>
  <c r="K89" i="9" s="1"/>
  <c r="D89" i="9"/>
  <c r="G88" i="9"/>
  <c r="E88" i="9"/>
  <c r="I88" i="9" s="1"/>
  <c r="K88" i="9" s="1"/>
  <c r="D88" i="9"/>
  <c r="I86" i="9"/>
  <c r="K86" i="9" s="1"/>
  <c r="G86" i="9"/>
  <c r="D86" i="9"/>
  <c r="G85" i="9"/>
  <c r="E85" i="9"/>
  <c r="I85" i="9" s="1"/>
  <c r="K85" i="9" s="1"/>
  <c r="D85" i="9"/>
  <c r="I84" i="9"/>
  <c r="K84" i="9" s="1"/>
  <c r="G84" i="9"/>
  <c r="D84" i="9"/>
  <c r="E83" i="9"/>
  <c r="G83" i="9" s="1"/>
  <c r="D83" i="9"/>
  <c r="I82" i="9"/>
  <c r="K82" i="9" s="1"/>
  <c r="G82" i="9"/>
  <c r="E82" i="9"/>
  <c r="D82" i="9"/>
  <c r="I81" i="9"/>
  <c r="K81" i="9" s="1"/>
  <c r="G81" i="9"/>
  <c r="I80" i="9"/>
  <c r="K80" i="9" s="1"/>
  <c r="E80" i="9"/>
  <c r="G80" i="9" s="1"/>
  <c r="I79" i="9"/>
  <c r="K79" i="9" s="1"/>
  <c r="G79" i="9"/>
  <c r="D79" i="9"/>
  <c r="E78" i="9"/>
  <c r="G78" i="9" s="1"/>
  <c r="D78" i="9"/>
  <c r="I76" i="9"/>
  <c r="K76" i="9" s="1"/>
  <c r="G76" i="9"/>
  <c r="E76" i="9"/>
  <c r="D76" i="9"/>
  <c r="E75" i="9"/>
  <c r="I75" i="9" s="1"/>
  <c r="K75" i="9" s="1"/>
  <c r="D75" i="9"/>
  <c r="G74" i="9"/>
  <c r="E74" i="9"/>
  <c r="I74" i="9" s="1"/>
  <c r="K74" i="9" s="1"/>
  <c r="D74" i="9"/>
  <c r="I73" i="9"/>
  <c r="K73" i="9" s="1"/>
  <c r="G73" i="9"/>
  <c r="E73" i="9"/>
  <c r="D73" i="9"/>
  <c r="E72" i="9"/>
  <c r="I72" i="9" s="1"/>
  <c r="K72" i="9" s="1"/>
  <c r="D72" i="9"/>
  <c r="E70" i="9"/>
  <c r="I70" i="9" s="1"/>
  <c r="K70" i="9" s="1"/>
  <c r="D70" i="9"/>
  <c r="I69" i="9"/>
  <c r="K69" i="9" s="1"/>
  <c r="G69" i="9"/>
  <c r="E69" i="9"/>
  <c r="D69" i="9"/>
  <c r="I68" i="9"/>
  <c r="K68" i="9" s="1"/>
  <c r="E68" i="9"/>
  <c r="G68" i="9" s="1"/>
  <c r="D68" i="9"/>
  <c r="E67" i="9"/>
  <c r="I67" i="9" s="1"/>
  <c r="K67" i="9" s="1"/>
  <c r="D67" i="9"/>
  <c r="I66" i="9"/>
  <c r="K66" i="9" s="1"/>
  <c r="G66" i="9"/>
  <c r="E66" i="9"/>
  <c r="D66" i="9"/>
  <c r="I65" i="9"/>
  <c r="K65" i="9" s="1"/>
  <c r="E65" i="9"/>
  <c r="G65" i="9" s="1"/>
  <c r="D65" i="9"/>
  <c r="G63" i="9"/>
  <c r="E63" i="9"/>
  <c r="I63" i="9" s="1"/>
  <c r="K63" i="9" s="1"/>
  <c r="D63" i="9"/>
  <c r="I62" i="9"/>
  <c r="K62" i="9" s="1"/>
  <c r="G62" i="9"/>
  <c r="E62" i="9"/>
  <c r="D62" i="9"/>
  <c r="E61" i="9"/>
  <c r="G61" i="9" s="1"/>
  <c r="D61" i="9"/>
  <c r="G60" i="9"/>
  <c r="E60" i="9"/>
  <c r="I60" i="9" s="1"/>
  <c r="K60" i="9" s="1"/>
  <c r="D60" i="9"/>
  <c r="I59" i="9"/>
  <c r="K59" i="9" s="1"/>
  <c r="G59" i="9"/>
  <c r="E59" i="9"/>
  <c r="D59" i="9"/>
  <c r="E58" i="9"/>
  <c r="G58" i="9" s="1"/>
  <c r="D58" i="9"/>
  <c r="E56" i="9"/>
  <c r="G56" i="9" s="1"/>
  <c r="D56" i="9"/>
  <c r="I54" i="9"/>
  <c r="K54" i="9" s="1"/>
  <c r="G54" i="9"/>
  <c r="E54" i="9"/>
  <c r="D54" i="9"/>
  <c r="E53" i="9"/>
  <c r="I53" i="9" s="1"/>
  <c r="K53" i="9" s="1"/>
  <c r="D53" i="9"/>
  <c r="G49" i="9"/>
  <c r="E49" i="9"/>
  <c r="I49" i="9" s="1"/>
  <c r="K49" i="9" s="1"/>
  <c r="D49" i="9"/>
  <c r="I48" i="9"/>
  <c r="K48" i="9" s="1"/>
  <c r="G48" i="9"/>
  <c r="E48" i="9"/>
  <c r="D48" i="9"/>
  <c r="E47" i="9"/>
  <c r="I47" i="9" s="1"/>
  <c r="K47" i="9" s="1"/>
  <c r="D47" i="9"/>
  <c r="G46" i="9"/>
  <c r="E46" i="9"/>
  <c r="I46" i="9" s="1"/>
  <c r="K46" i="9" s="1"/>
  <c r="D46" i="9"/>
  <c r="I45" i="9"/>
  <c r="K45" i="9" s="1"/>
  <c r="G45" i="9"/>
  <c r="E45" i="9"/>
  <c r="D45" i="9"/>
  <c r="E44" i="9"/>
  <c r="I44" i="9" s="1"/>
  <c r="K44" i="9" s="1"/>
  <c r="D44" i="9"/>
  <c r="K43" i="9"/>
  <c r="I43" i="9"/>
  <c r="G43" i="9"/>
  <c r="E43" i="9"/>
  <c r="D43" i="9"/>
  <c r="I42" i="9"/>
  <c r="K42" i="9" s="1"/>
  <c r="G42" i="9"/>
  <c r="E42" i="9"/>
  <c r="D42" i="9"/>
  <c r="E41" i="9"/>
  <c r="I41" i="9" s="1"/>
  <c r="K41" i="9" s="1"/>
  <c r="D41" i="9"/>
  <c r="K40" i="9"/>
  <c r="I40" i="9"/>
  <c r="G40" i="9"/>
  <c r="E40" i="9"/>
  <c r="D40" i="9"/>
  <c r="I39" i="9"/>
  <c r="K39" i="9" s="1"/>
  <c r="G39" i="9"/>
  <c r="E39" i="9"/>
  <c r="D39" i="9"/>
  <c r="E38" i="9"/>
  <c r="I38" i="9" s="1"/>
  <c r="K38" i="9" s="1"/>
  <c r="D38" i="9"/>
  <c r="K37" i="9"/>
  <c r="I37" i="9"/>
  <c r="G37" i="9"/>
  <c r="E37" i="9"/>
  <c r="D37" i="9"/>
  <c r="E35" i="9"/>
  <c r="G35" i="9" s="1"/>
  <c r="D35" i="9"/>
  <c r="I33" i="9"/>
  <c r="K33" i="9" s="1"/>
  <c r="G33" i="9"/>
  <c r="E33" i="9"/>
  <c r="D33" i="9"/>
  <c r="G31" i="9"/>
  <c r="E31" i="9"/>
  <c r="I31" i="9" s="1"/>
  <c r="K31" i="9" s="1"/>
  <c r="D31" i="9"/>
  <c r="I30" i="9"/>
  <c r="K30" i="9" s="1"/>
  <c r="E30" i="9"/>
  <c r="G30" i="9" s="1"/>
  <c r="D30" i="9"/>
  <c r="E29" i="9"/>
  <c r="I29" i="9" s="1"/>
  <c r="K29" i="9" s="1"/>
  <c r="D29" i="9"/>
  <c r="I27" i="9"/>
  <c r="K27" i="9" s="1"/>
  <c r="G27" i="9"/>
  <c r="E27" i="9"/>
  <c r="D27" i="9"/>
  <c r="E26" i="9"/>
  <c r="I26" i="9" s="1"/>
  <c r="K26" i="9" s="1"/>
  <c r="D26" i="9"/>
  <c r="K25" i="9"/>
  <c r="I25" i="9"/>
  <c r="G25" i="9"/>
  <c r="E25" i="9"/>
  <c r="D25" i="9"/>
  <c r="E23" i="9"/>
  <c r="G23" i="9" s="1"/>
  <c r="D23" i="9"/>
  <c r="G22" i="9"/>
  <c r="E22" i="9"/>
  <c r="I22" i="9" s="1"/>
  <c r="K22" i="9" s="1"/>
  <c r="D22" i="9"/>
  <c r="I21" i="9"/>
  <c r="K21" i="9" s="1"/>
  <c r="E21" i="9"/>
  <c r="G21" i="9" s="1"/>
  <c r="D21" i="9"/>
  <c r="E20" i="9"/>
  <c r="G20" i="9" s="1"/>
  <c r="D20" i="9"/>
  <c r="I18" i="9"/>
  <c r="K18" i="9" s="1"/>
  <c r="G18" i="9"/>
  <c r="E18" i="9"/>
  <c r="D18" i="9"/>
  <c r="E17" i="9"/>
  <c r="I17" i="9" s="1"/>
  <c r="K17" i="9" s="1"/>
  <c r="D17" i="9"/>
  <c r="K16" i="9"/>
  <c r="I16" i="9"/>
  <c r="G16" i="9"/>
  <c r="E16" i="9"/>
  <c r="D16" i="9"/>
  <c r="I15" i="9"/>
  <c r="K15" i="9" s="1"/>
  <c r="G15" i="9"/>
  <c r="E15" i="9"/>
  <c r="D15" i="9"/>
  <c r="E14" i="9"/>
  <c r="I14" i="9" s="1"/>
  <c r="K14" i="9" s="1"/>
  <c r="D14" i="9"/>
  <c r="I12" i="9"/>
  <c r="K12" i="9" s="1"/>
  <c r="E12" i="9"/>
  <c r="G12" i="9" s="1"/>
  <c r="D12" i="9"/>
  <c r="E11" i="9"/>
  <c r="I11" i="9" s="1"/>
  <c r="K11" i="9" s="1"/>
  <c r="D11" i="9"/>
  <c r="J54" i="8"/>
  <c r="J56" i="8"/>
  <c r="J58" i="8"/>
  <c r="J59" i="8"/>
  <c r="J60" i="8"/>
  <c r="J61" i="8"/>
  <c r="J62" i="8"/>
  <c r="J63" i="8"/>
  <c r="J65" i="8"/>
  <c r="J66" i="8"/>
  <c r="J67" i="8"/>
  <c r="J68" i="8"/>
  <c r="J69" i="8"/>
  <c r="J70" i="8"/>
  <c r="J72" i="8"/>
  <c r="J73" i="8"/>
  <c r="J74" i="8"/>
  <c r="J75" i="8"/>
  <c r="J76" i="8"/>
  <c r="J78" i="8"/>
  <c r="J79" i="8"/>
  <c r="J80" i="8"/>
  <c r="J81" i="8"/>
  <c r="J82" i="8"/>
  <c r="J83" i="8"/>
  <c r="J84" i="8"/>
  <c r="J85" i="8"/>
  <c r="J86" i="8"/>
  <c r="J88" i="8"/>
  <c r="J89" i="8"/>
  <c r="J90" i="8"/>
  <c r="J91" i="8"/>
  <c r="J92" i="8"/>
  <c r="J93" i="8"/>
  <c r="J94" i="8"/>
  <c r="J53" i="8"/>
  <c r="H54" i="8"/>
  <c r="H56" i="8"/>
  <c r="H58" i="8"/>
  <c r="H59" i="8"/>
  <c r="H60" i="8"/>
  <c r="H61" i="8"/>
  <c r="H62" i="8"/>
  <c r="H63" i="8"/>
  <c r="H65" i="8"/>
  <c r="H66" i="8"/>
  <c r="H67" i="8"/>
  <c r="H68" i="8"/>
  <c r="H69" i="8"/>
  <c r="H70" i="8"/>
  <c r="H72" i="8"/>
  <c r="H73" i="8"/>
  <c r="H74" i="8"/>
  <c r="H75" i="8"/>
  <c r="H76" i="8"/>
  <c r="H78" i="8"/>
  <c r="H79" i="8"/>
  <c r="H80" i="8"/>
  <c r="H81" i="8"/>
  <c r="H82" i="8"/>
  <c r="H83" i="8"/>
  <c r="H84" i="8"/>
  <c r="H85" i="8"/>
  <c r="H86" i="8"/>
  <c r="H88" i="8"/>
  <c r="H89" i="8"/>
  <c r="H90" i="8"/>
  <c r="H91" i="8"/>
  <c r="H92" i="8"/>
  <c r="H93" i="8"/>
  <c r="H94" i="8"/>
  <c r="H53" i="8"/>
  <c r="F54" i="8"/>
  <c r="F56" i="8"/>
  <c r="F58" i="8"/>
  <c r="F59" i="8"/>
  <c r="F60" i="8"/>
  <c r="F61" i="8"/>
  <c r="F62" i="8"/>
  <c r="F63" i="8"/>
  <c r="F65" i="8"/>
  <c r="F66" i="8"/>
  <c r="F67" i="8"/>
  <c r="F68" i="8"/>
  <c r="F69" i="8"/>
  <c r="F70" i="8"/>
  <c r="F72" i="8"/>
  <c r="F73" i="8"/>
  <c r="F74" i="8"/>
  <c r="F75" i="8"/>
  <c r="F76" i="8"/>
  <c r="F78" i="8"/>
  <c r="F79" i="8"/>
  <c r="F80" i="8"/>
  <c r="F81" i="8"/>
  <c r="F82" i="8"/>
  <c r="F83" i="8"/>
  <c r="F84" i="8"/>
  <c r="F85" i="8"/>
  <c r="F86" i="8"/>
  <c r="F88" i="8"/>
  <c r="F89" i="8"/>
  <c r="F90" i="8"/>
  <c r="F91" i="8"/>
  <c r="F92" i="8"/>
  <c r="F93" i="8"/>
  <c r="F94" i="8"/>
  <c r="F53" i="8"/>
  <c r="H12" i="8"/>
  <c r="H14" i="8"/>
  <c r="H15" i="8"/>
  <c r="H16" i="8"/>
  <c r="J16" i="8" s="1"/>
  <c r="H17" i="8"/>
  <c r="H18" i="8"/>
  <c r="H20" i="8"/>
  <c r="H21" i="8"/>
  <c r="H22" i="8"/>
  <c r="H23" i="8"/>
  <c r="H25" i="8"/>
  <c r="H26" i="8"/>
  <c r="H27" i="8"/>
  <c r="H29" i="8"/>
  <c r="H30" i="8"/>
  <c r="H31" i="8"/>
  <c r="H33" i="8"/>
  <c r="H35" i="8"/>
  <c r="J35" i="8" s="1"/>
  <c r="H37" i="8"/>
  <c r="H38" i="8"/>
  <c r="H39" i="8"/>
  <c r="H40" i="8"/>
  <c r="H41" i="8"/>
  <c r="H42" i="8"/>
  <c r="J42" i="8" s="1"/>
  <c r="H43" i="8"/>
  <c r="H44" i="8"/>
  <c r="H45" i="8"/>
  <c r="H46" i="8"/>
  <c r="H47" i="8"/>
  <c r="H48" i="8"/>
  <c r="H49" i="8"/>
  <c r="J49" i="8" s="1"/>
  <c r="H11" i="8"/>
  <c r="F12" i="8"/>
  <c r="F14" i="8"/>
  <c r="F15" i="8"/>
  <c r="F16" i="8"/>
  <c r="F17" i="8"/>
  <c r="F18" i="8"/>
  <c r="F20" i="8"/>
  <c r="F21" i="8"/>
  <c r="F22" i="8"/>
  <c r="F23" i="8"/>
  <c r="F25" i="8"/>
  <c r="F26" i="8"/>
  <c r="F27" i="8"/>
  <c r="F29" i="8"/>
  <c r="F30" i="8"/>
  <c r="F31" i="8"/>
  <c r="F33" i="8"/>
  <c r="J33" i="8" s="1"/>
  <c r="F35" i="8"/>
  <c r="F37" i="8"/>
  <c r="F38" i="8"/>
  <c r="J38" i="8" s="1"/>
  <c r="F39" i="8"/>
  <c r="F40" i="8"/>
  <c r="F41" i="8"/>
  <c r="F42" i="8"/>
  <c r="F43" i="8"/>
  <c r="F44" i="8"/>
  <c r="F45" i="8"/>
  <c r="F46" i="8"/>
  <c r="F47" i="8"/>
  <c r="F48" i="8"/>
  <c r="F49" i="8"/>
  <c r="F11" i="8"/>
  <c r="D11" i="8"/>
  <c r="D12" i="8"/>
  <c r="D14" i="8"/>
  <c r="D15" i="8"/>
  <c r="D16" i="8"/>
  <c r="D17" i="8"/>
  <c r="D18" i="8"/>
  <c r="D20" i="8"/>
  <c r="D21" i="8"/>
  <c r="D22" i="8"/>
  <c r="D23" i="8"/>
  <c r="D25" i="8"/>
  <c r="D26" i="8"/>
  <c r="D27" i="8"/>
  <c r="D29" i="8"/>
  <c r="D30" i="8"/>
  <c r="D31" i="8"/>
  <c r="D33" i="8"/>
  <c r="D35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J15" i="8"/>
  <c r="J27" i="8"/>
  <c r="J31" i="8"/>
  <c r="J39" i="8"/>
  <c r="J41" i="8"/>
  <c r="E94" i="8"/>
  <c r="G94" i="8" s="1"/>
  <c r="D94" i="8"/>
  <c r="E93" i="8"/>
  <c r="G93" i="8" s="1"/>
  <c r="D93" i="8"/>
  <c r="E92" i="8"/>
  <c r="G92" i="8" s="1"/>
  <c r="D92" i="8"/>
  <c r="E91" i="8"/>
  <c r="G91" i="8" s="1"/>
  <c r="D91" i="8"/>
  <c r="E90" i="8"/>
  <c r="G90" i="8" s="1"/>
  <c r="D90" i="8"/>
  <c r="E89" i="8"/>
  <c r="G89" i="8" s="1"/>
  <c r="D89" i="8"/>
  <c r="E88" i="8"/>
  <c r="G88" i="8" s="1"/>
  <c r="D88" i="8"/>
  <c r="I86" i="8"/>
  <c r="K86" i="8" s="1"/>
  <c r="G86" i="8"/>
  <c r="D86" i="8"/>
  <c r="G85" i="8"/>
  <c r="E85" i="8"/>
  <c r="I85" i="8" s="1"/>
  <c r="K85" i="8" s="1"/>
  <c r="D85" i="8"/>
  <c r="I84" i="8"/>
  <c r="K84" i="8" s="1"/>
  <c r="G84" i="8"/>
  <c r="D84" i="8"/>
  <c r="G83" i="8"/>
  <c r="E83" i="8"/>
  <c r="I83" i="8" s="1"/>
  <c r="K83" i="8" s="1"/>
  <c r="D83" i="8"/>
  <c r="E82" i="8"/>
  <c r="I82" i="8" s="1"/>
  <c r="K82" i="8" s="1"/>
  <c r="D82" i="8"/>
  <c r="K81" i="8"/>
  <c r="I81" i="8"/>
  <c r="G81" i="8"/>
  <c r="E80" i="8"/>
  <c r="G80" i="8" s="1"/>
  <c r="I79" i="8"/>
  <c r="K79" i="8" s="1"/>
  <c r="G79" i="8"/>
  <c r="D79" i="8"/>
  <c r="G78" i="8"/>
  <c r="E78" i="8"/>
  <c r="I78" i="8" s="1"/>
  <c r="K78" i="8" s="1"/>
  <c r="D78" i="8"/>
  <c r="G76" i="8"/>
  <c r="E76" i="8"/>
  <c r="I76" i="8" s="1"/>
  <c r="K76" i="8" s="1"/>
  <c r="D76" i="8"/>
  <c r="G75" i="8"/>
  <c r="E75" i="8"/>
  <c r="I75" i="8" s="1"/>
  <c r="K75" i="8" s="1"/>
  <c r="D75" i="8"/>
  <c r="E74" i="8"/>
  <c r="I74" i="8" s="1"/>
  <c r="K74" i="8" s="1"/>
  <c r="D74" i="8"/>
  <c r="G73" i="8"/>
  <c r="E73" i="8"/>
  <c r="I73" i="8" s="1"/>
  <c r="K73" i="8" s="1"/>
  <c r="D73" i="8"/>
  <c r="E72" i="8"/>
  <c r="I72" i="8" s="1"/>
  <c r="K72" i="8" s="1"/>
  <c r="D72" i="8"/>
  <c r="G70" i="8"/>
  <c r="E70" i="8"/>
  <c r="I70" i="8" s="1"/>
  <c r="K70" i="8" s="1"/>
  <c r="D70" i="8"/>
  <c r="E69" i="8"/>
  <c r="I69" i="8" s="1"/>
  <c r="K69" i="8" s="1"/>
  <c r="D69" i="8"/>
  <c r="G68" i="8"/>
  <c r="E68" i="8"/>
  <c r="I68" i="8" s="1"/>
  <c r="K68" i="8" s="1"/>
  <c r="D68" i="8"/>
  <c r="G67" i="8"/>
  <c r="E67" i="8"/>
  <c r="I67" i="8" s="1"/>
  <c r="K67" i="8" s="1"/>
  <c r="D67" i="8"/>
  <c r="G66" i="8"/>
  <c r="E66" i="8"/>
  <c r="I66" i="8" s="1"/>
  <c r="K66" i="8" s="1"/>
  <c r="D66" i="8"/>
  <c r="G65" i="8"/>
  <c r="E65" i="8"/>
  <c r="I65" i="8" s="1"/>
  <c r="K65" i="8" s="1"/>
  <c r="D65" i="8"/>
  <c r="G63" i="8"/>
  <c r="E63" i="8"/>
  <c r="I63" i="8" s="1"/>
  <c r="K63" i="8" s="1"/>
  <c r="D63" i="8"/>
  <c r="G62" i="8"/>
  <c r="E62" i="8"/>
  <c r="I62" i="8" s="1"/>
  <c r="K62" i="8" s="1"/>
  <c r="D62" i="8"/>
  <c r="E61" i="8"/>
  <c r="I61" i="8" s="1"/>
  <c r="K61" i="8" s="1"/>
  <c r="D61" i="8"/>
  <c r="G60" i="8"/>
  <c r="E60" i="8"/>
  <c r="I60" i="8" s="1"/>
  <c r="K60" i="8" s="1"/>
  <c r="D60" i="8"/>
  <c r="E59" i="8"/>
  <c r="I59" i="8" s="1"/>
  <c r="K59" i="8" s="1"/>
  <c r="D59" i="8"/>
  <c r="G58" i="8"/>
  <c r="E58" i="8"/>
  <c r="I58" i="8" s="1"/>
  <c r="K58" i="8" s="1"/>
  <c r="D58" i="8"/>
  <c r="E56" i="8"/>
  <c r="I56" i="8" s="1"/>
  <c r="K56" i="8" s="1"/>
  <c r="D56" i="8"/>
  <c r="G54" i="8"/>
  <c r="E54" i="8"/>
  <c r="I54" i="8" s="1"/>
  <c r="K54" i="8" s="1"/>
  <c r="D54" i="8"/>
  <c r="G53" i="8"/>
  <c r="E53" i="8"/>
  <c r="I53" i="8" s="1"/>
  <c r="K53" i="8" s="1"/>
  <c r="D53" i="8"/>
  <c r="G49" i="8"/>
  <c r="E49" i="8"/>
  <c r="I49" i="8" s="1"/>
  <c r="K49" i="8" s="1"/>
  <c r="G48" i="8"/>
  <c r="E48" i="8"/>
  <c r="I48" i="8" s="1"/>
  <c r="K48" i="8" s="1"/>
  <c r="G47" i="8"/>
  <c r="E47" i="8"/>
  <c r="I47" i="8" s="1"/>
  <c r="K47" i="8" s="1"/>
  <c r="E46" i="8"/>
  <c r="I46" i="8" s="1"/>
  <c r="K46" i="8" s="1"/>
  <c r="E45" i="8"/>
  <c r="I45" i="8" s="1"/>
  <c r="K45" i="8" s="1"/>
  <c r="E44" i="8"/>
  <c r="I44" i="8" s="1"/>
  <c r="K44" i="8" s="1"/>
  <c r="J43" i="8"/>
  <c r="E43" i="8"/>
  <c r="I43" i="8" s="1"/>
  <c r="K43" i="8" s="1"/>
  <c r="E42" i="8"/>
  <c r="I42" i="8" s="1"/>
  <c r="K42" i="8" s="1"/>
  <c r="E41" i="8"/>
  <c r="I41" i="8" s="1"/>
  <c r="K41" i="8" s="1"/>
  <c r="E40" i="8"/>
  <c r="I40" i="8" s="1"/>
  <c r="K40" i="8" s="1"/>
  <c r="E39" i="8"/>
  <c r="I39" i="8" s="1"/>
  <c r="K39" i="8" s="1"/>
  <c r="E38" i="8"/>
  <c r="I38" i="8" s="1"/>
  <c r="K38" i="8" s="1"/>
  <c r="E37" i="8"/>
  <c r="I37" i="8" s="1"/>
  <c r="K37" i="8" s="1"/>
  <c r="E35" i="8"/>
  <c r="I35" i="8" s="1"/>
  <c r="K35" i="8" s="1"/>
  <c r="E33" i="8"/>
  <c r="I33" i="8" s="1"/>
  <c r="K33" i="8" s="1"/>
  <c r="E31" i="8"/>
  <c r="I31" i="8" s="1"/>
  <c r="K31" i="8" s="1"/>
  <c r="E30" i="8"/>
  <c r="I30" i="8" s="1"/>
  <c r="K30" i="8" s="1"/>
  <c r="E29" i="8"/>
  <c r="I29" i="8" s="1"/>
  <c r="K29" i="8" s="1"/>
  <c r="E27" i="8"/>
  <c r="I27" i="8" s="1"/>
  <c r="K27" i="8" s="1"/>
  <c r="E26" i="8"/>
  <c r="G26" i="8" s="1"/>
  <c r="J25" i="8"/>
  <c r="E25" i="8"/>
  <c r="G25" i="8" s="1"/>
  <c r="E23" i="8"/>
  <c r="G23" i="8" s="1"/>
  <c r="I22" i="8"/>
  <c r="K22" i="8" s="1"/>
  <c r="E22" i="8"/>
  <c r="G22" i="8" s="1"/>
  <c r="E21" i="8"/>
  <c r="G21" i="8" s="1"/>
  <c r="I20" i="8"/>
  <c r="K20" i="8" s="1"/>
  <c r="E20" i="8"/>
  <c r="G20" i="8" s="1"/>
  <c r="E18" i="8"/>
  <c r="G18" i="8" s="1"/>
  <c r="E17" i="8"/>
  <c r="G17" i="8" s="1"/>
  <c r="E16" i="8"/>
  <c r="G16" i="8" s="1"/>
  <c r="E15" i="8"/>
  <c r="I15" i="8" s="1"/>
  <c r="K15" i="8" s="1"/>
  <c r="E14" i="8"/>
  <c r="G14" i="8" s="1"/>
  <c r="E12" i="8"/>
  <c r="G12" i="8" s="1"/>
  <c r="E11" i="8"/>
  <c r="G11" i="8" s="1"/>
  <c r="O124" i="7"/>
  <c r="P124" i="7" s="1"/>
  <c r="M124" i="7"/>
  <c r="L124" i="7"/>
  <c r="I124" i="7"/>
  <c r="G124" i="7"/>
  <c r="E124" i="7"/>
  <c r="I123" i="7"/>
  <c r="O123" i="7" s="1"/>
  <c r="G123" i="7"/>
  <c r="E123" i="7"/>
  <c r="R122" i="7"/>
  <c r="O122" i="7"/>
  <c r="P122" i="7" s="1"/>
  <c r="L122" i="7"/>
  <c r="M122" i="7" s="1"/>
  <c r="I122" i="7"/>
  <c r="G122" i="7"/>
  <c r="E122" i="7"/>
  <c r="I121" i="7"/>
  <c r="O121" i="7" s="1"/>
  <c r="G121" i="7"/>
  <c r="E121" i="7"/>
  <c r="O120" i="7"/>
  <c r="P120" i="7" s="1"/>
  <c r="I120" i="7"/>
  <c r="L120" i="7" s="1"/>
  <c r="M120" i="7" s="1"/>
  <c r="G120" i="7"/>
  <c r="E120" i="7"/>
  <c r="O119" i="7"/>
  <c r="P119" i="7" s="1"/>
  <c r="M119" i="7"/>
  <c r="L119" i="7"/>
  <c r="I119" i="7"/>
  <c r="G119" i="7"/>
  <c r="E119" i="7"/>
  <c r="B119" i="7"/>
  <c r="Q118" i="7"/>
  <c r="I118" i="7"/>
  <c r="G118" i="7"/>
  <c r="E118" i="7"/>
  <c r="D118" i="7"/>
  <c r="R115" i="7"/>
  <c r="Q115" i="7"/>
  <c r="P115" i="7"/>
  <c r="O115" i="7"/>
  <c r="L115" i="7"/>
  <c r="M115" i="7" s="1"/>
  <c r="J115" i="7"/>
  <c r="G115" i="7"/>
  <c r="O114" i="7"/>
  <c r="R114" i="7" s="1"/>
  <c r="L114" i="7"/>
  <c r="M114" i="7" s="1"/>
  <c r="J114" i="7"/>
  <c r="G114" i="7"/>
  <c r="Q114" i="7" s="1"/>
  <c r="E114" i="7"/>
  <c r="O113" i="7"/>
  <c r="M113" i="7"/>
  <c r="L113" i="7"/>
  <c r="G113" i="7"/>
  <c r="L112" i="7"/>
  <c r="M112" i="7" s="1"/>
  <c r="J112" i="7"/>
  <c r="I112" i="7"/>
  <c r="O112" i="7" s="1"/>
  <c r="G112" i="7"/>
  <c r="Q112" i="7" s="1"/>
  <c r="B112" i="7"/>
  <c r="Q111" i="7"/>
  <c r="I111" i="7"/>
  <c r="G111" i="7"/>
  <c r="D111" i="7" s="1"/>
  <c r="E111" i="7"/>
  <c r="I110" i="7"/>
  <c r="O110" i="7" s="1"/>
  <c r="G110" i="7"/>
  <c r="Q110" i="7" s="1"/>
  <c r="E110" i="7"/>
  <c r="Q109" i="7"/>
  <c r="I109" i="7"/>
  <c r="G109" i="7"/>
  <c r="D109" i="7" s="1"/>
  <c r="E109" i="7"/>
  <c r="O108" i="7"/>
  <c r="R108" i="7" s="1"/>
  <c r="L108" i="7"/>
  <c r="M108" i="7" s="1"/>
  <c r="J108" i="7"/>
  <c r="I108" i="7"/>
  <c r="G108" i="7"/>
  <c r="Q108" i="7" s="1"/>
  <c r="E108" i="7"/>
  <c r="A108" i="7"/>
  <c r="A109" i="7" s="1"/>
  <c r="L107" i="7"/>
  <c r="M107" i="7" s="1"/>
  <c r="J107" i="7"/>
  <c r="I107" i="7"/>
  <c r="O107" i="7" s="1"/>
  <c r="G107" i="7"/>
  <c r="Q107" i="7" s="1"/>
  <c r="E107" i="7"/>
  <c r="R104" i="7"/>
  <c r="O104" i="7"/>
  <c r="P104" i="7" s="1"/>
  <c r="I104" i="7"/>
  <c r="L104" i="7" s="1"/>
  <c r="M104" i="7" s="1"/>
  <c r="G104" i="7"/>
  <c r="R103" i="7"/>
  <c r="Q103" i="7"/>
  <c r="O103" i="7"/>
  <c r="P103" i="7" s="1"/>
  <c r="L103" i="7"/>
  <c r="M103" i="7" s="1"/>
  <c r="I103" i="7"/>
  <c r="J103" i="7" s="1"/>
  <c r="G103" i="7"/>
  <c r="D103" i="7" s="1"/>
  <c r="L102" i="7"/>
  <c r="M102" i="7" s="1"/>
  <c r="J102" i="7"/>
  <c r="I102" i="7"/>
  <c r="O102" i="7" s="1"/>
  <c r="G102" i="7"/>
  <c r="Q102" i="7" s="1"/>
  <c r="I101" i="7"/>
  <c r="O101" i="7" s="1"/>
  <c r="G101" i="7"/>
  <c r="D101" i="7" s="1"/>
  <c r="A101" i="7"/>
  <c r="A102" i="7" s="1"/>
  <c r="A103" i="7" s="1"/>
  <c r="R100" i="7"/>
  <c r="Q100" i="7"/>
  <c r="P100" i="7"/>
  <c r="O100" i="7"/>
  <c r="L100" i="7"/>
  <c r="M100" i="7" s="1"/>
  <c r="I100" i="7"/>
  <c r="J100" i="7" s="1"/>
  <c r="G100" i="7"/>
  <c r="D100" i="7"/>
  <c r="R97" i="7"/>
  <c r="Q97" i="7"/>
  <c r="P97" i="7"/>
  <c r="O97" i="7"/>
  <c r="L97" i="7"/>
  <c r="M97" i="7" s="1"/>
  <c r="J97" i="7"/>
  <c r="I97" i="7"/>
  <c r="G97" i="7"/>
  <c r="D97" i="7" s="1"/>
  <c r="O96" i="7"/>
  <c r="R96" i="7" s="1"/>
  <c r="L96" i="7"/>
  <c r="M96" i="7" s="1"/>
  <c r="J96" i="7"/>
  <c r="I96" i="7"/>
  <c r="G96" i="7"/>
  <c r="Q96" i="7" s="1"/>
  <c r="D96" i="7"/>
  <c r="Q95" i="7"/>
  <c r="I95" i="7"/>
  <c r="G95" i="7"/>
  <c r="D95" i="7" s="1"/>
  <c r="L94" i="7"/>
  <c r="M94" i="7" s="1"/>
  <c r="I94" i="7"/>
  <c r="O94" i="7" s="1"/>
  <c r="G94" i="7"/>
  <c r="R93" i="7"/>
  <c r="Q93" i="7"/>
  <c r="O93" i="7"/>
  <c r="P93" i="7" s="1"/>
  <c r="L93" i="7"/>
  <c r="M93" i="7" s="1"/>
  <c r="J93" i="7"/>
  <c r="I93" i="7"/>
  <c r="G93" i="7"/>
  <c r="D93" i="7"/>
  <c r="A93" i="7"/>
  <c r="R92" i="7"/>
  <c r="Q92" i="7"/>
  <c r="O92" i="7"/>
  <c r="P92" i="7" s="1"/>
  <c r="L92" i="7"/>
  <c r="M92" i="7" s="1"/>
  <c r="J92" i="7"/>
  <c r="I92" i="7"/>
  <c r="G92" i="7"/>
  <c r="D92" i="7"/>
  <c r="L89" i="7"/>
  <c r="M89" i="7" s="1"/>
  <c r="J89" i="7"/>
  <c r="I89" i="7"/>
  <c r="O89" i="7" s="1"/>
  <c r="G89" i="7"/>
  <c r="Q89" i="7" s="1"/>
  <c r="Q88" i="7"/>
  <c r="P88" i="7"/>
  <c r="O88" i="7"/>
  <c r="R88" i="7" s="1"/>
  <c r="L88" i="7"/>
  <c r="M88" i="7" s="1"/>
  <c r="I88" i="7"/>
  <c r="J88" i="7" s="1"/>
  <c r="G88" i="7"/>
  <c r="D88" i="7"/>
  <c r="Q87" i="7"/>
  <c r="I87" i="7"/>
  <c r="G87" i="7"/>
  <c r="D87" i="7" s="1"/>
  <c r="R86" i="7"/>
  <c r="O86" i="7"/>
  <c r="P86" i="7" s="1"/>
  <c r="L86" i="7"/>
  <c r="M86" i="7" s="1"/>
  <c r="I86" i="7"/>
  <c r="G86" i="7"/>
  <c r="O85" i="7"/>
  <c r="P85" i="7" s="1"/>
  <c r="M85" i="7"/>
  <c r="L85" i="7"/>
  <c r="I85" i="7"/>
  <c r="G85" i="7"/>
  <c r="A85" i="7"/>
  <c r="A86" i="7" s="1"/>
  <c r="I84" i="7"/>
  <c r="O84" i="7" s="1"/>
  <c r="G84" i="7"/>
  <c r="R81" i="7"/>
  <c r="P81" i="7"/>
  <c r="O81" i="7"/>
  <c r="L81" i="7"/>
  <c r="M81" i="7" s="1"/>
  <c r="I81" i="7"/>
  <c r="G81" i="7"/>
  <c r="I78" i="7"/>
  <c r="O78" i="7" s="1"/>
  <c r="G78" i="7"/>
  <c r="R77" i="7"/>
  <c r="Q77" i="7"/>
  <c r="O77" i="7"/>
  <c r="P77" i="7" s="1"/>
  <c r="L77" i="7"/>
  <c r="M77" i="7" s="1"/>
  <c r="J77" i="7"/>
  <c r="I77" i="7"/>
  <c r="G77" i="7"/>
  <c r="D77" i="7" s="1"/>
  <c r="I73" i="7"/>
  <c r="O73" i="7" s="1"/>
  <c r="G73" i="7"/>
  <c r="E73" i="7"/>
  <c r="B73" i="7"/>
  <c r="O72" i="7"/>
  <c r="R72" i="7" s="1"/>
  <c r="J72" i="7"/>
  <c r="I72" i="7"/>
  <c r="L72" i="7" s="1"/>
  <c r="M72" i="7" s="1"/>
  <c r="G72" i="7"/>
  <c r="Q72" i="7" s="1"/>
  <c r="E72" i="7"/>
  <c r="B72" i="7"/>
  <c r="Q71" i="7"/>
  <c r="P71" i="7"/>
  <c r="I71" i="7"/>
  <c r="O71" i="7" s="1"/>
  <c r="R71" i="7" s="1"/>
  <c r="G71" i="7"/>
  <c r="D71" i="7" s="1"/>
  <c r="E71" i="7"/>
  <c r="B71" i="7"/>
  <c r="I70" i="7"/>
  <c r="O70" i="7" s="1"/>
  <c r="P70" i="7" s="1"/>
  <c r="G70" i="7"/>
  <c r="E70" i="7"/>
  <c r="B70" i="7"/>
  <c r="I69" i="7"/>
  <c r="G69" i="7"/>
  <c r="E69" i="7"/>
  <c r="B69" i="7"/>
  <c r="I68" i="7"/>
  <c r="J68" i="7" s="1"/>
  <c r="G68" i="7"/>
  <c r="Q68" i="7" s="1"/>
  <c r="E68" i="7"/>
  <c r="D68" i="7"/>
  <c r="B68" i="7"/>
  <c r="Q67" i="7"/>
  <c r="L67" i="7"/>
  <c r="M67" i="7" s="1"/>
  <c r="I67" i="7"/>
  <c r="O67" i="7" s="1"/>
  <c r="R67" i="7" s="1"/>
  <c r="G67" i="7"/>
  <c r="D67" i="7" s="1"/>
  <c r="E67" i="7"/>
  <c r="B67" i="7"/>
  <c r="I66" i="7"/>
  <c r="O66" i="7" s="1"/>
  <c r="P66" i="7" s="1"/>
  <c r="G66" i="7"/>
  <c r="E66" i="7"/>
  <c r="B66" i="7"/>
  <c r="O65" i="7"/>
  <c r="P65" i="7" s="1"/>
  <c r="M65" i="7"/>
  <c r="I65" i="7"/>
  <c r="L65" i="7" s="1"/>
  <c r="G65" i="7"/>
  <c r="E65" i="7"/>
  <c r="B65" i="7"/>
  <c r="I64" i="7"/>
  <c r="L64" i="7" s="1"/>
  <c r="M64" i="7" s="1"/>
  <c r="G64" i="7"/>
  <c r="Q64" i="7" s="1"/>
  <c r="E64" i="7"/>
  <c r="B64" i="7"/>
  <c r="Q63" i="7"/>
  <c r="I63" i="7"/>
  <c r="O63" i="7" s="1"/>
  <c r="R63" i="7" s="1"/>
  <c r="G63" i="7"/>
  <c r="E63" i="7"/>
  <c r="D63" i="7"/>
  <c r="B63" i="7"/>
  <c r="Q62" i="7"/>
  <c r="M62" i="7"/>
  <c r="I62" i="7"/>
  <c r="O62" i="7" s="1"/>
  <c r="P62" i="7" s="1"/>
  <c r="G62" i="7"/>
  <c r="D62" i="7" s="1"/>
  <c r="E62" i="7"/>
  <c r="B62" i="7"/>
  <c r="A62" i="7"/>
  <c r="I61" i="7"/>
  <c r="L61" i="7" s="1"/>
  <c r="M61" i="7" s="1"/>
  <c r="G61" i="7"/>
  <c r="E61" i="7"/>
  <c r="B61" i="7"/>
  <c r="P58" i="7"/>
  <c r="L58" i="7"/>
  <c r="M58" i="7" s="1"/>
  <c r="I58" i="7"/>
  <c r="O58" i="7" s="1"/>
  <c r="R58" i="7" s="1"/>
  <c r="G58" i="7"/>
  <c r="D58" i="7" s="1"/>
  <c r="Q55" i="7"/>
  <c r="L55" i="7"/>
  <c r="M55" i="7" s="1"/>
  <c r="J55" i="7"/>
  <c r="I55" i="7"/>
  <c r="O55" i="7" s="1"/>
  <c r="R55" i="7" s="1"/>
  <c r="L54" i="7"/>
  <c r="M54" i="7" s="1"/>
  <c r="I54" i="7"/>
  <c r="O54" i="7" s="1"/>
  <c r="P54" i="7" s="1"/>
  <c r="G54" i="7"/>
  <c r="J54" i="7" s="1"/>
  <c r="J56" i="7" s="1"/>
  <c r="H51" i="7"/>
  <c r="G51" i="7"/>
  <c r="H50" i="7"/>
  <c r="G50" i="7"/>
  <c r="N50" i="7" s="1"/>
  <c r="L49" i="7"/>
  <c r="M49" i="7" s="1"/>
  <c r="I49" i="7"/>
  <c r="I50" i="7" s="1"/>
  <c r="I51" i="7" s="1"/>
  <c r="G49" i="7"/>
  <c r="D49" i="7" s="1"/>
  <c r="N46" i="7"/>
  <c r="Q46" i="7" s="1"/>
  <c r="G46" i="7"/>
  <c r="N45" i="7"/>
  <c r="H45" i="7"/>
  <c r="H46" i="7" s="1"/>
  <c r="G45" i="7"/>
  <c r="D45" i="7" s="1"/>
  <c r="O44" i="7"/>
  <c r="R44" i="7" s="1"/>
  <c r="L44" i="7"/>
  <c r="M44" i="7" s="1"/>
  <c r="J44" i="7"/>
  <c r="I44" i="7"/>
  <c r="I45" i="7" s="1"/>
  <c r="G44" i="7"/>
  <c r="N44" i="7" s="1"/>
  <c r="M41" i="7"/>
  <c r="L41" i="7"/>
  <c r="I41" i="7"/>
  <c r="O41" i="7" s="1"/>
  <c r="R41" i="7" s="1"/>
  <c r="H41" i="7"/>
  <c r="G41" i="7"/>
  <c r="I40" i="7"/>
  <c r="H40" i="7"/>
  <c r="G40" i="7"/>
  <c r="N39" i="7"/>
  <c r="I39" i="7"/>
  <c r="L39" i="7" s="1"/>
  <c r="M39" i="7" s="1"/>
  <c r="H39" i="7"/>
  <c r="G39" i="7"/>
  <c r="D39" i="7"/>
  <c r="I38" i="7"/>
  <c r="L38" i="7" s="1"/>
  <c r="M38" i="7" s="1"/>
  <c r="G38" i="7"/>
  <c r="Q38" i="7" s="1"/>
  <c r="I35" i="7"/>
  <c r="L35" i="7" s="1"/>
  <c r="M35" i="7" s="1"/>
  <c r="G35" i="7"/>
  <c r="Q35" i="7" s="1"/>
  <c r="N34" i="7"/>
  <c r="I34" i="7"/>
  <c r="L34" i="7" s="1"/>
  <c r="M34" i="7" s="1"/>
  <c r="G34" i="7"/>
  <c r="I33" i="7"/>
  <c r="L33" i="7" s="1"/>
  <c r="M33" i="7" s="1"/>
  <c r="G33" i="7"/>
  <c r="N33" i="7" s="1"/>
  <c r="N32" i="7"/>
  <c r="J32" i="7"/>
  <c r="I32" i="7"/>
  <c r="L32" i="7" s="1"/>
  <c r="M32" i="7" s="1"/>
  <c r="G32" i="7"/>
  <c r="N31" i="7"/>
  <c r="I31" i="7"/>
  <c r="L31" i="7" s="1"/>
  <c r="M31" i="7" s="1"/>
  <c r="G31" i="7"/>
  <c r="I28" i="7"/>
  <c r="L28" i="7" s="1"/>
  <c r="M28" i="7" s="1"/>
  <c r="G28" i="7"/>
  <c r="Q28" i="7" s="1"/>
  <c r="I27" i="7"/>
  <c r="O27" i="7" s="1"/>
  <c r="P27" i="7" s="1"/>
  <c r="H27" i="7"/>
  <c r="G27" i="7"/>
  <c r="D27" i="7" s="1"/>
  <c r="M23" i="7"/>
  <c r="J23" i="7"/>
  <c r="I23" i="7"/>
  <c r="L23" i="7" s="1"/>
  <c r="O22" i="7"/>
  <c r="R22" i="7" s="1"/>
  <c r="I22" i="7"/>
  <c r="L22" i="7" s="1"/>
  <c r="M22" i="7" s="1"/>
  <c r="I21" i="7"/>
  <c r="L21" i="7" s="1"/>
  <c r="M21" i="7" s="1"/>
  <c r="I20" i="7"/>
  <c r="L20" i="7" s="1"/>
  <c r="M20" i="7" s="1"/>
  <c r="M19" i="7"/>
  <c r="J19" i="7"/>
  <c r="I19" i="7"/>
  <c r="L19" i="7" s="1"/>
  <c r="O18" i="7"/>
  <c r="R18" i="7" s="1"/>
  <c r="I18" i="7"/>
  <c r="L18" i="7" s="1"/>
  <c r="M18" i="7" s="1"/>
  <c r="M17" i="7"/>
  <c r="J17" i="7"/>
  <c r="I17" i="7"/>
  <c r="L17" i="7" s="1"/>
  <c r="I16" i="7"/>
  <c r="L16" i="7" s="1"/>
  <c r="M16" i="7" s="1"/>
  <c r="I15" i="7"/>
  <c r="L15" i="7" s="1"/>
  <c r="M15" i="7" s="1"/>
  <c r="I14" i="7"/>
  <c r="L14" i="7" s="1"/>
  <c r="M14" i="7" s="1"/>
  <c r="I13" i="7"/>
  <c r="L13" i="7" s="1"/>
  <c r="M13" i="7" s="1"/>
  <c r="C6" i="7"/>
  <c r="C5" i="7"/>
  <c r="C4" i="7"/>
  <c r="C3" i="7"/>
  <c r="J29" i="11" l="1"/>
  <c r="F29" i="12" s="1"/>
  <c r="J29" i="12" s="1"/>
  <c r="F29" i="13" s="1"/>
  <c r="J29" i="13" s="1"/>
  <c r="F29" i="14" s="1"/>
  <c r="J29" i="14" s="1"/>
  <c r="F29" i="15" s="1"/>
  <c r="J29" i="15" s="1"/>
  <c r="F29" i="16" s="1"/>
  <c r="J29" i="16" s="1"/>
  <c r="F29" i="17" s="1"/>
  <c r="J29" i="17" s="1"/>
  <c r="F29" i="18" s="1"/>
  <c r="J29" i="18" s="1"/>
  <c r="J53" i="17"/>
  <c r="F53" i="18" s="1"/>
  <c r="J53" i="18"/>
  <c r="F53" i="19" s="1"/>
  <c r="J53" i="19" s="1"/>
  <c r="F53" i="20" s="1"/>
  <c r="J53" i="20" s="1"/>
  <c r="F53" i="21" s="1"/>
  <c r="J53" i="21" s="1"/>
  <c r="F53" i="23" s="1"/>
  <c r="J53" i="23" s="1"/>
  <c r="F53" i="24" s="1"/>
  <c r="J53" i="24" s="1"/>
  <c r="F53" i="25" s="1"/>
  <c r="J53" i="25" s="1"/>
  <c r="F53" i="26" s="1"/>
  <c r="J53" i="26" s="1"/>
  <c r="F53" i="27" s="1"/>
  <c r="J53" i="27" s="1"/>
  <c r="F53" i="28" s="1"/>
  <c r="J53" i="28" s="1"/>
  <c r="F53" i="29" s="1"/>
  <c r="J53" i="29" s="1"/>
  <c r="F53" i="31" s="1"/>
  <c r="J53" i="31" s="1"/>
  <c r="F53" i="32" s="1"/>
  <c r="J53" i="32" s="1"/>
  <c r="F53" i="33" s="1"/>
  <c r="J53" i="33" s="1"/>
  <c r="F53" i="34" s="1"/>
  <c r="J53" i="34" s="1"/>
  <c r="F53" i="35" s="1"/>
  <c r="J53" i="35" s="1"/>
  <c r="F53" i="36" s="1"/>
  <c r="J53" i="36" s="1"/>
  <c r="F53" i="37" s="1"/>
  <c r="J53" i="37" s="1"/>
  <c r="F53" i="38" s="1"/>
  <c r="J53" i="38" s="1"/>
  <c r="F53" i="39" s="1"/>
  <c r="J53" i="39" s="1"/>
  <c r="F53" i="40" s="1"/>
  <c r="J53" i="40" s="1"/>
  <c r="F53" i="41" s="1"/>
  <c r="J53" i="41" s="1"/>
  <c r="F53" i="42" s="1"/>
  <c r="J53" i="42" s="1"/>
  <c r="F53" i="43" s="1"/>
  <c r="J53" i="43" s="1"/>
  <c r="F53" i="44" s="1"/>
  <c r="J53" i="44" s="1"/>
  <c r="J58" i="21"/>
  <c r="F58" i="23" s="1"/>
  <c r="J72" i="23"/>
  <c r="F72" i="24" s="1"/>
  <c r="J56" i="23"/>
  <c r="F56" i="24" s="1"/>
  <c r="J56" i="24" s="1"/>
  <c r="F56" i="25" s="1"/>
  <c r="J93" i="23"/>
  <c r="F93" i="24" s="1"/>
  <c r="J80" i="23"/>
  <c r="F80" i="24" s="1"/>
  <c r="J80" i="24" s="1"/>
  <c r="F80" i="25" s="1"/>
  <c r="J80" i="25" s="1"/>
  <c r="F80" i="26" s="1"/>
  <c r="J66" i="23"/>
  <c r="F66" i="24" s="1"/>
  <c r="J66" i="24" s="1"/>
  <c r="F66" i="25" s="1"/>
  <c r="J66" i="25" s="1"/>
  <c r="F66" i="26" s="1"/>
  <c r="J66" i="26" s="1"/>
  <c r="F66" i="27" s="1"/>
  <c r="J66" i="27" s="1"/>
  <c r="F66" i="28" s="1"/>
  <c r="J66" i="28" s="1"/>
  <c r="F66" i="29" s="1"/>
  <c r="J66" i="29" s="1"/>
  <c r="F66" i="31" s="1"/>
  <c r="J66" i="31" s="1"/>
  <c r="F66" i="32" s="1"/>
  <c r="J66" i="32" s="1"/>
  <c r="F66" i="33" s="1"/>
  <c r="J66" i="33" s="1"/>
  <c r="F66" i="34" s="1"/>
  <c r="J66" i="34" s="1"/>
  <c r="F66" i="35" s="1"/>
  <c r="J66" i="35" s="1"/>
  <c r="F66" i="36" s="1"/>
  <c r="J66" i="36" s="1"/>
  <c r="F66" i="37" s="1"/>
  <c r="J66" i="37" s="1"/>
  <c r="F66" i="38" s="1"/>
  <c r="J66" i="38" s="1"/>
  <c r="F66" i="39" s="1"/>
  <c r="J66" i="39" s="1"/>
  <c r="F66" i="40" s="1"/>
  <c r="J66" i="40" s="1"/>
  <c r="F66" i="41" s="1"/>
  <c r="J66" i="41" s="1"/>
  <c r="F66" i="42" s="1"/>
  <c r="J66" i="42" s="1"/>
  <c r="F66" i="43" s="1"/>
  <c r="J66" i="43" s="1"/>
  <c r="F66" i="44" s="1"/>
  <c r="J66" i="44" s="1"/>
  <c r="J27" i="27"/>
  <c r="F27" i="28" s="1"/>
  <c r="J27" i="28" s="1"/>
  <c r="F27" i="29" s="1"/>
  <c r="J27" i="29" s="1"/>
  <c r="F27" i="31" s="1"/>
  <c r="J27" i="31" s="1"/>
  <c r="F27" i="32" s="1"/>
  <c r="J27" i="32" s="1"/>
  <c r="F27" i="33" s="1"/>
  <c r="J27" i="33" s="1"/>
  <c r="F27" i="34" s="1"/>
  <c r="J27" i="34" s="1"/>
  <c r="F27" i="35" s="1"/>
  <c r="J27" i="35" s="1"/>
  <c r="F27" i="36" s="1"/>
  <c r="J27" i="36" s="1"/>
  <c r="F27" i="37" s="1"/>
  <c r="J27" i="37" s="1"/>
  <c r="F27" i="38" s="1"/>
  <c r="J27" i="38" s="1"/>
  <c r="F27" i="39" s="1"/>
  <c r="J27" i="39" s="1"/>
  <c r="F27" i="40" s="1"/>
  <c r="J27" i="40" s="1"/>
  <c r="F27" i="41" s="1"/>
  <c r="J27" i="41" s="1"/>
  <c r="F27" i="42" s="1"/>
  <c r="J27" i="42" s="1"/>
  <c r="F27" i="43" s="1"/>
  <c r="J27" i="43" s="1"/>
  <c r="F27" i="44" s="1"/>
  <c r="J27" i="44" s="1"/>
  <c r="J92" i="23"/>
  <c r="F92" i="24" s="1"/>
  <c r="J92" i="24" s="1"/>
  <c r="F92" i="25" s="1"/>
  <c r="J65" i="23"/>
  <c r="F65" i="24" s="1"/>
  <c r="J65" i="24" s="1"/>
  <c r="F65" i="25" s="1"/>
  <c r="J65" i="25" s="1"/>
  <c r="F65" i="26" s="1"/>
  <c r="J65" i="26" s="1"/>
  <c r="F65" i="27" s="1"/>
  <c r="J65" i="27" s="1"/>
  <c r="F65" i="28" s="1"/>
  <c r="J65" i="28" s="1"/>
  <c r="F65" i="29" s="1"/>
  <c r="J65" i="29" s="1"/>
  <c r="F65" i="31" s="1"/>
  <c r="J65" i="31" s="1"/>
  <c r="F65" i="32" s="1"/>
  <c r="J65" i="32" s="1"/>
  <c r="F65" i="33" s="1"/>
  <c r="J65" i="33" s="1"/>
  <c r="F65" i="34" s="1"/>
  <c r="J65" i="34" s="1"/>
  <c r="F65" i="35" s="1"/>
  <c r="J65" i="35" s="1"/>
  <c r="F65" i="36" s="1"/>
  <c r="J65" i="36" s="1"/>
  <c r="F65" i="37" s="1"/>
  <c r="J65" i="37" s="1"/>
  <c r="F65" i="38" s="1"/>
  <c r="J65" i="38" s="1"/>
  <c r="F65" i="39" s="1"/>
  <c r="J65" i="39" s="1"/>
  <c r="F65" i="40" s="1"/>
  <c r="J65" i="40" s="1"/>
  <c r="F65" i="41" s="1"/>
  <c r="J65" i="41" s="1"/>
  <c r="F65" i="42" s="1"/>
  <c r="J65" i="42" s="1"/>
  <c r="F65" i="43" s="1"/>
  <c r="J65" i="43" s="1"/>
  <c r="F65" i="44" s="1"/>
  <c r="J65" i="44" s="1"/>
  <c r="J25" i="24"/>
  <c r="F25" i="25" s="1"/>
  <c r="J11" i="23"/>
  <c r="F11" i="24" s="1"/>
  <c r="J11" i="24" s="1"/>
  <c r="F11" i="25" s="1"/>
  <c r="J11" i="25" s="1"/>
  <c r="F11" i="26" s="1"/>
  <c r="J11" i="26" s="1"/>
  <c r="F11" i="27" s="1"/>
  <c r="J11" i="27" s="1"/>
  <c r="F11" i="28" s="1"/>
  <c r="J11" i="28" s="1"/>
  <c r="F11" i="29" s="1"/>
  <c r="J11" i="29" s="1"/>
  <c r="F11" i="31" s="1"/>
  <c r="J11" i="31" s="1"/>
  <c r="F11" i="32" s="1"/>
  <c r="J11" i="32" s="1"/>
  <c r="F11" i="33" s="1"/>
  <c r="J11" i="33" s="1"/>
  <c r="F11" i="34" s="1"/>
  <c r="J11" i="34" s="1"/>
  <c r="F11" i="35" s="1"/>
  <c r="J11" i="35" s="1"/>
  <c r="F11" i="36" s="1"/>
  <c r="J11" i="36" s="1"/>
  <c r="F11" i="37" s="1"/>
  <c r="J11" i="37" s="1"/>
  <c r="F11" i="38" s="1"/>
  <c r="J11" i="38" s="1"/>
  <c r="F11" i="39" s="1"/>
  <c r="J11" i="39" s="1"/>
  <c r="F11" i="40" s="1"/>
  <c r="J11" i="40" s="1"/>
  <c r="F11" i="41" s="1"/>
  <c r="J11" i="41" s="1"/>
  <c r="F11" i="42" s="1"/>
  <c r="J11" i="42" s="1"/>
  <c r="F11" i="43" s="1"/>
  <c r="J11" i="43" s="1"/>
  <c r="F11" i="44" s="1"/>
  <c r="J11" i="44" s="1"/>
  <c r="J90" i="25"/>
  <c r="F90" i="26" s="1"/>
  <c r="J90" i="26" s="1"/>
  <c r="F90" i="27" s="1"/>
  <c r="J90" i="27" s="1"/>
  <c r="F90" i="28" s="1"/>
  <c r="J90" i="28" s="1"/>
  <c r="F90" i="29" s="1"/>
  <c r="J90" i="29" s="1"/>
  <c r="F90" i="31" s="1"/>
  <c r="J90" i="31" s="1"/>
  <c r="F90" i="32" s="1"/>
  <c r="J90" i="32" s="1"/>
  <c r="F90" i="33" s="1"/>
  <c r="J90" i="33" s="1"/>
  <c r="F90" i="34" s="1"/>
  <c r="J90" i="34" s="1"/>
  <c r="F90" i="35" s="1"/>
  <c r="J90" i="35" s="1"/>
  <c r="F90" i="36" s="1"/>
  <c r="J90" i="36" s="1"/>
  <c r="F90" i="37" s="1"/>
  <c r="J90" i="37" s="1"/>
  <c r="F90" i="38" s="1"/>
  <c r="J90" i="38" s="1"/>
  <c r="F90" i="39" s="1"/>
  <c r="J90" i="39" s="1"/>
  <c r="F90" i="40" s="1"/>
  <c r="J90" i="40" s="1"/>
  <c r="F90" i="41" s="1"/>
  <c r="J90" i="41" s="1"/>
  <c r="F90" i="42" s="1"/>
  <c r="J90" i="42" s="1"/>
  <c r="F90" i="43" s="1"/>
  <c r="J90" i="43" s="1"/>
  <c r="F90" i="44" s="1"/>
  <c r="J90" i="44" s="1"/>
  <c r="J20" i="23"/>
  <c r="F20" i="24" s="1"/>
  <c r="J39" i="24"/>
  <c r="F39" i="25" s="1"/>
  <c r="J39" i="25" s="1"/>
  <c r="F39" i="26" s="1"/>
  <c r="J39" i="26" s="1"/>
  <c r="F39" i="27" s="1"/>
  <c r="J39" i="27" s="1"/>
  <c r="F39" i="28" s="1"/>
  <c r="J39" i="28" s="1"/>
  <c r="F39" i="29" s="1"/>
  <c r="J39" i="29" s="1"/>
  <c r="F39" i="31" s="1"/>
  <c r="J39" i="31" s="1"/>
  <c r="F39" i="32" s="1"/>
  <c r="J39" i="32" s="1"/>
  <c r="F39" i="33" s="1"/>
  <c r="J39" i="33" s="1"/>
  <c r="F39" i="34" s="1"/>
  <c r="J39" i="34" s="1"/>
  <c r="F39" i="35" s="1"/>
  <c r="J39" i="35" s="1"/>
  <c r="F39" i="36" s="1"/>
  <c r="J39" i="36" s="1"/>
  <c r="F39" i="37" s="1"/>
  <c r="J39" i="37" s="1"/>
  <c r="F39" i="38" s="1"/>
  <c r="J39" i="38" s="1"/>
  <c r="F39" i="39" s="1"/>
  <c r="J39" i="39" s="1"/>
  <c r="F39" i="40" s="1"/>
  <c r="J39" i="40" s="1"/>
  <c r="F39" i="41" s="1"/>
  <c r="J39" i="41" s="1"/>
  <c r="F39" i="42" s="1"/>
  <c r="J39" i="42" s="1"/>
  <c r="F39" i="43" s="1"/>
  <c r="J39" i="43" s="1"/>
  <c r="F39" i="44" s="1"/>
  <c r="J39" i="44" s="1"/>
  <c r="J30" i="26"/>
  <c r="F30" i="27" s="1"/>
  <c r="J30" i="27" s="1"/>
  <c r="F30" i="28" s="1"/>
  <c r="J30" i="28" s="1"/>
  <c r="F30" i="29" s="1"/>
  <c r="J30" i="29" s="1"/>
  <c r="F30" i="31" s="1"/>
  <c r="J30" i="31" s="1"/>
  <c r="F30" i="32" s="1"/>
  <c r="J30" i="32" s="1"/>
  <c r="F30" i="33" s="1"/>
  <c r="J30" i="33" s="1"/>
  <c r="F30" i="34" s="1"/>
  <c r="J30" i="34" s="1"/>
  <c r="F30" i="35" s="1"/>
  <c r="J30" i="35" s="1"/>
  <c r="F30" i="36" s="1"/>
  <c r="J30" i="36" s="1"/>
  <c r="F30" i="37" s="1"/>
  <c r="J30" i="37" s="1"/>
  <c r="F30" i="38" s="1"/>
  <c r="J30" i="38" s="1"/>
  <c r="F30" i="39" s="1"/>
  <c r="J30" i="39" s="1"/>
  <c r="F30" i="40" s="1"/>
  <c r="J30" i="40" s="1"/>
  <c r="F30" i="41" s="1"/>
  <c r="J30" i="41" s="1"/>
  <c r="F30" i="42" s="1"/>
  <c r="J30" i="42" s="1"/>
  <c r="F30" i="43" s="1"/>
  <c r="J30" i="43" s="1"/>
  <c r="F30" i="44" s="1"/>
  <c r="J30" i="44" s="1"/>
  <c r="J48" i="23"/>
  <c r="F48" i="24" s="1"/>
  <c r="J48" i="24" s="1"/>
  <c r="F48" i="25" s="1"/>
  <c r="J48" i="25" s="1"/>
  <c r="F48" i="26" s="1"/>
  <c r="J48" i="26" s="1"/>
  <c r="F48" i="27" s="1"/>
  <c r="J48" i="27" s="1"/>
  <c r="F48" i="28" s="1"/>
  <c r="J48" i="28" s="1"/>
  <c r="F48" i="29" s="1"/>
  <c r="J48" i="29" s="1"/>
  <c r="F48" i="31" s="1"/>
  <c r="J48" i="31" s="1"/>
  <c r="F48" i="32" s="1"/>
  <c r="J48" i="32" s="1"/>
  <c r="F48" i="33" s="1"/>
  <c r="J48" i="33" s="1"/>
  <c r="F48" i="34" s="1"/>
  <c r="J48" i="34" s="1"/>
  <c r="F48" i="35" s="1"/>
  <c r="J48" i="35" s="1"/>
  <c r="F48" i="36" s="1"/>
  <c r="J48" i="36" s="1"/>
  <c r="F48" i="37" s="1"/>
  <c r="J48" i="37" s="1"/>
  <c r="F48" i="38" s="1"/>
  <c r="J48" i="38" s="1"/>
  <c r="F48" i="39" s="1"/>
  <c r="J48" i="39" s="1"/>
  <c r="F48" i="40" s="1"/>
  <c r="J48" i="40" s="1"/>
  <c r="F48" i="41" s="1"/>
  <c r="J48" i="41" s="1"/>
  <c r="F48" i="42" s="1"/>
  <c r="J48" i="42" s="1"/>
  <c r="F48" i="43" s="1"/>
  <c r="J48" i="43" s="1"/>
  <c r="F48" i="44" s="1"/>
  <c r="J48" i="44" s="1"/>
  <c r="J89" i="23"/>
  <c r="F89" i="24" s="1"/>
  <c r="J38" i="24"/>
  <c r="F38" i="25" s="1"/>
  <c r="J78" i="27"/>
  <c r="F78" i="28" s="1"/>
  <c r="J78" i="28" s="1"/>
  <c r="F78" i="29" s="1"/>
  <c r="J78" i="29" s="1"/>
  <c r="F78" i="31" s="1"/>
  <c r="J78" i="31" s="1"/>
  <c r="F78" i="32" s="1"/>
  <c r="J78" i="32" s="1"/>
  <c r="F78" i="33" s="1"/>
  <c r="J78" i="33" s="1"/>
  <c r="F78" i="34" s="1"/>
  <c r="J78" i="34" s="1"/>
  <c r="F78" i="35" s="1"/>
  <c r="J78" i="35" s="1"/>
  <c r="F78" i="36" s="1"/>
  <c r="J78" i="36" s="1"/>
  <c r="F78" i="37" s="1"/>
  <c r="J78" i="37" s="1"/>
  <c r="F78" i="38" s="1"/>
  <c r="J78" i="38" s="1"/>
  <c r="F78" i="39" s="1"/>
  <c r="J78" i="39" s="1"/>
  <c r="F78" i="40" s="1"/>
  <c r="J78" i="40" s="1"/>
  <c r="F78" i="41" s="1"/>
  <c r="J78" i="41" s="1"/>
  <c r="F78" i="42" s="1"/>
  <c r="J78" i="42" s="1"/>
  <c r="F78" i="43" s="1"/>
  <c r="J78" i="43" s="1"/>
  <c r="F78" i="44" s="1"/>
  <c r="J78" i="44" s="1"/>
  <c r="J49" i="24"/>
  <c r="F49" i="25" s="1"/>
  <c r="J49" i="25" s="1"/>
  <c r="F49" i="26" s="1"/>
  <c r="J49" i="26" s="1"/>
  <c r="F49" i="27" s="1"/>
  <c r="J49" i="27" s="1"/>
  <c r="F49" i="28" s="1"/>
  <c r="J49" i="28" s="1"/>
  <c r="F49" i="29" s="1"/>
  <c r="J49" i="29" s="1"/>
  <c r="F49" i="31" s="1"/>
  <c r="J49" i="31" s="1"/>
  <c r="F49" i="32" s="1"/>
  <c r="J49" i="32" s="1"/>
  <c r="F49" i="33" s="1"/>
  <c r="J49" i="33" s="1"/>
  <c r="F49" i="34" s="1"/>
  <c r="J49" i="34" s="1"/>
  <c r="F49" i="35" s="1"/>
  <c r="J49" i="35" s="1"/>
  <c r="F49" i="36" s="1"/>
  <c r="J49" i="36" s="1"/>
  <c r="F49" i="37" s="1"/>
  <c r="J49" i="37" s="1"/>
  <c r="F49" i="38" s="1"/>
  <c r="J49" i="38" s="1"/>
  <c r="F49" i="39" s="1"/>
  <c r="J49" i="39" s="1"/>
  <c r="F49" i="40" s="1"/>
  <c r="J49" i="40" s="1"/>
  <c r="F49" i="41" s="1"/>
  <c r="J49" i="41" s="1"/>
  <c r="F49" i="42" s="1"/>
  <c r="J49" i="42" s="1"/>
  <c r="F49" i="43" s="1"/>
  <c r="J49" i="43" s="1"/>
  <c r="F49" i="44" s="1"/>
  <c r="J49" i="44" s="1"/>
  <c r="J20" i="24"/>
  <c r="F20" i="25" s="1"/>
  <c r="J20" i="25" s="1"/>
  <c r="F20" i="26" s="1"/>
  <c r="J20" i="26" s="1"/>
  <c r="F20" i="27" s="1"/>
  <c r="J20" i="27" s="1"/>
  <c r="F20" i="28" s="1"/>
  <c r="J20" i="28" s="1"/>
  <c r="F20" i="29" s="1"/>
  <c r="J20" i="29" s="1"/>
  <c r="F20" i="31" s="1"/>
  <c r="J20" i="31" s="1"/>
  <c r="F20" i="32" s="1"/>
  <c r="J20" i="32" s="1"/>
  <c r="F20" i="33" s="1"/>
  <c r="J20" i="33" s="1"/>
  <c r="F20" i="34" s="1"/>
  <c r="J20" i="34" s="1"/>
  <c r="F20" i="35" s="1"/>
  <c r="J20" i="35" s="1"/>
  <c r="F20" i="36" s="1"/>
  <c r="J20" i="36" s="1"/>
  <c r="F20" i="37" s="1"/>
  <c r="J20" i="37" s="1"/>
  <c r="F20" i="38" s="1"/>
  <c r="J20" i="38" s="1"/>
  <c r="F20" i="39" s="1"/>
  <c r="J20" i="39" s="1"/>
  <c r="F20" i="40" s="1"/>
  <c r="J20" i="40" s="1"/>
  <c r="F20" i="41" s="1"/>
  <c r="J20" i="41" s="1"/>
  <c r="F20" i="42" s="1"/>
  <c r="J20" i="42" s="1"/>
  <c r="F20" i="43" s="1"/>
  <c r="J20" i="43" s="1"/>
  <c r="F20" i="44" s="1"/>
  <c r="J20" i="44" s="1"/>
  <c r="J54" i="26"/>
  <c r="F54" i="27" s="1"/>
  <c r="J54" i="27" s="1"/>
  <c r="F54" i="28" s="1"/>
  <c r="J54" i="28" s="1"/>
  <c r="F54" i="29" s="1"/>
  <c r="J54" i="29" s="1"/>
  <c r="F54" i="31" s="1"/>
  <c r="J54" i="31" s="1"/>
  <c r="F54" i="32" s="1"/>
  <c r="J54" i="32" s="1"/>
  <c r="F54" i="33" s="1"/>
  <c r="J54" i="33" s="1"/>
  <c r="F54" i="34" s="1"/>
  <c r="J54" i="34" s="1"/>
  <c r="F54" i="35" s="1"/>
  <c r="J54" i="35" s="1"/>
  <c r="F54" i="36" s="1"/>
  <c r="J54" i="36" s="1"/>
  <c r="F54" i="37" s="1"/>
  <c r="J54" i="37" s="1"/>
  <c r="F54" i="38" s="1"/>
  <c r="J54" i="38" s="1"/>
  <c r="F54" i="39" s="1"/>
  <c r="J54" i="39" s="1"/>
  <c r="F54" i="40" s="1"/>
  <c r="J54" i="40" s="1"/>
  <c r="F54" i="41" s="1"/>
  <c r="J54" i="41" s="1"/>
  <c r="F54" i="42" s="1"/>
  <c r="J54" i="42" s="1"/>
  <c r="F54" i="43" s="1"/>
  <c r="J54" i="43" s="1"/>
  <c r="F54" i="44" s="1"/>
  <c r="J54" i="44" s="1"/>
  <c r="J16" i="28"/>
  <c r="F16" i="29" s="1"/>
  <c r="J16" i="29" s="1"/>
  <c r="F16" i="31" s="1"/>
  <c r="J16" i="31" s="1"/>
  <c r="F16" i="32" s="1"/>
  <c r="J16" i="32" s="1"/>
  <c r="F16" i="33" s="1"/>
  <c r="J16" i="33" s="1"/>
  <c r="F16" i="34" s="1"/>
  <c r="J16" i="34" s="1"/>
  <c r="F16" i="35" s="1"/>
  <c r="J89" i="24"/>
  <c r="F89" i="25" s="1"/>
  <c r="J89" i="25" s="1"/>
  <c r="F89" i="26" s="1"/>
  <c r="J89" i="26" s="1"/>
  <c r="F89" i="27" s="1"/>
  <c r="J89" i="27" s="1"/>
  <c r="F89" i="28" s="1"/>
  <c r="J89" i="28" s="1"/>
  <c r="F89" i="29" s="1"/>
  <c r="J89" i="29" s="1"/>
  <c r="F89" i="31" s="1"/>
  <c r="J89" i="31" s="1"/>
  <c r="F89" i="32" s="1"/>
  <c r="J89" i="32" s="1"/>
  <c r="F89" i="33" s="1"/>
  <c r="J89" i="33" s="1"/>
  <c r="F89" i="34" s="1"/>
  <c r="J89" i="34" s="1"/>
  <c r="F89" i="35" s="1"/>
  <c r="J89" i="35" s="1"/>
  <c r="F89" i="36" s="1"/>
  <c r="J89" i="36" s="1"/>
  <c r="F89" i="37" s="1"/>
  <c r="J89" i="37" s="1"/>
  <c r="F89" i="38" s="1"/>
  <c r="J89" i="38" s="1"/>
  <c r="F89" i="39" s="1"/>
  <c r="J89" i="39" s="1"/>
  <c r="F89" i="40" s="1"/>
  <c r="J89" i="40" s="1"/>
  <c r="F89" i="41" s="1"/>
  <c r="J89" i="41" s="1"/>
  <c r="F89" i="42" s="1"/>
  <c r="J89" i="42" s="1"/>
  <c r="F89" i="43" s="1"/>
  <c r="J89" i="43" s="1"/>
  <c r="F89" i="44" s="1"/>
  <c r="J89" i="44" s="1"/>
  <c r="J75" i="24"/>
  <c r="F75" i="25" s="1"/>
  <c r="J75" i="25" s="1"/>
  <c r="F75" i="26" s="1"/>
  <c r="J75" i="26" s="1"/>
  <c r="F75" i="27" s="1"/>
  <c r="J75" i="27" s="1"/>
  <c r="F75" i="28" s="1"/>
  <c r="J75" i="28" s="1"/>
  <c r="F75" i="29" s="1"/>
  <c r="J75" i="29" s="1"/>
  <c r="F75" i="31" s="1"/>
  <c r="J75" i="31" s="1"/>
  <c r="F75" i="32" s="1"/>
  <c r="J75" i="32" s="1"/>
  <c r="F75" i="33" s="1"/>
  <c r="J75" i="33" s="1"/>
  <c r="F75" i="34" s="1"/>
  <c r="J75" i="34" s="1"/>
  <c r="F75" i="35" s="1"/>
  <c r="J75" i="35" s="1"/>
  <c r="F75" i="36" s="1"/>
  <c r="J75" i="36" s="1"/>
  <c r="F75" i="37" s="1"/>
  <c r="J75" i="37" s="1"/>
  <c r="F75" i="38" s="1"/>
  <c r="J75" i="38" s="1"/>
  <c r="F75" i="39" s="1"/>
  <c r="J75" i="39" s="1"/>
  <c r="F75" i="40" s="1"/>
  <c r="J75" i="40" s="1"/>
  <c r="F75" i="41" s="1"/>
  <c r="J75" i="41" s="1"/>
  <c r="F75" i="42" s="1"/>
  <c r="J75" i="42" s="1"/>
  <c r="F75" i="43" s="1"/>
  <c r="J75" i="43" s="1"/>
  <c r="F75" i="44" s="1"/>
  <c r="J75" i="44" s="1"/>
  <c r="J60" i="24"/>
  <c r="F60" i="25" s="1"/>
  <c r="J60" i="27"/>
  <c r="F60" i="28" s="1"/>
  <c r="J60" i="28" s="1"/>
  <c r="F60" i="29" s="1"/>
  <c r="J60" i="29" s="1"/>
  <c r="F60" i="31" s="1"/>
  <c r="J60" i="31" s="1"/>
  <c r="F60" i="32" s="1"/>
  <c r="J60" i="32" s="1"/>
  <c r="F60" i="33" s="1"/>
  <c r="J60" i="33" s="1"/>
  <c r="F60" i="34" s="1"/>
  <c r="J60" i="34" s="1"/>
  <c r="F60" i="35" s="1"/>
  <c r="J60" i="35" s="1"/>
  <c r="F60" i="36" s="1"/>
  <c r="J60" i="36" s="1"/>
  <c r="F60" i="37" s="1"/>
  <c r="J60" i="37" s="1"/>
  <c r="F60" i="38" s="1"/>
  <c r="J60" i="38" s="1"/>
  <c r="F60" i="39" s="1"/>
  <c r="J60" i="39" s="1"/>
  <c r="F60" i="40" s="1"/>
  <c r="J60" i="40" s="1"/>
  <c r="F60" i="41" s="1"/>
  <c r="J60" i="41" s="1"/>
  <c r="F60" i="42" s="1"/>
  <c r="J60" i="42" s="1"/>
  <c r="F60" i="43" s="1"/>
  <c r="J60" i="43" s="1"/>
  <c r="F60" i="44" s="1"/>
  <c r="J60" i="44" s="1"/>
  <c r="J80" i="26"/>
  <c r="F80" i="27" s="1"/>
  <c r="J80" i="27" s="1"/>
  <c r="F80" i="28" s="1"/>
  <c r="J80" i="28" s="1"/>
  <c r="F80" i="29" s="1"/>
  <c r="J80" i="29" s="1"/>
  <c r="F80" i="31" s="1"/>
  <c r="J80" i="31" s="1"/>
  <c r="F80" i="32" s="1"/>
  <c r="J80" i="32" s="1"/>
  <c r="F80" i="33" s="1"/>
  <c r="J80" i="33" s="1"/>
  <c r="F80" i="34" s="1"/>
  <c r="J80" i="34" s="1"/>
  <c r="F80" i="35" s="1"/>
  <c r="J80" i="35" s="1"/>
  <c r="F80" i="36" s="1"/>
  <c r="J80" i="36" s="1"/>
  <c r="F80" i="37" s="1"/>
  <c r="J80" i="37" s="1"/>
  <c r="F80" i="38" s="1"/>
  <c r="J80" i="38" s="1"/>
  <c r="F80" i="39" s="1"/>
  <c r="J80" i="39" s="1"/>
  <c r="F80" i="40" s="1"/>
  <c r="J80" i="40" s="1"/>
  <c r="F80" i="41" s="1"/>
  <c r="J80" i="41" s="1"/>
  <c r="F80" i="42" s="1"/>
  <c r="J80" i="42" s="1"/>
  <c r="F80" i="43" s="1"/>
  <c r="J80" i="43" s="1"/>
  <c r="F80" i="44" s="1"/>
  <c r="J80" i="44" s="1"/>
  <c r="J69" i="23"/>
  <c r="F69" i="24" s="1"/>
  <c r="J69" i="24" s="1"/>
  <c r="F69" i="25" s="1"/>
  <c r="J69" i="25" s="1"/>
  <c r="F69" i="26" s="1"/>
  <c r="J69" i="26" s="1"/>
  <c r="F69" i="27" s="1"/>
  <c r="J69" i="27" s="1"/>
  <c r="F69" i="28" s="1"/>
  <c r="J69" i="28" s="1"/>
  <c r="F69" i="29" s="1"/>
  <c r="J69" i="29" s="1"/>
  <c r="F69" i="31" s="1"/>
  <c r="J69" i="31" s="1"/>
  <c r="F69" i="32" s="1"/>
  <c r="J69" i="32" s="1"/>
  <c r="F69" i="33" s="1"/>
  <c r="J69" i="33" s="1"/>
  <c r="F69" i="34" s="1"/>
  <c r="J69" i="34" s="1"/>
  <c r="F69" i="35" s="1"/>
  <c r="J69" i="35" s="1"/>
  <c r="F69" i="36" s="1"/>
  <c r="J69" i="36" s="1"/>
  <c r="F69" i="37" s="1"/>
  <c r="J69" i="37" s="1"/>
  <c r="F69" i="38" s="1"/>
  <c r="J69" i="38" s="1"/>
  <c r="F69" i="39" s="1"/>
  <c r="J69" i="39" s="1"/>
  <c r="F69" i="40" s="1"/>
  <c r="J69" i="40" s="1"/>
  <c r="F69" i="41" s="1"/>
  <c r="J69" i="41" s="1"/>
  <c r="F69" i="42" s="1"/>
  <c r="J69" i="42" s="1"/>
  <c r="F69" i="43" s="1"/>
  <c r="J69" i="43" s="1"/>
  <c r="F69" i="44" s="1"/>
  <c r="J69" i="44" s="1"/>
  <c r="J54" i="23"/>
  <c r="F54" i="24" s="1"/>
  <c r="J54" i="24" s="1"/>
  <c r="F54" i="25" s="1"/>
  <c r="J54" i="25" s="1"/>
  <c r="F54" i="26" s="1"/>
  <c r="J72" i="24"/>
  <c r="F72" i="25" s="1"/>
  <c r="J72" i="25" s="1"/>
  <c r="F72" i="26" s="1"/>
  <c r="J72" i="26" s="1"/>
  <c r="F72" i="27" s="1"/>
  <c r="J72" i="27" s="1"/>
  <c r="F72" i="28" s="1"/>
  <c r="J72" i="28" s="1"/>
  <c r="F72" i="29" s="1"/>
  <c r="J72" i="29" s="1"/>
  <c r="F72" i="31" s="1"/>
  <c r="J72" i="31" s="1"/>
  <c r="F72" i="32" s="1"/>
  <c r="J72" i="32" s="1"/>
  <c r="F72" i="33" s="1"/>
  <c r="J72" i="33" s="1"/>
  <c r="F72" i="34" s="1"/>
  <c r="J72" i="34" s="1"/>
  <c r="F72" i="35" s="1"/>
  <c r="J72" i="35" s="1"/>
  <c r="F72" i="36" s="1"/>
  <c r="J72" i="36" s="1"/>
  <c r="F72" i="37" s="1"/>
  <c r="J72" i="37" s="1"/>
  <c r="F72" i="38" s="1"/>
  <c r="J72" i="38" s="1"/>
  <c r="F72" i="39" s="1"/>
  <c r="J72" i="39" s="1"/>
  <c r="F72" i="40" s="1"/>
  <c r="J72" i="40" s="1"/>
  <c r="F72" i="41" s="1"/>
  <c r="J72" i="41" s="1"/>
  <c r="F72" i="42" s="1"/>
  <c r="J72" i="42" s="1"/>
  <c r="F72" i="43" s="1"/>
  <c r="J72" i="43" s="1"/>
  <c r="F72" i="44" s="1"/>
  <c r="J72" i="44" s="1"/>
  <c r="J26" i="25"/>
  <c r="F26" i="26" s="1"/>
  <c r="J26" i="26" s="1"/>
  <c r="F26" i="27" s="1"/>
  <c r="J26" i="27" s="1"/>
  <c r="F26" i="28" s="1"/>
  <c r="J26" i="28" s="1"/>
  <c r="F26" i="29" s="1"/>
  <c r="J26" i="29" s="1"/>
  <c r="F26" i="31" s="1"/>
  <c r="J26" i="31" s="1"/>
  <c r="F26" i="32" s="1"/>
  <c r="J26" i="32" s="1"/>
  <c r="F26" i="33" s="1"/>
  <c r="J26" i="33" s="1"/>
  <c r="F26" i="34" s="1"/>
  <c r="J26" i="34" s="1"/>
  <c r="F26" i="35" s="1"/>
  <c r="J26" i="35" s="1"/>
  <c r="F26" i="36" s="1"/>
  <c r="J26" i="36" s="1"/>
  <c r="F26" i="37" s="1"/>
  <c r="J26" i="37" s="1"/>
  <c r="F26" i="38" s="1"/>
  <c r="J26" i="38" s="1"/>
  <c r="F26" i="39" s="1"/>
  <c r="J26" i="39" s="1"/>
  <c r="F26" i="40" s="1"/>
  <c r="J26" i="40" s="1"/>
  <c r="F26" i="41" s="1"/>
  <c r="J26" i="41" s="1"/>
  <c r="F26" i="42" s="1"/>
  <c r="J26" i="42" s="1"/>
  <c r="F26" i="43" s="1"/>
  <c r="J26" i="43" s="1"/>
  <c r="F26" i="44" s="1"/>
  <c r="J26" i="44" s="1"/>
  <c r="J68" i="25"/>
  <c r="F68" i="26" s="1"/>
  <c r="J68" i="26" s="1"/>
  <c r="F68" i="27" s="1"/>
  <c r="J68" i="27" s="1"/>
  <c r="F68" i="28" s="1"/>
  <c r="J68" i="28" s="1"/>
  <c r="F68" i="29" s="1"/>
  <c r="J68" i="29" s="1"/>
  <c r="F68" i="31" s="1"/>
  <c r="J68" i="31" s="1"/>
  <c r="F68" i="32" s="1"/>
  <c r="J68" i="32" s="1"/>
  <c r="F68" i="33" s="1"/>
  <c r="J68" i="33" s="1"/>
  <c r="F68" i="34" s="1"/>
  <c r="J68" i="34" s="1"/>
  <c r="F68" i="35" s="1"/>
  <c r="J68" i="35" s="1"/>
  <c r="F68" i="36" s="1"/>
  <c r="J68" i="36" s="1"/>
  <c r="F68" i="37" s="1"/>
  <c r="J68" i="37" s="1"/>
  <c r="F68" i="38" s="1"/>
  <c r="J68" i="38" s="1"/>
  <c r="F68" i="39" s="1"/>
  <c r="J68" i="39" s="1"/>
  <c r="F68" i="40" s="1"/>
  <c r="J68" i="40" s="1"/>
  <c r="F68" i="41" s="1"/>
  <c r="J68" i="41" s="1"/>
  <c r="F68" i="42" s="1"/>
  <c r="J68" i="42" s="1"/>
  <c r="F68" i="43" s="1"/>
  <c r="J68" i="43" s="1"/>
  <c r="F68" i="44" s="1"/>
  <c r="J68" i="44" s="1"/>
  <c r="J79" i="25"/>
  <c r="F79" i="26" s="1"/>
  <c r="J79" i="26" s="1"/>
  <c r="F79" i="27" s="1"/>
  <c r="J14" i="24"/>
  <c r="F14" i="25" s="1"/>
  <c r="J14" i="25" s="1"/>
  <c r="F14" i="26" s="1"/>
  <c r="J14" i="26" s="1"/>
  <c r="F14" i="27" s="1"/>
  <c r="J14" i="27" s="1"/>
  <c r="F14" i="28" s="1"/>
  <c r="J14" i="28" s="1"/>
  <c r="F14" i="29" s="1"/>
  <c r="J14" i="29" s="1"/>
  <c r="F14" i="31" s="1"/>
  <c r="J14" i="31" s="1"/>
  <c r="F14" i="32" s="1"/>
  <c r="J14" i="32" s="1"/>
  <c r="F14" i="33" s="1"/>
  <c r="J14" i="33" s="1"/>
  <c r="F14" i="34" s="1"/>
  <c r="J14" i="34" s="1"/>
  <c r="F14" i="35" s="1"/>
  <c r="J14" i="35" s="1"/>
  <c r="F14" i="36" s="1"/>
  <c r="J14" i="36" s="1"/>
  <c r="F14" i="37" s="1"/>
  <c r="J14" i="37" s="1"/>
  <c r="F14" i="38" s="1"/>
  <c r="J14" i="38" s="1"/>
  <c r="F14" i="39" s="1"/>
  <c r="J14" i="39" s="1"/>
  <c r="F14" i="40" s="1"/>
  <c r="J14" i="40" s="1"/>
  <c r="F14" i="41" s="1"/>
  <c r="J14" i="41" s="1"/>
  <c r="F14" i="42" s="1"/>
  <c r="J14" i="42" s="1"/>
  <c r="F14" i="43" s="1"/>
  <c r="J14" i="43" s="1"/>
  <c r="F14" i="44" s="1"/>
  <c r="J14" i="44" s="1"/>
  <c r="J25" i="25"/>
  <c r="F25" i="26" s="1"/>
  <c r="J25" i="26" s="1"/>
  <c r="F25" i="27" s="1"/>
  <c r="J25" i="27" s="1"/>
  <c r="F25" i="28" s="1"/>
  <c r="J25" i="28" s="1"/>
  <c r="F25" i="29" s="1"/>
  <c r="J91" i="26"/>
  <c r="F91" i="27" s="1"/>
  <c r="J91" i="27" s="1"/>
  <c r="F91" i="28" s="1"/>
  <c r="J91" i="28" s="1"/>
  <c r="F91" i="29" s="1"/>
  <c r="J91" i="29" s="1"/>
  <c r="F91" i="31" s="1"/>
  <c r="J91" i="31" s="1"/>
  <c r="F91" i="32" s="1"/>
  <c r="J91" i="32" s="1"/>
  <c r="F91" i="33" s="1"/>
  <c r="J91" i="33" s="1"/>
  <c r="F91" i="34" s="1"/>
  <c r="J91" i="34" s="1"/>
  <c r="F91" i="35" s="1"/>
  <c r="J91" i="35" s="1"/>
  <c r="F91" i="36" s="1"/>
  <c r="J91" i="36" s="1"/>
  <c r="F91" i="37" s="1"/>
  <c r="J91" i="37" s="1"/>
  <c r="F91" i="38" s="1"/>
  <c r="J91" i="38" s="1"/>
  <c r="F91" i="39" s="1"/>
  <c r="J91" i="39" s="1"/>
  <c r="F91" i="40" s="1"/>
  <c r="J91" i="40" s="1"/>
  <c r="F91" i="41" s="1"/>
  <c r="J91" i="41" s="1"/>
  <c r="F91" i="42" s="1"/>
  <c r="J91" i="42" s="1"/>
  <c r="F91" i="43" s="1"/>
  <c r="J91" i="43" s="1"/>
  <c r="F91" i="44" s="1"/>
  <c r="J91" i="44" s="1"/>
  <c r="J63" i="26"/>
  <c r="F63" i="27" s="1"/>
  <c r="J63" i="27" s="1"/>
  <c r="F63" i="28" s="1"/>
  <c r="J63" i="28" s="1"/>
  <c r="F63" i="29" s="1"/>
  <c r="J63" i="29" s="1"/>
  <c r="F63" i="31" s="1"/>
  <c r="J63" i="31" s="1"/>
  <c r="F63" i="32" s="1"/>
  <c r="J63" i="32" s="1"/>
  <c r="F63" i="33" s="1"/>
  <c r="J63" i="33" s="1"/>
  <c r="F63" i="34" s="1"/>
  <c r="J63" i="34" s="1"/>
  <c r="F63" i="35" s="1"/>
  <c r="J63" i="35" s="1"/>
  <c r="F63" i="36" s="1"/>
  <c r="J63" i="36" s="1"/>
  <c r="F63" i="37" s="1"/>
  <c r="J63" i="37" s="1"/>
  <c r="F63" i="38" s="1"/>
  <c r="J63" i="38" s="1"/>
  <c r="F63" i="39" s="1"/>
  <c r="J63" i="39" s="1"/>
  <c r="F63" i="40" s="1"/>
  <c r="J63" i="40" s="1"/>
  <c r="F63" i="41" s="1"/>
  <c r="J63" i="41" s="1"/>
  <c r="F63" i="42" s="1"/>
  <c r="J63" i="42" s="1"/>
  <c r="F63" i="43" s="1"/>
  <c r="J63" i="43" s="1"/>
  <c r="F63" i="44" s="1"/>
  <c r="J63" i="44" s="1"/>
  <c r="J84" i="27"/>
  <c r="F84" i="28" s="1"/>
  <c r="J16" i="35"/>
  <c r="F16" i="36" s="1"/>
  <c r="J16" i="36" s="1"/>
  <c r="F16" i="37" s="1"/>
  <c r="J16" i="37" s="1"/>
  <c r="F16" i="38" s="1"/>
  <c r="J16" i="38" s="1"/>
  <c r="F16" i="39" s="1"/>
  <c r="J16" i="39" s="1"/>
  <c r="F16" i="40" s="1"/>
  <c r="J16" i="40" s="1"/>
  <c r="F16" i="41" s="1"/>
  <c r="J16" i="41" s="1"/>
  <c r="F16" i="42" s="1"/>
  <c r="J16" i="42" s="1"/>
  <c r="F16" i="43" s="1"/>
  <c r="J16" i="43" s="1"/>
  <c r="F16" i="44" s="1"/>
  <c r="J16" i="44" s="1"/>
  <c r="J81" i="32"/>
  <c r="F81" i="33" s="1"/>
  <c r="J81" i="33" s="1"/>
  <c r="F81" i="34" s="1"/>
  <c r="J81" i="34" s="1"/>
  <c r="F81" i="35" s="1"/>
  <c r="J81" i="35" s="1"/>
  <c r="F81" i="36" s="1"/>
  <c r="J81" i="36" s="1"/>
  <c r="F81" i="37" s="1"/>
  <c r="J81" i="37" s="1"/>
  <c r="F81" i="38" s="1"/>
  <c r="J81" i="38" s="1"/>
  <c r="F81" i="39" s="1"/>
  <c r="J81" i="39" s="1"/>
  <c r="F81" i="40" s="1"/>
  <c r="J81" i="40" s="1"/>
  <c r="F81" i="41" s="1"/>
  <c r="J81" i="41" s="1"/>
  <c r="F81" i="42" s="1"/>
  <c r="J81" i="42" s="1"/>
  <c r="F81" i="43" s="1"/>
  <c r="J81" i="43" s="1"/>
  <c r="F81" i="44" s="1"/>
  <c r="J81" i="44" s="1"/>
  <c r="J18" i="43"/>
  <c r="F18" i="44" s="1"/>
  <c r="J18" i="44" s="1"/>
  <c r="G20" i="44"/>
  <c r="G23" i="44"/>
  <c r="G60" i="44"/>
  <c r="G63" i="44"/>
  <c r="G85" i="44"/>
  <c r="G15" i="44"/>
  <c r="G18" i="44"/>
  <c r="G82" i="44"/>
  <c r="G12" i="44"/>
  <c r="G31" i="44"/>
  <c r="G74" i="44"/>
  <c r="G88" i="44"/>
  <c r="G91" i="44"/>
  <c r="G94" i="44"/>
  <c r="I16" i="43"/>
  <c r="K16" i="43" s="1"/>
  <c r="I56" i="43"/>
  <c r="K56" i="43" s="1"/>
  <c r="I78" i="43"/>
  <c r="K78" i="43" s="1"/>
  <c r="I83" i="43"/>
  <c r="K83" i="43" s="1"/>
  <c r="G29" i="43"/>
  <c r="G53" i="43"/>
  <c r="G72" i="43"/>
  <c r="G75" i="43"/>
  <c r="G89" i="43"/>
  <c r="G92" i="43"/>
  <c r="G27" i="43"/>
  <c r="G37" i="43"/>
  <c r="G40" i="43"/>
  <c r="G43" i="43"/>
  <c r="G46" i="43"/>
  <c r="G49" i="43"/>
  <c r="G67" i="43"/>
  <c r="G70" i="43"/>
  <c r="G15" i="42"/>
  <c r="G18" i="42"/>
  <c r="G82" i="42"/>
  <c r="G29" i="42"/>
  <c r="G53" i="42"/>
  <c r="G72" i="42"/>
  <c r="G75" i="42"/>
  <c r="G89" i="42"/>
  <c r="G92" i="42"/>
  <c r="G27" i="42"/>
  <c r="G37" i="42"/>
  <c r="G40" i="42"/>
  <c r="G43" i="42"/>
  <c r="G46" i="42"/>
  <c r="G49" i="42"/>
  <c r="G67" i="42"/>
  <c r="G70" i="42"/>
  <c r="G12" i="42"/>
  <c r="G31" i="42"/>
  <c r="G74" i="42"/>
  <c r="G88" i="42"/>
  <c r="G91" i="42"/>
  <c r="G94" i="42"/>
  <c r="G26" i="42"/>
  <c r="G39" i="42"/>
  <c r="G42" i="42"/>
  <c r="G45" i="42"/>
  <c r="G48" i="42"/>
  <c r="G66" i="42"/>
  <c r="G69" i="42"/>
  <c r="G15" i="41"/>
  <c r="G18" i="41"/>
  <c r="G82" i="41"/>
  <c r="G29" i="41"/>
  <c r="G53" i="41"/>
  <c r="G72" i="41"/>
  <c r="G75" i="41"/>
  <c r="G89" i="41"/>
  <c r="G92" i="41"/>
  <c r="G22" i="41"/>
  <c r="G35" i="41"/>
  <c r="G59" i="41"/>
  <c r="G62" i="41"/>
  <c r="G26" i="41"/>
  <c r="G39" i="41"/>
  <c r="G42" i="41"/>
  <c r="G45" i="41"/>
  <c r="G48" i="41"/>
  <c r="G66" i="41"/>
  <c r="G69" i="41"/>
  <c r="G53" i="40"/>
  <c r="G72" i="40"/>
  <c r="G75" i="40"/>
  <c r="G89" i="40"/>
  <c r="G27" i="40"/>
  <c r="G37" i="40"/>
  <c r="G40" i="40"/>
  <c r="G43" i="40"/>
  <c r="G46" i="40"/>
  <c r="G49" i="40"/>
  <c r="G67" i="40"/>
  <c r="G70" i="40"/>
  <c r="G29" i="40"/>
  <c r="G22" i="40"/>
  <c r="G35" i="40"/>
  <c r="G59" i="40"/>
  <c r="G62" i="40"/>
  <c r="I92" i="40"/>
  <c r="K92" i="40" s="1"/>
  <c r="G14" i="40"/>
  <c r="G17" i="40"/>
  <c r="G33" i="40"/>
  <c r="G29" i="39"/>
  <c r="G53" i="39"/>
  <c r="G72" i="39"/>
  <c r="G75" i="39"/>
  <c r="G89" i="39"/>
  <c r="G92" i="39"/>
  <c r="G27" i="39"/>
  <c r="G37" i="39"/>
  <c r="G40" i="39"/>
  <c r="G43" i="39"/>
  <c r="G46" i="39"/>
  <c r="G49" i="39"/>
  <c r="G67" i="39"/>
  <c r="G70" i="39"/>
  <c r="G22" i="39"/>
  <c r="G35" i="39"/>
  <c r="G59" i="39"/>
  <c r="G62" i="39"/>
  <c r="G33" i="39"/>
  <c r="G21" i="39"/>
  <c r="G58" i="39"/>
  <c r="G61" i="39"/>
  <c r="G15" i="38"/>
  <c r="G18" i="38"/>
  <c r="G82" i="38"/>
  <c r="G27" i="38"/>
  <c r="G37" i="38"/>
  <c r="G40" i="38"/>
  <c r="G43" i="38"/>
  <c r="G46" i="38"/>
  <c r="G49" i="38"/>
  <c r="G67" i="38"/>
  <c r="G70" i="38"/>
  <c r="G22" i="38"/>
  <c r="G35" i="38"/>
  <c r="G59" i="38"/>
  <c r="G62" i="38"/>
  <c r="G31" i="38"/>
  <c r="G74" i="38"/>
  <c r="G88" i="38"/>
  <c r="G91" i="38"/>
  <c r="G94" i="38"/>
  <c r="G21" i="38"/>
  <c r="G29" i="37"/>
  <c r="G53" i="37"/>
  <c r="G72" i="37"/>
  <c r="G75" i="37"/>
  <c r="G89" i="37"/>
  <c r="G92" i="37"/>
  <c r="G27" i="37"/>
  <c r="G37" i="37"/>
  <c r="G40" i="37"/>
  <c r="G43" i="37"/>
  <c r="G46" i="37"/>
  <c r="G49" i="37"/>
  <c r="G67" i="37"/>
  <c r="G70" i="37"/>
  <c r="G14" i="37"/>
  <c r="G17" i="37"/>
  <c r="G33" i="37"/>
  <c r="G31" i="37"/>
  <c r="G74" i="37"/>
  <c r="G88" i="37"/>
  <c r="G91" i="37"/>
  <c r="G94" i="37"/>
  <c r="G26" i="37"/>
  <c r="G39" i="37"/>
  <c r="G42" i="37"/>
  <c r="G45" i="37"/>
  <c r="G48" i="37"/>
  <c r="G66" i="37"/>
  <c r="G69" i="37"/>
  <c r="G44" i="36"/>
  <c r="G47" i="36"/>
  <c r="I56" i="36"/>
  <c r="K56" i="36" s="1"/>
  <c r="G68" i="36"/>
  <c r="G22" i="36"/>
  <c r="G35" i="36"/>
  <c r="G59" i="36"/>
  <c r="G62" i="36"/>
  <c r="G14" i="36"/>
  <c r="G17" i="36"/>
  <c r="G33" i="36"/>
  <c r="G74" i="36"/>
  <c r="G88" i="36"/>
  <c r="G91" i="36"/>
  <c r="G94" i="36"/>
  <c r="G26" i="36"/>
  <c r="G39" i="36"/>
  <c r="G42" i="36"/>
  <c r="G45" i="36"/>
  <c r="G48" i="36"/>
  <c r="G66" i="36"/>
  <c r="G69" i="36"/>
  <c r="G21" i="36"/>
  <c r="G15" i="35"/>
  <c r="G18" i="35"/>
  <c r="G82" i="35"/>
  <c r="G29" i="35"/>
  <c r="G92" i="35"/>
  <c r="G27" i="35"/>
  <c r="G37" i="35"/>
  <c r="G40" i="35"/>
  <c r="G43" i="35"/>
  <c r="G46" i="35"/>
  <c r="G49" i="35"/>
  <c r="G67" i="35"/>
  <c r="G70" i="35"/>
  <c r="G53" i="35"/>
  <c r="G72" i="35"/>
  <c r="G22" i="35"/>
  <c r="G35" i="35"/>
  <c r="G59" i="35"/>
  <c r="G62" i="35"/>
  <c r="I75" i="35"/>
  <c r="K75" i="35" s="1"/>
  <c r="G33" i="35"/>
  <c r="G31" i="35"/>
  <c r="G74" i="35"/>
  <c r="G88" i="35"/>
  <c r="G91" i="35"/>
  <c r="G94" i="35"/>
  <c r="G26" i="35"/>
  <c r="G39" i="35"/>
  <c r="G42" i="35"/>
  <c r="G45" i="35"/>
  <c r="G21" i="35"/>
  <c r="G58" i="35"/>
  <c r="G61" i="35"/>
  <c r="G72" i="34"/>
  <c r="G75" i="34"/>
  <c r="G25" i="34"/>
  <c r="G38" i="34"/>
  <c r="G41" i="34"/>
  <c r="G44" i="34"/>
  <c r="G47" i="34"/>
  <c r="G65" i="34"/>
  <c r="G68" i="34"/>
  <c r="G80" i="34"/>
  <c r="G22" i="34"/>
  <c r="I29" i="34"/>
  <c r="K29" i="34" s="1"/>
  <c r="G35" i="34"/>
  <c r="I53" i="34"/>
  <c r="K53" i="34" s="1"/>
  <c r="G59" i="34"/>
  <c r="G62" i="34"/>
  <c r="I89" i="34"/>
  <c r="K89" i="34" s="1"/>
  <c r="G14" i="34"/>
  <c r="G17" i="34"/>
  <c r="G33" i="34"/>
  <c r="G12" i="34"/>
  <c r="G31" i="34"/>
  <c r="G74" i="34"/>
  <c r="G88" i="34"/>
  <c r="G91" i="34"/>
  <c r="G94" i="34"/>
  <c r="J15" i="33"/>
  <c r="F15" i="34" s="1"/>
  <c r="J15" i="34" s="1"/>
  <c r="F15" i="35" s="1"/>
  <c r="J15" i="35" s="1"/>
  <c r="F15" i="36" s="1"/>
  <c r="J15" i="36" s="1"/>
  <c r="F15" i="37" s="1"/>
  <c r="J15" i="37" s="1"/>
  <c r="F15" i="38" s="1"/>
  <c r="J15" i="38" s="1"/>
  <c r="F15" i="39" s="1"/>
  <c r="J15" i="39" s="1"/>
  <c r="F15" i="40" s="1"/>
  <c r="J15" i="40" s="1"/>
  <c r="F15" i="41" s="1"/>
  <c r="J15" i="41" s="1"/>
  <c r="F15" i="42" s="1"/>
  <c r="J15" i="42" s="1"/>
  <c r="F15" i="43" s="1"/>
  <c r="J15" i="43" s="1"/>
  <c r="F15" i="44" s="1"/>
  <c r="J15" i="44" s="1"/>
  <c r="G29" i="33"/>
  <c r="G53" i="33"/>
  <c r="G72" i="33"/>
  <c r="G75" i="33"/>
  <c r="G89" i="33"/>
  <c r="G92" i="33"/>
  <c r="G27" i="33"/>
  <c r="G37" i="33"/>
  <c r="G40" i="33"/>
  <c r="G43" i="33"/>
  <c r="G46" i="33"/>
  <c r="G49" i="33"/>
  <c r="G67" i="33"/>
  <c r="G70" i="33"/>
  <c r="G12" i="33"/>
  <c r="G31" i="33"/>
  <c r="G74" i="33"/>
  <c r="G88" i="33"/>
  <c r="G91" i="33"/>
  <c r="G94" i="33"/>
  <c r="G26" i="33"/>
  <c r="G39" i="33"/>
  <c r="G42" i="33"/>
  <c r="G45" i="33"/>
  <c r="G48" i="33"/>
  <c r="G21" i="33"/>
  <c r="J15" i="32"/>
  <c r="F15" i="33" s="1"/>
  <c r="I16" i="32"/>
  <c r="K16" i="32" s="1"/>
  <c r="I56" i="32"/>
  <c r="K56" i="32" s="1"/>
  <c r="I78" i="32"/>
  <c r="K78" i="32" s="1"/>
  <c r="I83" i="32"/>
  <c r="K83" i="32" s="1"/>
  <c r="G29" i="32"/>
  <c r="G53" i="32"/>
  <c r="G72" i="32"/>
  <c r="G75" i="32"/>
  <c r="G89" i="32"/>
  <c r="G92" i="32"/>
  <c r="G27" i="32"/>
  <c r="G37" i="32"/>
  <c r="G40" i="32"/>
  <c r="G43" i="32"/>
  <c r="G46" i="32"/>
  <c r="G49" i="32"/>
  <c r="G67" i="32"/>
  <c r="G70" i="32"/>
  <c r="G22" i="32"/>
  <c r="G35" i="32"/>
  <c r="G59" i="32"/>
  <c r="G62" i="32"/>
  <c r="G14" i="32"/>
  <c r="G17" i="32"/>
  <c r="G33" i="32"/>
  <c r="G12" i="32"/>
  <c r="G31" i="32"/>
  <c r="G74" i="32"/>
  <c r="G88" i="32"/>
  <c r="G91" i="32"/>
  <c r="G94" i="32"/>
  <c r="G26" i="32"/>
  <c r="G39" i="32"/>
  <c r="G42" i="32"/>
  <c r="G45" i="32"/>
  <c r="G48" i="32"/>
  <c r="G66" i="32"/>
  <c r="G69" i="32"/>
  <c r="G21" i="32"/>
  <c r="G58" i="32"/>
  <c r="G61" i="32"/>
  <c r="G25" i="31"/>
  <c r="G38" i="31"/>
  <c r="G41" i="31"/>
  <c r="G44" i="31"/>
  <c r="G47" i="31"/>
  <c r="G65" i="31"/>
  <c r="G68" i="31"/>
  <c r="G80" i="31"/>
  <c r="G20" i="31"/>
  <c r="G23" i="31"/>
  <c r="G60" i="31"/>
  <c r="G63" i="31"/>
  <c r="G85" i="31"/>
  <c r="J25" i="29"/>
  <c r="F25" i="31" s="1"/>
  <c r="J25" i="31" s="1"/>
  <c r="F25" i="32" s="1"/>
  <c r="J25" i="32" s="1"/>
  <c r="F25" i="33" s="1"/>
  <c r="J25" i="33" s="1"/>
  <c r="F25" i="34" s="1"/>
  <c r="J25" i="34" s="1"/>
  <c r="F25" i="35" s="1"/>
  <c r="J25" i="35" s="1"/>
  <c r="F25" i="36" s="1"/>
  <c r="J25" i="36" s="1"/>
  <c r="F25" i="37" s="1"/>
  <c r="J25" i="37" s="1"/>
  <c r="F25" i="38" s="1"/>
  <c r="J25" i="38" s="1"/>
  <c r="F25" i="39" s="1"/>
  <c r="J25" i="39" s="1"/>
  <c r="F25" i="40" s="1"/>
  <c r="J25" i="40" s="1"/>
  <c r="F25" i="41" s="1"/>
  <c r="J25" i="41" s="1"/>
  <c r="F25" i="42" s="1"/>
  <c r="J25" i="42" s="1"/>
  <c r="F25" i="43" s="1"/>
  <c r="J25" i="43" s="1"/>
  <c r="F25" i="44" s="1"/>
  <c r="J25" i="44" s="1"/>
  <c r="J81" i="29"/>
  <c r="F81" i="31" s="1"/>
  <c r="J81" i="31" s="1"/>
  <c r="F81" i="32" s="1"/>
  <c r="J17" i="29"/>
  <c r="F17" i="31" s="1"/>
  <c r="J17" i="31" s="1"/>
  <c r="F17" i="32" s="1"/>
  <c r="J17" i="32" s="1"/>
  <c r="F17" i="33" s="1"/>
  <c r="J17" i="33" s="1"/>
  <c r="F17" i="34" s="1"/>
  <c r="J17" i="34" s="1"/>
  <c r="F17" i="35" s="1"/>
  <c r="J17" i="35" s="1"/>
  <c r="F17" i="36" s="1"/>
  <c r="J17" i="36" s="1"/>
  <c r="F17" i="37" s="1"/>
  <c r="J17" i="37" s="1"/>
  <c r="F17" i="38" s="1"/>
  <c r="J17" i="38" s="1"/>
  <c r="F17" i="39" s="1"/>
  <c r="J17" i="39" s="1"/>
  <c r="F17" i="40" s="1"/>
  <c r="J17" i="40" s="1"/>
  <c r="F17" i="41" s="1"/>
  <c r="J17" i="41" s="1"/>
  <c r="F17" i="42" s="1"/>
  <c r="J17" i="42" s="1"/>
  <c r="F17" i="43" s="1"/>
  <c r="J17" i="43" s="1"/>
  <c r="F17" i="44" s="1"/>
  <c r="J17" i="44" s="1"/>
  <c r="J74" i="29"/>
  <c r="F74" i="31" s="1"/>
  <c r="J74" i="31" s="1"/>
  <c r="F74" i="32" s="1"/>
  <c r="J74" i="32" s="1"/>
  <c r="F74" i="33" s="1"/>
  <c r="J74" i="33" s="1"/>
  <c r="F74" i="34" s="1"/>
  <c r="J74" i="34" s="1"/>
  <c r="F74" i="35" s="1"/>
  <c r="J74" i="35" s="1"/>
  <c r="F74" i="36" s="1"/>
  <c r="J74" i="36" s="1"/>
  <c r="F74" i="37" s="1"/>
  <c r="J74" i="37" s="1"/>
  <c r="F74" i="38" s="1"/>
  <c r="J74" i="38" s="1"/>
  <c r="F74" i="39" s="1"/>
  <c r="J74" i="39" s="1"/>
  <c r="F74" i="40" s="1"/>
  <c r="J74" i="40" s="1"/>
  <c r="F74" i="41" s="1"/>
  <c r="J74" i="41" s="1"/>
  <c r="F74" i="42" s="1"/>
  <c r="J74" i="42" s="1"/>
  <c r="F74" i="43" s="1"/>
  <c r="J74" i="43" s="1"/>
  <c r="F74" i="44" s="1"/>
  <c r="J74" i="44" s="1"/>
  <c r="I11" i="29"/>
  <c r="K11" i="29" s="1"/>
  <c r="I30" i="29"/>
  <c r="K30" i="29" s="1"/>
  <c r="I54" i="29"/>
  <c r="K54" i="29" s="1"/>
  <c r="I73" i="29"/>
  <c r="K73" i="29" s="1"/>
  <c r="I76" i="29"/>
  <c r="K76" i="29" s="1"/>
  <c r="I90" i="29"/>
  <c r="K90" i="29" s="1"/>
  <c r="I93" i="29"/>
  <c r="K93" i="29" s="1"/>
  <c r="G15" i="29"/>
  <c r="G18" i="29"/>
  <c r="G82" i="29"/>
  <c r="G22" i="29"/>
  <c r="G35" i="29"/>
  <c r="G59" i="29"/>
  <c r="G62" i="29"/>
  <c r="G21" i="29"/>
  <c r="G58" i="29"/>
  <c r="G61" i="29"/>
  <c r="J43" i="28"/>
  <c r="F43" i="29" s="1"/>
  <c r="J43" i="29" s="1"/>
  <c r="F43" i="31" s="1"/>
  <c r="J43" i="31" s="1"/>
  <c r="F43" i="32" s="1"/>
  <c r="J43" i="32" s="1"/>
  <c r="F43" i="33" s="1"/>
  <c r="J43" i="33" s="1"/>
  <c r="F43" i="34" s="1"/>
  <c r="J43" i="34" s="1"/>
  <c r="F43" i="35" s="1"/>
  <c r="J43" i="35" s="1"/>
  <c r="F43" i="36" s="1"/>
  <c r="J43" i="36" s="1"/>
  <c r="F43" i="37" s="1"/>
  <c r="J43" i="37" s="1"/>
  <c r="F43" i="38" s="1"/>
  <c r="J43" i="38" s="1"/>
  <c r="F43" i="39" s="1"/>
  <c r="J43" i="39" s="1"/>
  <c r="F43" i="40" s="1"/>
  <c r="J43" i="40" s="1"/>
  <c r="F43" i="41" s="1"/>
  <c r="J43" i="41" s="1"/>
  <c r="F43" i="42" s="1"/>
  <c r="J43" i="42" s="1"/>
  <c r="F43" i="43" s="1"/>
  <c r="J43" i="43" s="1"/>
  <c r="F43" i="44" s="1"/>
  <c r="J43" i="44" s="1"/>
  <c r="J59" i="28"/>
  <c r="F59" i="29" s="1"/>
  <c r="J59" i="29" s="1"/>
  <c r="F59" i="31" s="1"/>
  <c r="J59" i="31" s="1"/>
  <c r="F59" i="32" s="1"/>
  <c r="J59" i="32" s="1"/>
  <c r="F59" i="33" s="1"/>
  <c r="J59" i="33" s="1"/>
  <c r="F59" i="34" s="1"/>
  <c r="J59" i="34" s="1"/>
  <c r="F59" i="35" s="1"/>
  <c r="J59" i="35" s="1"/>
  <c r="F59" i="36" s="1"/>
  <c r="J59" i="36" s="1"/>
  <c r="F59" i="37" s="1"/>
  <c r="J59" i="37" s="1"/>
  <c r="F59" i="38" s="1"/>
  <c r="J59" i="38" s="1"/>
  <c r="F59" i="39" s="1"/>
  <c r="J59" i="39" s="1"/>
  <c r="F59" i="40" s="1"/>
  <c r="J59" i="40" s="1"/>
  <c r="F59" i="41" s="1"/>
  <c r="J59" i="41" s="1"/>
  <c r="F59" i="42" s="1"/>
  <c r="J59" i="42" s="1"/>
  <c r="F59" i="43" s="1"/>
  <c r="J59" i="43" s="1"/>
  <c r="F59" i="44" s="1"/>
  <c r="J59" i="44" s="1"/>
  <c r="J41" i="28"/>
  <c r="F41" i="29" s="1"/>
  <c r="J41" i="29" s="1"/>
  <c r="F41" i="31" s="1"/>
  <c r="J41" i="31" s="1"/>
  <c r="F41" i="32" s="1"/>
  <c r="J41" i="32" s="1"/>
  <c r="F41" i="33" s="1"/>
  <c r="J41" i="33" s="1"/>
  <c r="F41" i="34" s="1"/>
  <c r="J41" i="34" s="1"/>
  <c r="F41" i="35" s="1"/>
  <c r="J41" i="35" s="1"/>
  <c r="F41" i="36" s="1"/>
  <c r="J41" i="36" s="1"/>
  <c r="F41" i="37" s="1"/>
  <c r="J41" i="37" s="1"/>
  <c r="F41" i="38" s="1"/>
  <c r="J41" i="38" s="1"/>
  <c r="F41" i="39" s="1"/>
  <c r="J41" i="39" s="1"/>
  <c r="F41" i="40" s="1"/>
  <c r="J41" i="40" s="1"/>
  <c r="F41" i="41" s="1"/>
  <c r="J41" i="41" s="1"/>
  <c r="F41" i="42" s="1"/>
  <c r="J41" i="42" s="1"/>
  <c r="F41" i="43" s="1"/>
  <c r="J41" i="43" s="1"/>
  <c r="F41" i="44" s="1"/>
  <c r="J41" i="44" s="1"/>
  <c r="J84" i="28"/>
  <c r="F84" i="29" s="1"/>
  <c r="J84" i="29" s="1"/>
  <c r="F84" i="31" s="1"/>
  <c r="J84" i="31" s="1"/>
  <c r="F84" i="32" s="1"/>
  <c r="J84" i="32" s="1"/>
  <c r="F84" i="33" s="1"/>
  <c r="J84" i="33" s="1"/>
  <c r="F84" i="34" s="1"/>
  <c r="J84" i="34" s="1"/>
  <c r="F84" i="35" s="1"/>
  <c r="J84" i="35" s="1"/>
  <c r="F84" i="36" s="1"/>
  <c r="J84" i="36" s="1"/>
  <c r="F84" i="37" s="1"/>
  <c r="J84" i="37" s="1"/>
  <c r="F84" i="38" s="1"/>
  <c r="J84" i="38" s="1"/>
  <c r="F84" i="39" s="1"/>
  <c r="J84" i="39" s="1"/>
  <c r="F84" i="40" s="1"/>
  <c r="J84" i="40" s="1"/>
  <c r="F84" i="41" s="1"/>
  <c r="J84" i="41" s="1"/>
  <c r="F84" i="42" s="1"/>
  <c r="J84" i="42" s="1"/>
  <c r="F84" i="43" s="1"/>
  <c r="J84" i="43" s="1"/>
  <c r="F84" i="44" s="1"/>
  <c r="J84" i="44" s="1"/>
  <c r="G15" i="28"/>
  <c r="G18" i="28"/>
  <c r="G82" i="28"/>
  <c r="G29" i="28"/>
  <c r="G53" i="28"/>
  <c r="G72" i="28"/>
  <c r="G75" i="28"/>
  <c r="G89" i="28"/>
  <c r="G92" i="28"/>
  <c r="G94" i="28"/>
  <c r="G26" i="28"/>
  <c r="G39" i="28"/>
  <c r="G42" i="28"/>
  <c r="G45" i="28"/>
  <c r="G48" i="28"/>
  <c r="G66" i="28"/>
  <c r="G69" i="28"/>
  <c r="J42" i="27"/>
  <c r="F42" i="28" s="1"/>
  <c r="J42" i="28" s="1"/>
  <c r="F42" i="29" s="1"/>
  <c r="J42" i="29" s="1"/>
  <c r="F42" i="31" s="1"/>
  <c r="J42" i="31" s="1"/>
  <c r="F42" i="32" s="1"/>
  <c r="J42" i="32" s="1"/>
  <c r="F42" i="33" s="1"/>
  <c r="J42" i="33" s="1"/>
  <c r="F42" i="34" s="1"/>
  <c r="J42" i="34" s="1"/>
  <c r="F42" i="35" s="1"/>
  <c r="J42" i="35" s="1"/>
  <c r="F42" i="36" s="1"/>
  <c r="J42" i="36" s="1"/>
  <c r="F42" i="37" s="1"/>
  <c r="J42" i="37" s="1"/>
  <c r="F42" i="38" s="1"/>
  <c r="J42" i="38" s="1"/>
  <c r="F42" i="39" s="1"/>
  <c r="J42" i="39" s="1"/>
  <c r="F42" i="40" s="1"/>
  <c r="J42" i="40" s="1"/>
  <c r="F42" i="41" s="1"/>
  <c r="J42" i="41" s="1"/>
  <c r="F42" i="42" s="1"/>
  <c r="J42" i="42" s="1"/>
  <c r="F42" i="43" s="1"/>
  <c r="J42" i="43" s="1"/>
  <c r="F42" i="44" s="1"/>
  <c r="J42" i="44" s="1"/>
  <c r="J79" i="27"/>
  <c r="F79" i="28" s="1"/>
  <c r="J79" i="28" s="1"/>
  <c r="F79" i="29" s="1"/>
  <c r="J79" i="29" s="1"/>
  <c r="F79" i="31" s="1"/>
  <c r="J79" i="31" s="1"/>
  <c r="F79" i="32" s="1"/>
  <c r="J79" i="32" s="1"/>
  <c r="F79" i="33" s="1"/>
  <c r="J79" i="33" s="1"/>
  <c r="F79" i="34" s="1"/>
  <c r="J79" i="34" s="1"/>
  <c r="F79" i="35" s="1"/>
  <c r="J79" i="35" s="1"/>
  <c r="F79" i="36" s="1"/>
  <c r="J79" i="36" s="1"/>
  <c r="F79" i="37" s="1"/>
  <c r="J79" i="37" s="1"/>
  <c r="F79" i="38" s="1"/>
  <c r="J79" i="38" s="1"/>
  <c r="F79" i="39" s="1"/>
  <c r="J79" i="39" s="1"/>
  <c r="F79" i="40" s="1"/>
  <c r="J79" i="40" s="1"/>
  <c r="F79" i="41" s="1"/>
  <c r="J79" i="41" s="1"/>
  <c r="F79" i="42" s="1"/>
  <c r="J79" i="42" s="1"/>
  <c r="F79" i="43" s="1"/>
  <c r="J79" i="43" s="1"/>
  <c r="F79" i="44" s="1"/>
  <c r="J79" i="44" s="1"/>
  <c r="G29" i="27"/>
  <c r="G53" i="27"/>
  <c r="G72" i="27"/>
  <c r="G75" i="27"/>
  <c r="G89" i="27"/>
  <c r="G92" i="27"/>
  <c r="G27" i="27"/>
  <c r="G37" i="27"/>
  <c r="G40" i="27"/>
  <c r="G43" i="27"/>
  <c r="G46" i="27"/>
  <c r="G49" i="27"/>
  <c r="G67" i="27"/>
  <c r="G70" i="27"/>
  <c r="G22" i="27"/>
  <c r="G59" i="27"/>
  <c r="G62" i="27"/>
  <c r="G17" i="27"/>
  <c r="G33" i="27"/>
  <c r="G12" i="27"/>
  <c r="G31" i="27"/>
  <c r="G88" i="27"/>
  <c r="G91" i="27"/>
  <c r="G94" i="27"/>
  <c r="G42" i="27"/>
  <c r="G45" i="27"/>
  <c r="G48" i="27"/>
  <c r="G66" i="27"/>
  <c r="G69" i="27"/>
  <c r="J44" i="26"/>
  <c r="F44" i="27" s="1"/>
  <c r="J44" i="27" s="1"/>
  <c r="F44" i="28" s="1"/>
  <c r="J44" i="28" s="1"/>
  <c r="F44" i="29" s="1"/>
  <c r="J44" i="29" s="1"/>
  <c r="F44" i="31" s="1"/>
  <c r="J44" i="31" s="1"/>
  <c r="F44" i="32" s="1"/>
  <c r="J44" i="32" s="1"/>
  <c r="F44" i="33" s="1"/>
  <c r="J44" i="33" s="1"/>
  <c r="F44" i="34" s="1"/>
  <c r="J44" i="34" s="1"/>
  <c r="F44" i="35" s="1"/>
  <c r="J44" i="35" s="1"/>
  <c r="F44" i="36" s="1"/>
  <c r="J44" i="36" s="1"/>
  <c r="F44" i="37" s="1"/>
  <c r="J44" i="37" s="1"/>
  <c r="F44" i="38" s="1"/>
  <c r="J44" i="38" s="1"/>
  <c r="F44" i="39" s="1"/>
  <c r="J44" i="39" s="1"/>
  <c r="F44" i="40" s="1"/>
  <c r="J44" i="40" s="1"/>
  <c r="F44" i="41" s="1"/>
  <c r="J44" i="41" s="1"/>
  <c r="F44" i="42" s="1"/>
  <c r="J44" i="42" s="1"/>
  <c r="F44" i="43" s="1"/>
  <c r="J44" i="43" s="1"/>
  <c r="F44" i="44" s="1"/>
  <c r="J44" i="44" s="1"/>
  <c r="G29" i="26"/>
  <c r="G53" i="26"/>
  <c r="G72" i="26"/>
  <c r="G75" i="26"/>
  <c r="G89" i="26"/>
  <c r="G92" i="26"/>
  <c r="G18" i="26"/>
  <c r="I15" i="26"/>
  <c r="K15" i="26" s="1"/>
  <c r="G27" i="26"/>
  <c r="G37" i="26"/>
  <c r="G40" i="26"/>
  <c r="G43" i="26"/>
  <c r="G46" i="26"/>
  <c r="G49" i="26"/>
  <c r="G67" i="26"/>
  <c r="G70" i="26"/>
  <c r="I82" i="26"/>
  <c r="K82" i="26" s="1"/>
  <c r="G12" i="26"/>
  <c r="G31" i="26"/>
  <c r="G74" i="26"/>
  <c r="G88" i="26"/>
  <c r="G91" i="26"/>
  <c r="G94" i="26"/>
  <c r="J92" i="25"/>
  <c r="F92" i="26" s="1"/>
  <c r="J92" i="26" s="1"/>
  <c r="F92" i="27" s="1"/>
  <c r="J92" i="27" s="1"/>
  <c r="F92" i="28" s="1"/>
  <c r="J92" i="28" s="1"/>
  <c r="F92" i="29" s="1"/>
  <c r="J92" i="29" s="1"/>
  <c r="F92" i="31" s="1"/>
  <c r="J92" i="31" s="1"/>
  <c r="F92" i="32" s="1"/>
  <c r="J92" i="32" s="1"/>
  <c r="F92" i="33" s="1"/>
  <c r="J92" i="33" s="1"/>
  <c r="F92" i="34" s="1"/>
  <c r="J92" i="34" s="1"/>
  <c r="F92" i="35" s="1"/>
  <c r="J92" i="35" s="1"/>
  <c r="F92" i="36" s="1"/>
  <c r="J92" i="36" s="1"/>
  <c r="F92" i="37" s="1"/>
  <c r="J92" i="37" s="1"/>
  <c r="F92" i="38" s="1"/>
  <c r="J92" i="38" s="1"/>
  <c r="F92" i="39" s="1"/>
  <c r="J92" i="39" s="1"/>
  <c r="F92" i="40" s="1"/>
  <c r="J92" i="40" s="1"/>
  <c r="F92" i="41" s="1"/>
  <c r="J92" i="41" s="1"/>
  <c r="F92" i="42" s="1"/>
  <c r="J92" i="42" s="1"/>
  <c r="F92" i="43" s="1"/>
  <c r="J92" i="43" s="1"/>
  <c r="F92" i="44" s="1"/>
  <c r="J92" i="44" s="1"/>
  <c r="J56" i="25"/>
  <c r="F56" i="26" s="1"/>
  <c r="J56" i="26" s="1"/>
  <c r="F56" i="27" s="1"/>
  <c r="J56" i="27" s="1"/>
  <c r="F56" i="28" s="1"/>
  <c r="J56" i="28" s="1"/>
  <c r="F56" i="29" s="1"/>
  <c r="J56" i="29" s="1"/>
  <c r="F56" i="31" s="1"/>
  <c r="J56" i="31" s="1"/>
  <c r="F56" i="32" s="1"/>
  <c r="J56" i="32" s="1"/>
  <c r="F56" i="33" s="1"/>
  <c r="J56" i="33" s="1"/>
  <c r="F56" i="34" s="1"/>
  <c r="J56" i="34" s="1"/>
  <c r="F56" i="35" s="1"/>
  <c r="J56" i="35" s="1"/>
  <c r="F56" i="36" s="1"/>
  <c r="J56" i="36" s="1"/>
  <c r="F56" i="37" s="1"/>
  <c r="J56" i="37" s="1"/>
  <c r="F56" i="38" s="1"/>
  <c r="J56" i="38" s="1"/>
  <c r="F56" i="39" s="1"/>
  <c r="J56" i="39" s="1"/>
  <c r="F56" i="40" s="1"/>
  <c r="J56" i="40" s="1"/>
  <c r="F56" i="41" s="1"/>
  <c r="J56" i="41" s="1"/>
  <c r="F56" i="42" s="1"/>
  <c r="J56" i="42" s="1"/>
  <c r="F56" i="43" s="1"/>
  <c r="J56" i="43" s="1"/>
  <c r="F56" i="44" s="1"/>
  <c r="J56" i="44" s="1"/>
  <c r="J86" i="25"/>
  <c r="F86" i="26" s="1"/>
  <c r="J86" i="26" s="1"/>
  <c r="F86" i="27" s="1"/>
  <c r="J86" i="27" s="1"/>
  <c r="F86" i="28" s="1"/>
  <c r="J86" i="28" s="1"/>
  <c r="F86" i="29" s="1"/>
  <c r="J86" i="29" s="1"/>
  <c r="F86" i="31" s="1"/>
  <c r="J86" i="31" s="1"/>
  <c r="F86" i="32" s="1"/>
  <c r="J86" i="32" s="1"/>
  <c r="F86" i="33" s="1"/>
  <c r="J86" i="33" s="1"/>
  <c r="F86" i="34" s="1"/>
  <c r="J86" i="34" s="1"/>
  <c r="F86" i="35" s="1"/>
  <c r="J86" i="35" s="1"/>
  <c r="F86" i="36" s="1"/>
  <c r="J86" i="36" s="1"/>
  <c r="F86" i="37" s="1"/>
  <c r="J86" i="37" s="1"/>
  <c r="F86" i="38" s="1"/>
  <c r="J86" i="38" s="1"/>
  <c r="F86" i="39" s="1"/>
  <c r="J86" i="39" s="1"/>
  <c r="F86" i="40" s="1"/>
  <c r="J86" i="40" s="1"/>
  <c r="F86" i="41" s="1"/>
  <c r="J86" i="41" s="1"/>
  <c r="F86" i="42" s="1"/>
  <c r="J86" i="42" s="1"/>
  <c r="F86" i="43" s="1"/>
  <c r="J86" i="43" s="1"/>
  <c r="F86" i="44" s="1"/>
  <c r="J86" i="44" s="1"/>
  <c r="J62" i="25"/>
  <c r="F62" i="26" s="1"/>
  <c r="J62" i="26" s="1"/>
  <c r="F62" i="27" s="1"/>
  <c r="J62" i="27" s="1"/>
  <c r="F62" i="28" s="1"/>
  <c r="J62" i="28" s="1"/>
  <c r="F62" i="29" s="1"/>
  <c r="J62" i="29" s="1"/>
  <c r="F62" i="31" s="1"/>
  <c r="J62" i="31" s="1"/>
  <c r="F62" i="32" s="1"/>
  <c r="J62" i="32" s="1"/>
  <c r="F62" i="33" s="1"/>
  <c r="J62" i="33" s="1"/>
  <c r="F62" i="34" s="1"/>
  <c r="J62" i="34" s="1"/>
  <c r="F62" i="35" s="1"/>
  <c r="J62" i="35" s="1"/>
  <c r="F62" i="36" s="1"/>
  <c r="J62" i="36" s="1"/>
  <c r="F62" i="37" s="1"/>
  <c r="J62" i="37" s="1"/>
  <c r="F62" i="38" s="1"/>
  <c r="J62" i="38" s="1"/>
  <c r="F62" i="39" s="1"/>
  <c r="J62" i="39" s="1"/>
  <c r="F62" i="40" s="1"/>
  <c r="J62" i="40" s="1"/>
  <c r="F62" i="41" s="1"/>
  <c r="J62" i="41" s="1"/>
  <c r="F62" i="42" s="1"/>
  <c r="J62" i="42" s="1"/>
  <c r="F62" i="43" s="1"/>
  <c r="J62" i="43" s="1"/>
  <c r="F62" i="44" s="1"/>
  <c r="J62" i="44" s="1"/>
  <c r="J60" i="25"/>
  <c r="F60" i="26" s="1"/>
  <c r="J60" i="26" s="1"/>
  <c r="F60" i="27" s="1"/>
  <c r="J85" i="25"/>
  <c r="F85" i="26" s="1"/>
  <c r="J85" i="26" s="1"/>
  <c r="F85" i="27" s="1"/>
  <c r="J85" i="27" s="1"/>
  <c r="F85" i="28" s="1"/>
  <c r="J85" i="28" s="1"/>
  <c r="F85" i="29" s="1"/>
  <c r="J85" i="29" s="1"/>
  <c r="F85" i="31" s="1"/>
  <c r="J85" i="31" s="1"/>
  <c r="F85" i="32" s="1"/>
  <c r="J85" i="32" s="1"/>
  <c r="F85" i="33" s="1"/>
  <c r="J85" i="33" s="1"/>
  <c r="F85" i="34" s="1"/>
  <c r="J85" i="34" s="1"/>
  <c r="F85" i="35" s="1"/>
  <c r="J85" i="35" s="1"/>
  <c r="F85" i="36" s="1"/>
  <c r="J85" i="36" s="1"/>
  <c r="F85" i="37" s="1"/>
  <c r="J85" i="37" s="1"/>
  <c r="F85" i="38" s="1"/>
  <c r="J85" i="38" s="1"/>
  <c r="F85" i="39" s="1"/>
  <c r="J85" i="39" s="1"/>
  <c r="F85" i="40" s="1"/>
  <c r="J85" i="40" s="1"/>
  <c r="F85" i="41" s="1"/>
  <c r="J85" i="41" s="1"/>
  <c r="F85" i="42" s="1"/>
  <c r="J85" i="42" s="1"/>
  <c r="F85" i="43" s="1"/>
  <c r="J85" i="43" s="1"/>
  <c r="F85" i="44" s="1"/>
  <c r="J85" i="44" s="1"/>
  <c r="J38" i="25"/>
  <c r="F38" i="26" s="1"/>
  <c r="J38" i="26" s="1"/>
  <c r="F38" i="27" s="1"/>
  <c r="J38" i="27" s="1"/>
  <c r="F38" i="28" s="1"/>
  <c r="J38" i="28" s="1"/>
  <c r="F38" i="29" s="1"/>
  <c r="J38" i="29" s="1"/>
  <c r="F38" i="31" s="1"/>
  <c r="J38" i="31" s="1"/>
  <c r="F38" i="32" s="1"/>
  <c r="J38" i="32" s="1"/>
  <c r="F38" i="33" s="1"/>
  <c r="J38" i="33" s="1"/>
  <c r="F38" i="34" s="1"/>
  <c r="J38" i="34" s="1"/>
  <c r="F38" i="35" s="1"/>
  <c r="J38" i="35" s="1"/>
  <c r="F38" i="36" s="1"/>
  <c r="J38" i="36" s="1"/>
  <c r="F38" i="37" s="1"/>
  <c r="J38" i="37" s="1"/>
  <c r="F38" i="38" s="1"/>
  <c r="J38" i="38" s="1"/>
  <c r="F38" i="39" s="1"/>
  <c r="J38" i="39" s="1"/>
  <c r="F38" i="40" s="1"/>
  <c r="J38" i="40" s="1"/>
  <c r="F38" i="41" s="1"/>
  <c r="J38" i="41" s="1"/>
  <c r="F38" i="42" s="1"/>
  <c r="J38" i="42" s="1"/>
  <c r="F38" i="43" s="1"/>
  <c r="J38" i="43" s="1"/>
  <c r="F38" i="44" s="1"/>
  <c r="J38" i="44" s="1"/>
  <c r="G15" i="25"/>
  <c r="G18" i="25"/>
  <c r="G82" i="25"/>
  <c r="G53" i="25"/>
  <c r="G72" i="25"/>
  <c r="G75" i="25"/>
  <c r="G92" i="25"/>
  <c r="G22" i="25"/>
  <c r="I29" i="25"/>
  <c r="K29" i="25" s="1"/>
  <c r="G35" i="25"/>
  <c r="G59" i="25"/>
  <c r="G62" i="25"/>
  <c r="I89" i="25"/>
  <c r="K89" i="25" s="1"/>
  <c r="G21" i="25"/>
  <c r="G58" i="25"/>
  <c r="G61" i="25"/>
  <c r="J21" i="24"/>
  <c r="F21" i="25" s="1"/>
  <c r="J21" i="25" s="1"/>
  <c r="F21" i="26" s="1"/>
  <c r="J21" i="26" s="1"/>
  <c r="F21" i="27" s="1"/>
  <c r="J21" i="27" s="1"/>
  <c r="F21" i="28" s="1"/>
  <c r="J21" i="28" s="1"/>
  <c r="F21" i="29" s="1"/>
  <c r="J21" i="29" s="1"/>
  <c r="F21" i="31" s="1"/>
  <c r="J21" i="31" s="1"/>
  <c r="F21" i="32" s="1"/>
  <c r="J21" i="32" s="1"/>
  <c r="F21" i="33" s="1"/>
  <c r="J21" i="33" s="1"/>
  <c r="F21" i="34" s="1"/>
  <c r="J21" i="34" s="1"/>
  <c r="F21" i="35" s="1"/>
  <c r="J21" i="35" s="1"/>
  <c r="F21" i="36" s="1"/>
  <c r="J21" i="36" s="1"/>
  <c r="F21" i="37" s="1"/>
  <c r="J21" i="37" s="1"/>
  <c r="F21" i="38" s="1"/>
  <c r="J21" i="38" s="1"/>
  <c r="F21" i="39" s="1"/>
  <c r="J21" i="39" s="1"/>
  <c r="F21" i="40" s="1"/>
  <c r="J21" i="40" s="1"/>
  <c r="F21" i="41" s="1"/>
  <c r="J21" i="41" s="1"/>
  <c r="F21" i="42" s="1"/>
  <c r="J21" i="42" s="1"/>
  <c r="F21" i="43" s="1"/>
  <c r="J21" i="43" s="1"/>
  <c r="F21" i="44" s="1"/>
  <c r="J21" i="44" s="1"/>
  <c r="J31" i="24"/>
  <c r="F31" i="25" s="1"/>
  <c r="J31" i="25" s="1"/>
  <c r="F31" i="26" s="1"/>
  <c r="J31" i="26" s="1"/>
  <c r="F31" i="27" s="1"/>
  <c r="J31" i="27" s="1"/>
  <c r="F31" i="28" s="1"/>
  <c r="J31" i="28" s="1"/>
  <c r="F31" i="29" s="1"/>
  <c r="J31" i="29" s="1"/>
  <c r="F31" i="31" s="1"/>
  <c r="J31" i="31" s="1"/>
  <c r="F31" i="32" s="1"/>
  <c r="J31" i="32" s="1"/>
  <c r="F31" i="33" s="1"/>
  <c r="J31" i="33" s="1"/>
  <c r="F31" i="34" s="1"/>
  <c r="J31" i="34" s="1"/>
  <c r="F31" i="35" s="1"/>
  <c r="J31" i="35" s="1"/>
  <c r="F31" i="36" s="1"/>
  <c r="J31" i="36" s="1"/>
  <c r="F31" i="37" s="1"/>
  <c r="J31" i="37" s="1"/>
  <c r="F31" i="38" s="1"/>
  <c r="J31" i="38" s="1"/>
  <c r="F31" i="39" s="1"/>
  <c r="J31" i="39" s="1"/>
  <c r="F31" i="40" s="1"/>
  <c r="J31" i="40" s="1"/>
  <c r="F31" i="41" s="1"/>
  <c r="J31" i="41" s="1"/>
  <c r="F31" i="42" s="1"/>
  <c r="J31" i="42" s="1"/>
  <c r="F31" i="43" s="1"/>
  <c r="J31" i="43" s="1"/>
  <c r="F31" i="44" s="1"/>
  <c r="J31" i="44" s="1"/>
  <c r="J33" i="24"/>
  <c r="F33" i="25" s="1"/>
  <c r="J33" i="25" s="1"/>
  <c r="F33" i="26" s="1"/>
  <c r="J33" i="26" s="1"/>
  <c r="F33" i="27" s="1"/>
  <c r="J33" i="27" s="1"/>
  <c r="F33" i="28" s="1"/>
  <c r="J33" i="28" s="1"/>
  <c r="F33" i="29" s="1"/>
  <c r="J33" i="29" s="1"/>
  <c r="F33" i="31" s="1"/>
  <c r="J33" i="31" s="1"/>
  <c r="F33" i="32" s="1"/>
  <c r="J33" i="32" s="1"/>
  <c r="F33" i="33" s="1"/>
  <c r="J33" i="33" s="1"/>
  <c r="F33" i="34" s="1"/>
  <c r="J33" i="34" s="1"/>
  <c r="F33" i="35" s="1"/>
  <c r="J33" i="35" s="1"/>
  <c r="F33" i="36" s="1"/>
  <c r="J33" i="36" s="1"/>
  <c r="F33" i="37" s="1"/>
  <c r="J33" i="37" s="1"/>
  <c r="F33" i="38" s="1"/>
  <c r="J33" i="38" s="1"/>
  <c r="F33" i="39" s="1"/>
  <c r="J33" i="39" s="1"/>
  <c r="F33" i="40" s="1"/>
  <c r="J33" i="40" s="1"/>
  <c r="F33" i="41" s="1"/>
  <c r="J33" i="41" s="1"/>
  <c r="F33" i="42" s="1"/>
  <c r="J33" i="42" s="1"/>
  <c r="F33" i="43" s="1"/>
  <c r="J33" i="43" s="1"/>
  <c r="F33" i="44" s="1"/>
  <c r="J33" i="44" s="1"/>
  <c r="J40" i="24"/>
  <c r="F40" i="25" s="1"/>
  <c r="J40" i="25" s="1"/>
  <c r="F40" i="26" s="1"/>
  <c r="J40" i="26" s="1"/>
  <c r="F40" i="27" s="1"/>
  <c r="J40" i="27" s="1"/>
  <c r="F40" i="28" s="1"/>
  <c r="J40" i="28" s="1"/>
  <c r="F40" i="29" s="1"/>
  <c r="J40" i="29" s="1"/>
  <c r="F40" i="31" s="1"/>
  <c r="J40" i="31" s="1"/>
  <c r="F40" i="32" s="1"/>
  <c r="J40" i="32" s="1"/>
  <c r="F40" i="33" s="1"/>
  <c r="J40" i="33" s="1"/>
  <c r="F40" i="34" s="1"/>
  <c r="J40" i="34" s="1"/>
  <c r="F40" i="35" s="1"/>
  <c r="J40" i="35" s="1"/>
  <c r="F40" i="36" s="1"/>
  <c r="J40" i="36" s="1"/>
  <c r="F40" i="37" s="1"/>
  <c r="J40" i="37" s="1"/>
  <c r="F40" i="38" s="1"/>
  <c r="J40" i="38" s="1"/>
  <c r="F40" i="39" s="1"/>
  <c r="J40" i="39" s="1"/>
  <c r="F40" i="40" s="1"/>
  <c r="J40" i="40" s="1"/>
  <c r="F40" i="41" s="1"/>
  <c r="J40" i="41" s="1"/>
  <c r="F40" i="42" s="1"/>
  <c r="J40" i="42" s="1"/>
  <c r="F40" i="43" s="1"/>
  <c r="J40" i="43" s="1"/>
  <c r="F40" i="44" s="1"/>
  <c r="J40" i="44" s="1"/>
  <c r="J67" i="24"/>
  <c r="F67" i="25" s="1"/>
  <c r="J67" i="25" s="1"/>
  <c r="F67" i="26" s="1"/>
  <c r="J67" i="26" s="1"/>
  <c r="F67" i="27" s="1"/>
  <c r="J67" i="27" s="1"/>
  <c r="F67" i="28" s="1"/>
  <c r="J67" i="28" s="1"/>
  <c r="F67" i="29" s="1"/>
  <c r="J67" i="29" s="1"/>
  <c r="F67" i="31" s="1"/>
  <c r="J67" i="31" s="1"/>
  <c r="F67" i="32" s="1"/>
  <c r="J67" i="32" s="1"/>
  <c r="F67" i="33" s="1"/>
  <c r="J67" i="33" s="1"/>
  <c r="F67" i="34" s="1"/>
  <c r="J67" i="34" s="1"/>
  <c r="F67" i="35" s="1"/>
  <c r="J67" i="35" s="1"/>
  <c r="F67" i="36" s="1"/>
  <c r="J67" i="36" s="1"/>
  <c r="F67" i="37" s="1"/>
  <c r="J67" i="37" s="1"/>
  <c r="F67" i="38" s="1"/>
  <c r="J67" i="38" s="1"/>
  <c r="F67" i="39" s="1"/>
  <c r="J67" i="39" s="1"/>
  <c r="F67" i="40" s="1"/>
  <c r="J67" i="40" s="1"/>
  <c r="F67" i="41" s="1"/>
  <c r="J67" i="41" s="1"/>
  <c r="F67" i="42" s="1"/>
  <c r="J67" i="42" s="1"/>
  <c r="F67" i="43" s="1"/>
  <c r="J67" i="43" s="1"/>
  <c r="F67" i="44" s="1"/>
  <c r="J67" i="44" s="1"/>
  <c r="J73" i="24"/>
  <c r="F73" i="25" s="1"/>
  <c r="J73" i="25" s="1"/>
  <c r="F73" i="26" s="1"/>
  <c r="J73" i="26" s="1"/>
  <c r="F73" i="27" s="1"/>
  <c r="J73" i="27" s="1"/>
  <c r="F73" i="28" s="1"/>
  <c r="J73" i="28" s="1"/>
  <c r="F73" i="29" s="1"/>
  <c r="J73" i="29" s="1"/>
  <c r="F73" i="31" s="1"/>
  <c r="J73" i="31" s="1"/>
  <c r="F73" i="32" s="1"/>
  <c r="J73" i="32" s="1"/>
  <c r="F73" i="33" s="1"/>
  <c r="J73" i="33" s="1"/>
  <c r="F73" i="34" s="1"/>
  <c r="J73" i="34" s="1"/>
  <c r="F73" i="35" s="1"/>
  <c r="J73" i="35" s="1"/>
  <c r="F73" i="36" s="1"/>
  <c r="J73" i="36" s="1"/>
  <c r="F73" i="37" s="1"/>
  <c r="J73" i="37" s="1"/>
  <c r="F73" i="38" s="1"/>
  <c r="J73" i="38" s="1"/>
  <c r="F73" i="39" s="1"/>
  <c r="J73" i="39" s="1"/>
  <c r="F73" i="40" s="1"/>
  <c r="J73" i="40" s="1"/>
  <c r="F73" i="41" s="1"/>
  <c r="J73" i="41" s="1"/>
  <c r="F73" i="42" s="1"/>
  <c r="J73" i="42" s="1"/>
  <c r="F73" i="43" s="1"/>
  <c r="J73" i="43" s="1"/>
  <c r="F73" i="44" s="1"/>
  <c r="J73" i="44" s="1"/>
  <c r="J76" i="24"/>
  <c r="F76" i="25" s="1"/>
  <c r="J76" i="25" s="1"/>
  <c r="F76" i="26" s="1"/>
  <c r="J76" i="26" s="1"/>
  <c r="F76" i="27" s="1"/>
  <c r="J76" i="27" s="1"/>
  <c r="F76" i="28" s="1"/>
  <c r="J76" i="28" s="1"/>
  <c r="F76" i="29" s="1"/>
  <c r="J76" i="29" s="1"/>
  <c r="F76" i="31" s="1"/>
  <c r="J76" i="31" s="1"/>
  <c r="F76" i="32" s="1"/>
  <c r="J76" i="32" s="1"/>
  <c r="F76" i="33" s="1"/>
  <c r="J76" i="33" s="1"/>
  <c r="F76" i="34" s="1"/>
  <c r="J76" i="34" s="1"/>
  <c r="F76" i="35" s="1"/>
  <c r="J76" i="35" s="1"/>
  <c r="F76" i="36" s="1"/>
  <c r="J76" i="36" s="1"/>
  <c r="F76" i="37" s="1"/>
  <c r="J76" i="37" s="1"/>
  <c r="F76" i="38" s="1"/>
  <c r="J76" i="38" s="1"/>
  <c r="F76" i="39" s="1"/>
  <c r="J76" i="39" s="1"/>
  <c r="F76" i="40" s="1"/>
  <c r="J76" i="40" s="1"/>
  <c r="F76" i="41" s="1"/>
  <c r="J76" i="41" s="1"/>
  <c r="F76" i="42" s="1"/>
  <c r="J76" i="42" s="1"/>
  <c r="F76" i="43" s="1"/>
  <c r="J76" i="43" s="1"/>
  <c r="F76" i="44" s="1"/>
  <c r="J76" i="44" s="1"/>
  <c r="J93" i="24"/>
  <c r="F93" i="25" s="1"/>
  <c r="J93" i="25" s="1"/>
  <c r="F93" i="26" s="1"/>
  <c r="J93" i="26" s="1"/>
  <c r="F93" i="27" s="1"/>
  <c r="J93" i="27" s="1"/>
  <c r="F93" i="28" s="1"/>
  <c r="J93" i="28" s="1"/>
  <c r="F93" i="29" s="1"/>
  <c r="J93" i="29" s="1"/>
  <c r="F93" i="31" s="1"/>
  <c r="J93" i="31" s="1"/>
  <c r="F93" i="32" s="1"/>
  <c r="J93" i="32" s="1"/>
  <c r="F93" i="33" s="1"/>
  <c r="J93" i="33" s="1"/>
  <c r="F93" i="34" s="1"/>
  <c r="J93" i="34" s="1"/>
  <c r="F93" i="35" s="1"/>
  <c r="J93" i="35" s="1"/>
  <c r="F93" i="36" s="1"/>
  <c r="J93" i="36" s="1"/>
  <c r="F93" i="37" s="1"/>
  <c r="J93" i="37" s="1"/>
  <c r="F93" i="38" s="1"/>
  <c r="J93" i="38" s="1"/>
  <c r="F93" i="39" s="1"/>
  <c r="J93" i="39" s="1"/>
  <c r="F93" i="40" s="1"/>
  <c r="J93" i="40" s="1"/>
  <c r="F93" i="41" s="1"/>
  <c r="J93" i="41" s="1"/>
  <c r="F93" i="42" s="1"/>
  <c r="J93" i="42" s="1"/>
  <c r="F93" i="43" s="1"/>
  <c r="J93" i="43" s="1"/>
  <c r="F93" i="44" s="1"/>
  <c r="J93" i="44" s="1"/>
  <c r="J45" i="24"/>
  <c r="F45" i="25" s="1"/>
  <c r="J45" i="25" s="1"/>
  <c r="F45" i="26" s="1"/>
  <c r="J45" i="26" s="1"/>
  <c r="F45" i="27" s="1"/>
  <c r="J45" i="27" s="1"/>
  <c r="F45" i="28" s="1"/>
  <c r="J45" i="28" s="1"/>
  <c r="F45" i="29" s="1"/>
  <c r="J45" i="29" s="1"/>
  <c r="F45" i="31" s="1"/>
  <c r="J45" i="31" s="1"/>
  <c r="F45" i="32" s="1"/>
  <c r="J45" i="32" s="1"/>
  <c r="F45" i="33" s="1"/>
  <c r="J45" i="33" s="1"/>
  <c r="F45" i="34" s="1"/>
  <c r="J45" i="34" s="1"/>
  <c r="F45" i="35" s="1"/>
  <c r="J45" i="35" s="1"/>
  <c r="F45" i="36" s="1"/>
  <c r="J45" i="36" s="1"/>
  <c r="F45" i="37" s="1"/>
  <c r="J45" i="37" s="1"/>
  <c r="F45" i="38" s="1"/>
  <c r="J45" i="38" s="1"/>
  <c r="F45" i="39" s="1"/>
  <c r="J45" i="39" s="1"/>
  <c r="F45" i="40" s="1"/>
  <c r="J45" i="40" s="1"/>
  <c r="F45" i="41" s="1"/>
  <c r="J45" i="41" s="1"/>
  <c r="F45" i="42" s="1"/>
  <c r="J45" i="42" s="1"/>
  <c r="F45" i="43" s="1"/>
  <c r="J45" i="43" s="1"/>
  <c r="F45" i="44" s="1"/>
  <c r="J45" i="44" s="1"/>
  <c r="J43" i="24"/>
  <c r="F43" i="25" s="1"/>
  <c r="J43" i="25" s="1"/>
  <c r="F43" i="26" s="1"/>
  <c r="J43" i="26" s="1"/>
  <c r="F43" i="27" s="1"/>
  <c r="J43" i="27" s="1"/>
  <c r="F43" i="28" s="1"/>
  <c r="J88" i="24"/>
  <c r="F88" i="25" s="1"/>
  <c r="J88" i="25" s="1"/>
  <c r="F88" i="26" s="1"/>
  <c r="J88" i="26" s="1"/>
  <c r="F88" i="27" s="1"/>
  <c r="J88" i="27" s="1"/>
  <c r="F88" i="28" s="1"/>
  <c r="J88" i="28" s="1"/>
  <c r="F88" i="29" s="1"/>
  <c r="J88" i="29" s="1"/>
  <c r="F88" i="31" s="1"/>
  <c r="J88" i="31" s="1"/>
  <c r="F88" i="32" s="1"/>
  <c r="J88" i="32" s="1"/>
  <c r="F88" i="33" s="1"/>
  <c r="J88" i="33" s="1"/>
  <c r="F88" i="34" s="1"/>
  <c r="J88" i="34" s="1"/>
  <c r="F88" i="35" s="1"/>
  <c r="J88" i="35" s="1"/>
  <c r="F88" i="36" s="1"/>
  <c r="J88" i="36" s="1"/>
  <c r="F88" i="37" s="1"/>
  <c r="J88" i="37" s="1"/>
  <c r="F88" i="38" s="1"/>
  <c r="J88" i="38" s="1"/>
  <c r="F88" i="39" s="1"/>
  <c r="J88" i="39" s="1"/>
  <c r="F88" i="40" s="1"/>
  <c r="J88" i="40" s="1"/>
  <c r="F88" i="41" s="1"/>
  <c r="J88" i="41" s="1"/>
  <c r="F88" i="42" s="1"/>
  <c r="J88" i="42" s="1"/>
  <c r="F88" i="43" s="1"/>
  <c r="J88" i="43" s="1"/>
  <c r="F88" i="44" s="1"/>
  <c r="J88" i="44" s="1"/>
  <c r="J91" i="24"/>
  <c r="F91" i="25" s="1"/>
  <c r="J91" i="25" s="1"/>
  <c r="F91" i="26" s="1"/>
  <c r="G15" i="24"/>
  <c r="G18" i="24"/>
  <c r="G82" i="24"/>
  <c r="G14" i="24"/>
  <c r="G17" i="24"/>
  <c r="G33" i="24"/>
  <c r="G62" i="24"/>
  <c r="G12" i="24"/>
  <c r="I22" i="24"/>
  <c r="K22" i="24" s="1"/>
  <c r="G31" i="24"/>
  <c r="I35" i="24"/>
  <c r="K35" i="24" s="1"/>
  <c r="I59" i="24"/>
  <c r="K59" i="24" s="1"/>
  <c r="G74" i="24"/>
  <c r="G88" i="24"/>
  <c r="G91" i="24"/>
  <c r="G94" i="24"/>
  <c r="G26" i="24"/>
  <c r="G58" i="24"/>
  <c r="G61" i="24"/>
  <c r="J94" i="23"/>
  <c r="F94" i="24" s="1"/>
  <c r="J94" i="24" s="1"/>
  <c r="F94" i="25" s="1"/>
  <c r="J94" i="25" s="1"/>
  <c r="F94" i="26" s="1"/>
  <c r="J94" i="26" s="1"/>
  <c r="F94" i="27" s="1"/>
  <c r="J94" i="27" s="1"/>
  <c r="F94" i="28" s="1"/>
  <c r="J94" i="28" s="1"/>
  <c r="F94" i="29" s="1"/>
  <c r="J94" i="29" s="1"/>
  <c r="F94" i="31" s="1"/>
  <c r="J94" i="31" s="1"/>
  <c r="F94" i="32" s="1"/>
  <c r="J94" i="32" s="1"/>
  <c r="F94" i="33" s="1"/>
  <c r="J94" i="33" s="1"/>
  <c r="F94" i="34" s="1"/>
  <c r="J94" i="34" s="1"/>
  <c r="F94" i="35" s="1"/>
  <c r="J94" i="35" s="1"/>
  <c r="F94" i="36" s="1"/>
  <c r="J94" i="36" s="1"/>
  <c r="F94" i="37" s="1"/>
  <c r="J94" i="37" s="1"/>
  <c r="F94" i="38" s="1"/>
  <c r="J94" i="38" s="1"/>
  <c r="F94" i="39" s="1"/>
  <c r="J94" i="39" s="1"/>
  <c r="F94" i="40" s="1"/>
  <c r="J94" i="40" s="1"/>
  <c r="F94" i="41" s="1"/>
  <c r="J94" i="41" s="1"/>
  <c r="F94" i="42" s="1"/>
  <c r="J94" i="42" s="1"/>
  <c r="F94" i="43" s="1"/>
  <c r="J94" i="43" s="1"/>
  <c r="F94" i="44" s="1"/>
  <c r="J94" i="44" s="1"/>
  <c r="J82" i="23"/>
  <c r="F82" i="24" s="1"/>
  <c r="J82" i="24" s="1"/>
  <c r="F82" i="25" s="1"/>
  <c r="J82" i="25" s="1"/>
  <c r="F82" i="26" s="1"/>
  <c r="J82" i="26" s="1"/>
  <c r="F82" i="27" s="1"/>
  <c r="J82" i="27" s="1"/>
  <c r="F82" i="28" s="1"/>
  <c r="J82" i="28" s="1"/>
  <c r="F82" i="29" s="1"/>
  <c r="J82" i="29" s="1"/>
  <c r="F82" i="31" s="1"/>
  <c r="J82" i="31" s="1"/>
  <c r="F82" i="32" s="1"/>
  <c r="J82" i="32" s="1"/>
  <c r="F82" i="33" s="1"/>
  <c r="J82" i="33" s="1"/>
  <c r="F82" i="34" s="1"/>
  <c r="J82" i="34" s="1"/>
  <c r="F82" i="35" s="1"/>
  <c r="J82" i="35" s="1"/>
  <c r="F82" i="36" s="1"/>
  <c r="J82" i="36" s="1"/>
  <c r="F82" i="37" s="1"/>
  <c r="J82" i="37" s="1"/>
  <c r="F82" i="38" s="1"/>
  <c r="J82" i="38" s="1"/>
  <c r="F82" i="39" s="1"/>
  <c r="J82" i="39" s="1"/>
  <c r="F82" i="40" s="1"/>
  <c r="J82" i="40" s="1"/>
  <c r="F82" i="41" s="1"/>
  <c r="J82" i="41" s="1"/>
  <c r="F82" i="42" s="1"/>
  <c r="J82" i="42" s="1"/>
  <c r="F82" i="43" s="1"/>
  <c r="J82" i="43" s="1"/>
  <c r="F82" i="44" s="1"/>
  <c r="J82" i="44" s="1"/>
  <c r="J70" i="23"/>
  <c r="F70" i="24" s="1"/>
  <c r="J70" i="24" s="1"/>
  <c r="F70" i="25" s="1"/>
  <c r="J70" i="25" s="1"/>
  <c r="F70" i="26" s="1"/>
  <c r="J70" i="26" s="1"/>
  <c r="F70" i="27" s="1"/>
  <c r="J70" i="27" s="1"/>
  <c r="F70" i="28" s="1"/>
  <c r="J70" i="28" s="1"/>
  <c r="F70" i="29" s="1"/>
  <c r="J70" i="29" s="1"/>
  <c r="F70" i="31" s="1"/>
  <c r="J70" i="31" s="1"/>
  <c r="F70" i="32" s="1"/>
  <c r="J70" i="32" s="1"/>
  <c r="F70" i="33" s="1"/>
  <c r="J70" i="33" s="1"/>
  <c r="F70" i="34" s="1"/>
  <c r="J70" i="34" s="1"/>
  <c r="F70" i="35" s="1"/>
  <c r="J70" i="35" s="1"/>
  <c r="F70" i="36" s="1"/>
  <c r="J70" i="36" s="1"/>
  <c r="F70" i="37" s="1"/>
  <c r="J70" i="37" s="1"/>
  <c r="F70" i="38" s="1"/>
  <c r="J70" i="38" s="1"/>
  <c r="F70" i="39" s="1"/>
  <c r="J70" i="39" s="1"/>
  <c r="F70" i="40" s="1"/>
  <c r="J70" i="40" s="1"/>
  <c r="F70" i="41" s="1"/>
  <c r="J70" i="41" s="1"/>
  <c r="F70" i="42" s="1"/>
  <c r="J70" i="42" s="1"/>
  <c r="F70" i="43" s="1"/>
  <c r="J70" i="43" s="1"/>
  <c r="F70" i="44" s="1"/>
  <c r="J70" i="44" s="1"/>
  <c r="J12" i="23"/>
  <c r="F12" i="24" s="1"/>
  <c r="J12" i="24" s="1"/>
  <c r="F12" i="25" s="1"/>
  <c r="J12" i="25" s="1"/>
  <c r="F12" i="26" s="1"/>
  <c r="J12" i="26" s="1"/>
  <c r="F12" i="27" s="1"/>
  <c r="J12" i="27" s="1"/>
  <c r="F12" i="28" s="1"/>
  <c r="J12" i="28" s="1"/>
  <c r="F12" i="29" s="1"/>
  <c r="J12" i="29" s="1"/>
  <c r="F12" i="31" s="1"/>
  <c r="J12" i="31" s="1"/>
  <c r="F12" i="32" s="1"/>
  <c r="J12" i="32" s="1"/>
  <c r="F12" i="33" s="1"/>
  <c r="J12" i="33" s="1"/>
  <c r="F12" i="34" s="1"/>
  <c r="J12" i="34" s="1"/>
  <c r="F12" i="35" s="1"/>
  <c r="J12" i="35" s="1"/>
  <c r="F12" i="36" s="1"/>
  <c r="J12" i="36" s="1"/>
  <c r="F12" i="37" s="1"/>
  <c r="J12" i="37" s="1"/>
  <c r="F12" i="38" s="1"/>
  <c r="J12" i="38" s="1"/>
  <c r="F12" i="39" s="1"/>
  <c r="J12" i="39" s="1"/>
  <c r="F12" i="40" s="1"/>
  <c r="J12" i="40" s="1"/>
  <c r="F12" i="41" s="1"/>
  <c r="J12" i="41" s="1"/>
  <c r="F12" i="42" s="1"/>
  <c r="J12" i="42" s="1"/>
  <c r="F12" i="43" s="1"/>
  <c r="J12" i="43" s="1"/>
  <c r="F12" i="44" s="1"/>
  <c r="J12" i="44" s="1"/>
  <c r="J47" i="23"/>
  <c r="F47" i="24" s="1"/>
  <c r="J47" i="24" s="1"/>
  <c r="F47" i="25" s="1"/>
  <c r="J47" i="25" s="1"/>
  <c r="F47" i="26" s="1"/>
  <c r="J47" i="26" s="1"/>
  <c r="F47" i="27" s="1"/>
  <c r="J47" i="27" s="1"/>
  <c r="F47" i="28" s="1"/>
  <c r="J47" i="28" s="1"/>
  <c r="F47" i="29" s="1"/>
  <c r="J47" i="29" s="1"/>
  <c r="F47" i="31" s="1"/>
  <c r="J47" i="31" s="1"/>
  <c r="F47" i="32" s="1"/>
  <c r="J47" i="32" s="1"/>
  <c r="F47" i="33" s="1"/>
  <c r="J47" i="33" s="1"/>
  <c r="F47" i="34" s="1"/>
  <c r="J47" i="34" s="1"/>
  <c r="F47" i="35" s="1"/>
  <c r="J47" i="35" s="1"/>
  <c r="F47" i="36" s="1"/>
  <c r="J47" i="36" s="1"/>
  <c r="F47" i="37" s="1"/>
  <c r="J47" i="37" s="1"/>
  <c r="F47" i="38" s="1"/>
  <c r="J47" i="38" s="1"/>
  <c r="F47" i="39" s="1"/>
  <c r="J47" i="39" s="1"/>
  <c r="F47" i="40" s="1"/>
  <c r="J47" i="40" s="1"/>
  <c r="F47" i="41" s="1"/>
  <c r="J47" i="41" s="1"/>
  <c r="F47" i="42" s="1"/>
  <c r="J47" i="42" s="1"/>
  <c r="F47" i="43" s="1"/>
  <c r="J47" i="43" s="1"/>
  <c r="F47" i="44" s="1"/>
  <c r="J47" i="44" s="1"/>
  <c r="J35" i="23"/>
  <c r="F35" i="24" s="1"/>
  <c r="J35" i="24" s="1"/>
  <c r="F35" i="25" s="1"/>
  <c r="J35" i="25" s="1"/>
  <c r="F35" i="26" s="1"/>
  <c r="J35" i="26" s="1"/>
  <c r="F35" i="27" s="1"/>
  <c r="J35" i="27" s="1"/>
  <c r="F35" i="28" s="1"/>
  <c r="J35" i="28" s="1"/>
  <c r="F35" i="29" s="1"/>
  <c r="J35" i="29" s="1"/>
  <c r="F35" i="31" s="1"/>
  <c r="J35" i="31" s="1"/>
  <c r="F35" i="32" s="1"/>
  <c r="J35" i="32" s="1"/>
  <c r="F35" i="33" s="1"/>
  <c r="J35" i="33" s="1"/>
  <c r="F35" i="34" s="1"/>
  <c r="J35" i="34" s="1"/>
  <c r="F35" i="35" s="1"/>
  <c r="J35" i="35" s="1"/>
  <c r="F35" i="36" s="1"/>
  <c r="J35" i="36" s="1"/>
  <c r="F35" i="37" s="1"/>
  <c r="J35" i="37" s="1"/>
  <c r="F35" i="38" s="1"/>
  <c r="J35" i="38" s="1"/>
  <c r="F35" i="39" s="1"/>
  <c r="J35" i="39" s="1"/>
  <c r="F35" i="40" s="1"/>
  <c r="J35" i="40" s="1"/>
  <c r="F35" i="41" s="1"/>
  <c r="J35" i="41" s="1"/>
  <c r="F35" i="42" s="1"/>
  <c r="J35" i="42" s="1"/>
  <c r="F35" i="43" s="1"/>
  <c r="J35" i="43" s="1"/>
  <c r="F35" i="44" s="1"/>
  <c r="J35" i="44" s="1"/>
  <c r="J23" i="23"/>
  <c r="F23" i="24" s="1"/>
  <c r="J23" i="24" s="1"/>
  <c r="F23" i="25" s="1"/>
  <c r="J23" i="25" s="1"/>
  <c r="F23" i="26" s="1"/>
  <c r="J23" i="26" s="1"/>
  <c r="F23" i="27" s="1"/>
  <c r="J23" i="27" s="1"/>
  <c r="F23" i="28" s="1"/>
  <c r="J23" i="28" s="1"/>
  <c r="F23" i="29" s="1"/>
  <c r="J23" i="29" s="1"/>
  <c r="F23" i="31" s="1"/>
  <c r="J23" i="31" s="1"/>
  <c r="F23" i="32" s="1"/>
  <c r="J23" i="32" s="1"/>
  <c r="F23" i="33" s="1"/>
  <c r="J23" i="33" s="1"/>
  <c r="F23" i="34" s="1"/>
  <c r="J23" i="34" s="1"/>
  <c r="F23" i="35" s="1"/>
  <c r="J23" i="35" s="1"/>
  <c r="F23" i="36" s="1"/>
  <c r="J23" i="36" s="1"/>
  <c r="F23" i="37" s="1"/>
  <c r="J23" i="37" s="1"/>
  <c r="F23" i="38" s="1"/>
  <c r="J23" i="38" s="1"/>
  <c r="F23" i="39" s="1"/>
  <c r="J23" i="39" s="1"/>
  <c r="F23" i="40" s="1"/>
  <c r="J23" i="40" s="1"/>
  <c r="F23" i="41" s="1"/>
  <c r="J23" i="41" s="1"/>
  <c r="F23" i="42" s="1"/>
  <c r="J23" i="42" s="1"/>
  <c r="F23" i="43" s="1"/>
  <c r="J23" i="43" s="1"/>
  <c r="F23" i="44" s="1"/>
  <c r="J23" i="44" s="1"/>
  <c r="J46" i="23"/>
  <c r="F46" i="24" s="1"/>
  <c r="J46" i="24" s="1"/>
  <c r="F46" i="25" s="1"/>
  <c r="J46" i="25" s="1"/>
  <c r="F46" i="26" s="1"/>
  <c r="J46" i="26" s="1"/>
  <c r="F46" i="27" s="1"/>
  <c r="J46" i="27" s="1"/>
  <c r="F46" i="28" s="1"/>
  <c r="J46" i="28" s="1"/>
  <c r="F46" i="29" s="1"/>
  <c r="J46" i="29" s="1"/>
  <c r="F46" i="31" s="1"/>
  <c r="J46" i="31" s="1"/>
  <c r="F46" i="32" s="1"/>
  <c r="J46" i="32" s="1"/>
  <c r="F46" i="33" s="1"/>
  <c r="J46" i="33" s="1"/>
  <c r="F46" i="34" s="1"/>
  <c r="J46" i="34" s="1"/>
  <c r="F46" i="35" s="1"/>
  <c r="J46" i="35" s="1"/>
  <c r="F46" i="36" s="1"/>
  <c r="J46" i="36" s="1"/>
  <c r="F46" i="37" s="1"/>
  <c r="J46" i="37" s="1"/>
  <c r="F46" i="38" s="1"/>
  <c r="J46" i="38" s="1"/>
  <c r="F46" i="39" s="1"/>
  <c r="J46" i="39" s="1"/>
  <c r="F46" i="40" s="1"/>
  <c r="J46" i="40" s="1"/>
  <c r="F46" i="41" s="1"/>
  <c r="J46" i="41" s="1"/>
  <c r="F46" i="42" s="1"/>
  <c r="J46" i="42" s="1"/>
  <c r="F46" i="43" s="1"/>
  <c r="J46" i="43" s="1"/>
  <c r="F46" i="44" s="1"/>
  <c r="J46" i="44" s="1"/>
  <c r="J22" i="23"/>
  <c r="F22" i="24" s="1"/>
  <c r="J22" i="24" s="1"/>
  <c r="F22" i="25" s="1"/>
  <c r="J22" i="25" s="1"/>
  <c r="F22" i="26" s="1"/>
  <c r="J22" i="26" s="1"/>
  <c r="F22" i="27" s="1"/>
  <c r="J22" i="27" s="1"/>
  <c r="F22" i="28" s="1"/>
  <c r="J22" i="28" s="1"/>
  <c r="F22" i="29" s="1"/>
  <c r="J22" i="29" s="1"/>
  <c r="F22" i="31" s="1"/>
  <c r="J22" i="31" s="1"/>
  <c r="F22" i="32" s="1"/>
  <c r="J22" i="32" s="1"/>
  <c r="F22" i="33" s="1"/>
  <c r="J22" i="33" s="1"/>
  <c r="F22" i="34" s="1"/>
  <c r="J22" i="34" s="1"/>
  <c r="F22" i="35" s="1"/>
  <c r="J22" i="35" s="1"/>
  <c r="F22" i="36" s="1"/>
  <c r="J22" i="36" s="1"/>
  <c r="F22" i="37" s="1"/>
  <c r="J22" i="37" s="1"/>
  <c r="F22" i="38" s="1"/>
  <c r="J22" i="38" s="1"/>
  <c r="F22" i="39" s="1"/>
  <c r="J22" i="39" s="1"/>
  <c r="F22" i="40" s="1"/>
  <c r="J22" i="40" s="1"/>
  <c r="F22" i="41" s="1"/>
  <c r="J22" i="41" s="1"/>
  <c r="F22" i="42" s="1"/>
  <c r="J22" i="42" s="1"/>
  <c r="F22" i="43" s="1"/>
  <c r="J22" i="43" s="1"/>
  <c r="F22" i="44" s="1"/>
  <c r="J22" i="44" s="1"/>
  <c r="J83" i="23"/>
  <c r="F83" i="24" s="1"/>
  <c r="J83" i="24" s="1"/>
  <c r="F83" i="25" s="1"/>
  <c r="J83" i="25" s="1"/>
  <c r="F83" i="26" s="1"/>
  <c r="J83" i="26" s="1"/>
  <c r="F83" i="27" s="1"/>
  <c r="J83" i="27" s="1"/>
  <c r="F83" i="28" s="1"/>
  <c r="J83" i="28" s="1"/>
  <c r="F83" i="29" s="1"/>
  <c r="J83" i="29" s="1"/>
  <c r="F83" i="31" s="1"/>
  <c r="J83" i="31" s="1"/>
  <c r="F83" i="32" s="1"/>
  <c r="J83" i="32" s="1"/>
  <c r="F83" i="33" s="1"/>
  <c r="J83" i="33" s="1"/>
  <c r="F83" i="34" s="1"/>
  <c r="J83" i="34" s="1"/>
  <c r="F83" i="35" s="1"/>
  <c r="J83" i="35" s="1"/>
  <c r="F83" i="36" s="1"/>
  <c r="J83" i="36" s="1"/>
  <c r="F83" i="37" s="1"/>
  <c r="J83" i="37" s="1"/>
  <c r="F83" i="38" s="1"/>
  <c r="J83" i="38" s="1"/>
  <c r="F83" i="39" s="1"/>
  <c r="J83" i="39" s="1"/>
  <c r="F83" i="40" s="1"/>
  <c r="J83" i="40" s="1"/>
  <c r="F83" i="41" s="1"/>
  <c r="J83" i="41" s="1"/>
  <c r="F83" i="42" s="1"/>
  <c r="J83" i="42" s="1"/>
  <c r="F83" i="43" s="1"/>
  <c r="J83" i="43" s="1"/>
  <c r="F83" i="44" s="1"/>
  <c r="J83" i="44" s="1"/>
  <c r="J61" i="23"/>
  <c r="F61" i="24" s="1"/>
  <c r="J61" i="24" s="1"/>
  <c r="F61" i="25" s="1"/>
  <c r="J61" i="25" s="1"/>
  <c r="F61" i="26" s="1"/>
  <c r="J61" i="26" s="1"/>
  <c r="F61" i="27" s="1"/>
  <c r="J61" i="27" s="1"/>
  <c r="F61" i="28" s="1"/>
  <c r="J61" i="28" s="1"/>
  <c r="F61" i="29" s="1"/>
  <c r="J61" i="29" s="1"/>
  <c r="F61" i="31" s="1"/>
  <c r="J61" i="31" s="1"/>
  <c r="F61" i="32" s="1"/>
  <c r="J61" i="32" s="1"/>
  <c r="F61" i="33" s="1"/>
  <c r="J61" i="33" s="1"/>
  <c r="F61" i="34" s="1"/>
  <c r="J61" i="34" s="1"/>
  <c r="F61" i="35" s="1"/>
  <c r="J61" i="35" s="1"/>
  <c r="F61" i="36" s="1"/>
  <c r="J61" i="36" s="1"/>
  <c r="F61" i="37" s="1"/>
  <c r="J61" i="37" s="1"/>
  <c r="F61" i="38" s="1"/>
  <c r="J61" i="38" s="1"/>
  <c r="F61" i="39" s="1"/>
  <c r="J61" i="39" s="1"/>
  <c r="F61" i="40" s="1"/>
  <c r="J61" i="40" s="1"/>
  <c r="F61" i="41" s="1"/>
  <c r="J61" i="41" s="1"/>
  <c r="F61" i="42" s="1"/>
  <c r="J61" i="42" s="1"/>
  <c r="F61" i="43" s="1"/>
  <c r="J61" i="43" s="1"/>
  <c r="F61" i="44" s="1"/>
  <c r="J61" i="44" s="1"/>
  <c r="J58" i="23"/>
  <c r="F58" i="24" s="1"/>
  <c r="J58" i="24" s="1"/>
  <c r="F58" i="25" s="1"/>
  <c r="J58" i="25" s="1"/>
  <c r="F58" i="26" s="1"/>
  <c r="J58" i="26" s="1"/>
  <c r="F58" i="27" s="1"/>
  <c r="J58" i="27" s="1"/>
  <c r="F58" i="28" s="1"/>
  <c r="J58" i="28" s="1"/>
  <c r="F58" i="29" s="1"/>
  <c r="J58" i="29" s="1"/>
  <c r="F58" i="31" s="1"/>
  <c r="J58" i="31" s="1"/>
  <c r="F58" i="32" s="1"/>
  <c r="J58" i="32" s="1"/>
  <c r="F58" i="33" s="1"/>
  <c r="J58" i="33" s="1"/>
  <c r="F58" i="34" s="1"/>
  <c r="J58" i="34" s="1"/>
  <c r="F58" i="35" s="1"/>
  <c r="J58" i="35" s="1"/>
  <c r="F58" i="36" s="1"/>
  <c r="J58" i="36" s="1"/>
  <c r="F58" i="37" s="1"/>
  <c r="J58" i="37" s="1"/>
  <c r="F58" i="38" s="1"/>
  <c r="J58" i="38" s="1"/>
  <c r="F58" i="39" s="1"/>
  <c r="J58" i="39" s="1"/>
  <c r="F58" i="40" s="1"/>
  <c r="J58" i="40" s="1"/>
  <c r="F58" i="41" s="1"/>
  <c r="J58" i="41" s="1"/>
  <c r="F58" i="42" s="1"/>
  <c r="J58" i="42" s="1"/>
  <c r="F58" i="43" s="1"/>
  <c r="J58" i="43" s="1"/>
  <c r="F58" i="44" s="1"/>
  <c r="J58" i="44" s="1"/>
  <c r="G25" i="23"/>
  <c r="G38" i="23"/>
  <c r="G41" i="23"/>
  <c r="G44" i="23"/>
  <c r="G47" i="23"/>
  <c r="G65" i="23"/>
  <c r="G68" i="23"/>
  <c r="G80" i="23"/>
  <c r="I11" i="23"/>
  <c r="K11" i="23" s="1"/>
  <c r="G20" i="23"/>
  <c r="G23" i="23"/>
  <c r="I30" i="23"/>
  <c r="K30" i="23" s="1"/>
  <c r="I54" i="23"/>
  <c r="K54" i="23" s="1"/>
  <c r="G60" i="23"/>
  <c r="G63" i="23"/>
  <c r="I73" i="23"/>
  <c r="K73" i="23" s="1"/>
  <c r="I76" i="23"/>
  <c r="K76" i="23" s="1"/>
  <c r="G85" i="23"/>
  <c r="I90" i="23"/>
  <c r="K90" i="23" s="1"/>
  <c r="I93" i="23"/>
  <c r="K93" i="23" s="1"/>
  <c r="J60" i="20"/>
  <c r="J65" i="20"/>
  <c r="J44" i="20"/>
  <c r="J20" i="20"/>
  <c r="J38" i="20"/>
  <c r="J36" i="20"/>
  <c r="J21" i="20"/>
  <c r="J33" i="20"/>
  <c r="J69" i="20"/>
  <c r="J86" i="20"/>
  <c r="J70" i="20"/>
  <c r="J22" i="20"/>
  <c r="J45" i="20"/>
  <c r="J14" i="20"/>
  <c r="J93" i="20"/>
  <c r="J48" i="20"/>
  <c r="J62" i="20"/>
  <c r="J85" i="20"/>
  <c r="J17" i="20"/>
  <c r="J46" i="20"/>
  <c r="J74" i="20"/>
  <c r="J26" i="20"/>
  <c r="J94" i="20"/>
  <c r="G15" i="20"/>
  <c r="G18" i="20"/>
  <c r="G82" i="20"/>
  <c r="G12" i="20"/>
  <c r="G31" i="20"/>
  <c r="G74" i="20"/>
  <c r="G88" i="20"/>
  <c r="G91" i="20"/>
  <c r="G94" i="20"/>
  <c r="G26" i="20"/>
  <c r="G39" i="20"/>
  <c r="G42" i="20"/>
  <c r="G45" i="20"/>
  <c r="G48" i="20"/>
  <c r="G66" i="20"/>
  <c r="G69" i="20"/>
  <c r="G21" i="20"/>
  <c r="G58" i="20"/>
  <c r="G61" i="20"/>
  <c r="J94" i="19"/>
  <c r="J91" i="19"/>
  <c r="J67" i="19"/>
  <c r="J66" i="19"/>
  <c r="J88" i="19"/>
  <c r="J83" i="19"/>
  <c r="J27" i="19"/>
  <c r="J15" i="19"/>
  <c r="J55" i="19"/>
  <c r="J69" i="19"/>
  <c r="J89" i="19"/>
  <c r="J90" i="19"/>
  <c r="J76" i="19"/>
  <c r="J92" i="19"/>
  <c r="J54" i="19"/>
  <c r="J93" i="19"/>
  <c r="J75" i="19"/>
  <c r="J59" i="19"/>
  <c r="J43" i="19"/>
  <c r="J35" i="18"/>
  <c r="J35" i="19" s="1"/>
  <c r="J25" i="19"/>
  <c r="J48" i="19"/>
  <c r="J34" i="19"/>
  <c r="F34" i="20" s="1"/>
  <c r="J81" i="19"/>
  <c r="J14" i="19"/>
  <c r="J33" i="19"/>
  <c r="J68" i="19"/>
  <c r="J21" i="19"/>
  <c r="J82" i="19"/>
  <c r="J45" i="19"/>
  <c r="G72" i="19"/>
  <c r="G22" i="19"/>
  <c r="G35" i="19"/>
  <c r="G82" i="19"/>
  <c r="G75" i="19"/>
  <c r="G92" i="19"/>
  <c r="I14" i="19"/>
  <c r="K14" i="19" s="1"/>
  <c r="I17" i="19"/>
  <c r="K17" i="19" s="1"/>
  <c r="G26" i="19"/>
  <c r="I33" i="19"/>
  <c r="K33" i="19" s="1"/>
  <c r="G39" i="19"/>
  <c r="G42" i="19"/>
  <c r="G45" i="19"/>
  <c r="G48" i="19"/>
  <c r="I53" i="19"/>
  <c r="K53" i="19" s="1"/>
  <c r="G59" i="19"/>
  <c r="G62" i="19"/>
  <c r="I89" i="19"/>
  <c r="K89" i="19" s="1"/>
  <c r="G21" i="19"/>
  <c r="J26" i="18"/>
  <c r="J26" i="19" s="1"/>
  <c r="J61" i="18"/>
  <c r="J61" i="19" s="1"/>
  <c r="J58" i="18"/>
  <c r="J22" i="18"/>
  <c r="J22" i="19" s="1"/>
  <c r="J86" i="18"/>
  <c r="J86" i="19" s="1"/>
  <c r="J62" i="18"/>
  <c r="J62" i="19" s="1"/>
  <c r="J65" i="18"/>
  <c r="J65" i="19" s="1"/>
  <c r="J70" i="18"/>
  <c r="J70" i="19" s="1"/>
  <c r="J80" i="18"/>
  <c r="J80" i="19" s="1"/>
  <c r="J74" i="18"/>
  <c r="J74" i="19" s="1"/>
  <c r="J92" i="18"/>
  <c r="J60" i="18"/>
  <c r="J60" i="19" s="1"/>
  <c r="J85" i="18"/>
  <c r="J85" i="19" s="1"/>
  <c r="J75" i="18"/>
  <c r="J63" i="18"/>
  <c r="J63" i="19" s="1"/>
  <c r="J72" i="18"/>
  <c r="J72" i="19" s="1"/>
  <c r="J93" i="18"/>
  <c r="J73" i="18"/>
  <c r="J73" i="19" s="1"/>
  <c r="J20" i="18"/>
  <c r="J20" i="19" s="1"/>
  <c r="J47" i="18"/>
  <c r="J47" i="19" s="1"/>
  <c r="J40" i="18"/>
  <c r="J40" i="19" s="1"/>
  <c r="J14" i="18"/>
  <c r="J23" i="18"/>
  <c r="J23" i="19" s="1"/>
  <c r="J38" i="18"/>
  <c r="J38" i="19" s="1"/>
  <c r="J30" i="18"/>
  <c r="J30" i="19" s="1"/>
  <c r="J41" i="18"/>
  <c r="J41" i="19" s="1"/>
  <c r="J46" i="18"/>
  <c r="J46" i="19" s="1"/>
  <c r="J11" i="18"/>
  <c r="J11" i="19" s="1"/>
  <c r="G15" i="18"/>
  <c r="G18" i="18"/>
  <c r="G82" i="18"/>
  <c r="G29" i="18"/>
  <c r="G53" i="18"/>
  <c r="G72" i="18"/>
  <c r="G75" i="18"/>
  <c r="G89" i="18"/>
  <c r="G92" i="18"/>
  <c r="G27" i="18"/>
  <c r="G37" i="18"/>
  <c r="G40" i="18"/>
  <c r="G43" i="18"/>
  <c r="G46" i="18"/>
  <c r="G49" i="18"/>
  <c r="G67" i="18"/>
  <c r="G70" i="18"/>
  <c r="G22" i="18"/>
  <c r="G12" i="18"/>
  <c r="G31" i="18"/>
  <c r="I35" i="18"/>
  <c r="K35" i="18" s="1"/>
  <c r="I59" i="18"/>
  <c r="K59" i="18" s="1"/>
  <c r="I62" i="18"/>
  <c r="K62" i="18" s="1"/>
  <c r="G74" i="18"/>
  <c r="G88" i="18"/>
  <c r="G91" i="18"/>
  <c r="G94" i="18"/>
  <c r="J93" i="17"/>
  <c r="J81" i="17"/>
  <c r="J69" i="17"/>
  <c r="J56" i="17"/>
  <c r="J76" i="17"/>
  <c r="J14" i="17"/>
  <c r="J48" i="17"/>
  <c r="J45" i="17"/>
  <c r="J33" i="17"/>
  <c r="J38" i="17"/>
  <c r="J44" i="17"/>
  <c r="J62" i="17"/>
  <c r="J27" i="17"/>
  <c r="J58" i="17"/>
  <c r="J21" i="17"/>
  <c r="J67" i="17"/>
  <c r="J70" i="17"/>
  <c r="J82" i="17"/>
  <c r="J25" i="17"/>
  <c r="J80" i="17"/>
  <c r="J46" i="17"/>
  <c r="J22" i="17"/>
  <c r="G29" i="17"/>
  <c r="G75" i="17"/>
  <c r="G27" i="17"/>
  <c r="G37" i="17"/>
  <c r="G40" i="17"/>
  <c r="G43" i="17"/>
  <c r="G46" i="17"/>
  <c r="G49" i="17"/>
  <c r="G67" i="17"/>
  <c r="G70" i="17"/>
  <c r="G22" i="17"/>
  <c r="G35" i="17"/>
  <c r="I53" i="17"/>
  <c r="K53" i="17" s="1"/>
  <c r="G59" i="17"/>
  <c r="G62" i="17"/>
  <c r="I72" i="17"/>
  <c r="K72" i="17" s="1"/>
  <c r="I89" i="17"/>
  <c r="K89" i="17" s="1"/>
  <c r="I92" i="17"/>
  <c r="K92" i="17" s="1"/>
  <c r="G14" i="17"/>
  <c r="G17" i="17"/>
  <c r="G33" i="17"/>
  <c r="G12" i="17"/>
  <c r="G31" i="17"/>
  <c r="G74" i="17"/>
  <c r="G88" i="17"/>
  <c r="G91" i="17"/>
  <c r="G94" i="17"/>
  <c r="J81" i="16"/>
  <c r="J33" i="16"/>
  <c r="J21" i="16"/>
  <c r="J44" i="16"/>
  <c r="J82" i="16"/>
  <c r="J18" i="16"/>
  <c r="J27" i="16"/>
  <c r="J63" i="16"/>
  <c r="J80" i="16"/>
  <c r="J92" i="16"/>
  <c r="J70" i="16"/>
  <c r="J93" i="16"/>
  <c r="J45" i="16"/>
  <c r="J12" i="16"/>
  <c r="J25" i="16"/>
  <c r="J22" i="16"/>
  <c r="J46" i="16"/>
  <c r="J75" i="16"/>
  <c r="J68" i="16"/>
  <c r="J49" i="16"/>
  <c r="J94" i="16"/>
  <c r="J11" i="16"/>
  <c r="G15" i="16"/>
  <c r="G18" i="16"/>
  <c r="G82" i="16"/>
  <c r="G40" i="16"/>
  <c r="G67" i="16"/>
  <c r="G70" i="16"/>
  <c r="G29" i="16"/>
  <c r="G92" i="16"/>
  <c r="G22" i="16"/>
  <c r="G35" i="16"/>
  <c r="I53" i="16"/>
  <c r="K53" i="16" s="1"/>
  <c r="G59" i="16"/>
  <c r="G62" i="16"/>
  <c r="I72" i="16"/>
  <c r="K72" i="16" s="1"/>
  <c r="I75" i="16"/>
  <c r="K75" i="16" s="1"/>
  <c r="I89" i="16"/>
  <c r="K89" i="16" s="1"/>
  <c r="G14" i="16"/>
  <c r="G17" i="16"/>
  <c r="G33" i="16"/>
  <c r="G12" i="16"/>
  <c r="G31" i="16"/>
  <c r="G74" i="16"/>
  <c r="G88" i="16"/>
  <c r="G91" i="16"/>
  <c r="G94" i="16"/>
  <c r="J83" i="15"/>
  <c r="J59" i="15"/>
  <c r="J79" i="15"/>
  <c r="J22" i="15"/>
  <c r="J31" i="15"/>
  <c r="J58" i="15"/>
  <c r="J67" i="15"/>
  <c r="J70" i="15"/>
  <c r="J74" i="15"/>
  <c r="J61" i="15"/>
  <c r="J89" i="15"/>
  <c r="J72" i="15"/>
  <c r="J37" i="15"/>
  <c r="F37" i="16" s="1"/>
  <c r="J37" i="16" s="1"/>
  <c r="F37" i="17" s="1"/>
  <c r="J37" i="17" s="1"/>
  <c r="F37" i="18" s="1"/>
  <c r="J37" i="18" s="1"/>
  <c r="F37" i="19" s="1"/>
  <c r="J37" i="19" s="1"/>
  <c r="F37" i="20" s="1"/>
  <c r="J37" i="20" s="1"/>
  <c r="F37" i="21" s="1"/>
  <c r="J37" i="21" s="1"/>
  <c r="F37" i="23" s="1"/>
  <c r="J37" i="23" s="1"/>
  <c r="F37" i="24" s="1"/>
  <c r="J37" i="24" s="1"/>
  <c r="F37" i="25" s="1"/>
  <c r="J37" i="25" s="1"/>
  <c r="F37" i="26" s="1"/>
  <c r="J37" i="26" s="1"/>
  <c r="F37" i="27" s="1"/>
  <c r="J37" i="27" s="1"/>
  <c r="F37" i="28" s="1"/>
  <c r="J37" i="28" s="1"/>
  <c r="F37" i="29" s="1"/>
  <c r="J37" i="29" s="1"/>
  <c r="F37" i="31" s="1"/>
  <c r="J37" i="31" s="1"/>
  <c r="F37" i="32" s="1"/>
  <c r="J37" i="32" s="1"/>
  <c r="F37" i="33" s="1"/>
  <c r="J37" i="33" s="1"/>
  <c r="F37" i="34" s="1"/>
  <c r="J37" i="34" s="1"/>
  <c r="F37" i="35" s="1"/>
  <c r="J37" i="35" s="1"/>
  <c r="F37" i="36" s="1"/>
  <c r="J37" i="36" s="1"/>
  <c r="F37" i="37" s="1"/>
  <c r="J37" i="37" s="1"/>
  <c r="F37" i="38" s="1"/>
  <c r="J37" i="38" s="1"/>
  <c r="F37" i="39" s="1"/>
  <c r="J37" i="39" s="1"/>
  <c r="F37" i="40" s="1"/>
  <c r="J37" i="40" s="1"/>
  <c r="F37" i="41" s="1"/>
  <c r="J37" i="41" s="1"/>
  <c r="F37" i="42" s="1"/>
  <c r="J37" i="42" s="1"/>
  <c r="F37" i="43" s="1"/>
  <c r="J37" i="43" s="1"/>
  <c r="F37" i="44" s="1"/>
  <c r="J37" i="44" s="1"/>
  <c r="J40" i="15"/>
  <c r="J43" i="15"/>
  <c r="J46" i="15"/>
  <c r="J49" i="15"/>
  <c r="J82" i="15"/>
  <c r="J23" i="15"/>
  <c r="J94" i="15"/>
  <c r="I16" i="15"/>
  <c r="K16" i="15" s="1"/>
  <c r="G25" i="15"/>
  <c r="G38" i="15"/>
  <c r="G41" i="15"/>
  <c r="G44" i="15"/>
  <c r="G47" i="15"/>
  <c r="I56" i="15"/>
  <c r="K56" i="15" s="1"/>
  <c r="G65" i="15"/>
  <c r="G68" i="15"/>
  <c r="I78" i="15"/>
  <c r="K78" i="15" s="1"/>
  <c r="G80" i="15"/>
  <c r="I83" i="15"/>
  <c r="K83" i="15" s="1"/>
  <c r="I11" i="15"/>
  <c r="K11" i="15" s="1"/>
  <c r="I30" i="15"/>
  <c r="K30" i="15" s="1"/>
  <c r="I54" i="15"/>
  <c r="K54" i="15" s="1"/>
  <c r="I73" i="15"/>
  <c r="K73" i="15" s="1"/>
  <c r="I76" i="15"/>
  <c r="K76" i="15" s="1"/>
  <c r="I90" i="15"/>
  <c r="K90" i="15" s="1"/>
  <c r="I93" i="15"/>
  <c r="K93" i="15" s="1"/>
  <c r="G27" i="15"/>
  <c r="G37" i="15"/>
  <c r="G40" i="15"/>
  <c r="G43" i="15"/>
  <c r="G46" i="15"/>
  <c r="G49" i="15"/>
  <c r="G67" i="15"/>
  <c r="G70" i="15"/>
  <c r="G22" i="15"/>
  <c r="G35" i="15"/>
  <c r="G59" i="15"/>
  <c r="G62" i="15"/>
  <c r="J56" i="14"/>
  <c r="J67" i="14"/>
  <c r="J40" i="14"/>
  <c r="J46" i="14"/>
  <c r="J22" i="14"/>
  <c r="J21" i="14"/>
  <c r="J25" i="14"/>
  <c r="J81" i="14"/>
  <c r="J45" i="14"/>
  <c r="J63" i="14"/>
  <c r="J93" i="14"/>
  <c r="J69" i="14"/>
  <c r="J33" i="14"/>
  <c r="J15" i="14"/>
  <c r="J39" i="14"/>
  <c r="J48" i="14"/>
  <c r="J94" i="14"/>
  <c r="G15" i="14"/>
  <c r="G18" i="14"/>
  <c r="G82" i="14"/>
  <c r="G29" i="14"/>
  <c r="G53" i="14"/>
  <c r="G72" i="14"/>
  <c r="G75" i="14"/>
  <c r="G89" i="14"/>
  <c r="G92" i="14"/>
  <c r="G21" i="14"/>
  <c r="G58" i="14"/>
  <c r="G61" i="14"/>
  <c r="J91" i="13"/>
  <c r="J33" i="13"/>
  <c r="J68" i="13"/>
  <c r="J69" i="13"/>
  <c r="J93" i="13"/>
  <c r="J22" i="13"/>
  <c r="J45" i="13"/>
  <c r="J20" i="13"/>
  <c r="J54" i="13"/>
  <c r="J67" i="13"/>
  <c r="J43" i="13"/>
  <c r="J60" i="13"/>
  <c r="J65" i="13"/>
  <c r="J70" i="13"/>
  <c r="J80" i="13"/>
  <c r="J46" i="13"/>
  <c r="J11" i="13"/>
  <c r="G29" i="13"/>
  <c r="G53" i="13"/>
  <c r="G72" i="13"/>
  <c r="G75" i="13"/>
  <c r="G89" i="13"/>
  <c r="G92" i="13"/>
  <c r="G82" i="13"/>
  <c r="I15" i="13"/>
  <c r="K15" i="13" s="1"/>
  <c r="I18" i="13"/>
  <c r="K18" i="13" s="1"/>
  <c r="G27" i="13"/>
  <c r="G37" i="13"/>
  <c r="G40" i="13"/>
  <c r="G43" i="13"/>
  <c r="G46" i="13"/>
  <c r="G49" i="13"/>
  <c r="G67" i="13"/>
  <c r="G70" i="13"/>
  <c r="G14" i="13"/>
  <c r="G17" i="13"/>
  <c r="G33" i="13"/>
  <c r="J92" i="12"/>
  <c r="J56" i="12"/>
  <c r="J67" i="12"/>
  <c r="J12" i="12"/>
  <c r="J46" i="12"/>
  <c r="J23" i="12"/>
  <c r="J65" i="12"/>
  <c r="J80" i="12"/>
  <c r="J59" i="12"/>
  <c r="J62" i="12"/>
  <c r="J15" i="12"/>
  <c r="J44" i="12"/>
  <c r="J84" i="12"/>
  <c r="J25" i="12"/>
  <c r="J47" i="12"/>
  <c r="J35" i="12"/>
  <c r="J22" i="12"/>
  <c r="J94" i="12"/>
  <c r="J11" i="12"/>
  <c r="G29" i="12"/>
  <c r="G53" i="12"/>
  <c r="G72" i="12"/>
  <c r="G75" i="12"/>
  <c r="G89" i="12"/>
  <c r="G92" i="12"/>
  <c r="G15" i="12"/>
  <c r="I18" i="12"/>
  <c r="K18" i="12" s="1"/>
  <c r="G27" i="12"/>
  <c r="G37" i="12"/>
  <c r="G40" i="12"/>
  <c r="G43" i="12"/>
  <c r="G46" i="12"/>
  <c r="G49" i="12"/>
  <c r="G67" i="12"/>
  <c r="G70" i="12"/>
  <c r="I82" i="12"/>
  <c r="K82" i="12" s="1"/>
  <c r="G26" i="12"/>
  <c r="G39" i="12"/>
  <c r="G42" i="12"/>
  <c r="G45" i="12"/>
  <c r="G48" i="12"/>
  <c r="G66" i="12"/>
  <c r="G69" i="12"/>
  <c r="G21" i="12"/>
  <c r="G58" i="12"/>
  <c r="G61" i="12"/>
  <c r="J58" i="11"/>
  <c r="J81" i="11"/>
  <c r="J33" i="11"/>
  <c r="J21" i="11"/>
  <c r="J40" i="11"/>
  <c r="J46" i="11"/>
  <c r="J49" i="11"/>
  <c r="J73" i="11"/>
  <c r="J92" i="11"/>
  <c r="J82" i="11"/>
  <c r="J85" i="11"/>
  <c r="J25" i="11"/>
  <c r="J60" i="11"/>
  <c r="J63" i="11"/>
  <c r="J69" i="11"/>
  <c r="J80" i="11"/>
  <c r="J22" i="11"/>
  <c r="J93" i="11"/>
  <c r="J44" i="11"/>
  <c r="J70" i="11"/>
  <c r="J20" i="11"/>
  <c r="J94" i="11"/>
  <c r="J11" i="11"/>
  <c r="I15" i="11"/>
  <c r="K15" i="11" s="1"/>
  <c r="G27" i="11"/>
  <c r="I82" i="11"/>
  <c r="K82" i="11" s="1"/>
  <c r="I29" i="11"/>
  <c r="K29" i="11" s="1"/>
  <c r="I72" i="11"/>
  <c r="K72" i="11" s="1"/>
  <c r="I75" i="11"/>
  <c r="K75" i="11" s="1"/>
  <c r="I89" i="11"/>
  <c r="K89" i="11" s="1"/>
  <c r="I92" i="11"/>
  <c r="K92" i="11" s="1"/>
  <c r="G14" i="11"/>
  <c r="G17" i="11"/>
  <c r="G33" i="11"/>
  <c r="K37" i="11"/>
  <c r="I40" i="11"/>
  <c r="K40" i="11" s="1"/>
  <c r="I43" i="11"/>
  <c r="K43" i="11" s="1"/>
  <c r="I46" i="11"/>
  <c r="K46" i="11" s="1"/>
  <c r="I49" i="11"/>
  <c r="K49" i="11" s="1"/>
  <c r="I67" i="11"/>
  <c r="K67" i="11" s="1"/>
  <c r="I70" i="11"/>
  <c r="K70" i="11" s="1"/>
  <c r="G53" i="11"/>
  <c r="G12" i="11"/>
  <c r="I22" i="11"/>
  <c r="K22" i="11" s="1"/>
  <c r="G31" i="11"/>
  <c r="I35" i="11"/>
  <c r="K35" i="11" s="1"/>
  <c r="I59" i="11"/>
  <c r="K59" i="11" s="1"/>
  <c r="I62" i="11"/>
  <c r="K62" i="11" s="1"/>
  <c r="G74" i="11"/>
  <c r="G88" i="11"/>
  <c r="G91" i="11"/>
  <c r="G94" i="11"/>
  <c r="G58" i="11"/>
  <c r="G61" i="11"/>
  <c r="I18" i="11"/>
  <c r="K18" i="11" s="1"/>
  <c r="J56" i="10"/>
  <c r="J84" i="10"/>
  <c r="J82" i="10"/>
  <c r="J58" i="10"/>
  <c r="J94" i="10"/>
  <c r="J91" i="10"/>
  <c r="J85" i="10"/>
  <c r="J63" i="10"/>
  <c r="J74" i="10"/>
  <c r="J70" i="10"/>
  <c r="J86" i="10"/>
  <c r="J93" i="10"/>
  <c r="J69" i="10"/>
  <c r="J67" i="10"/>
  <c r="J68" i="10"/>
  <c r="G15" i="10"/>
  <c r="G53" i="10"/>
  <c r="G72" i="10"/>
  <c r="G75" i="10"/>
  <c r="G89" i="10"/>
  <c r="G92" i="10"/>
  <c r="G18" i="10"/>
  <c r="G27" i="10"/>
  <c r="G37" i="10"/>
  <c r="G40" i="10"/>
  <c r="G43" i="10"/>
  <c r="G46" i="10"/>
  <c r="G49" i="10"/>
  <c r="G67" i="10"/>
  <c r="G70" i="10"/>
  <c r="I82" i="10"/>
  <c r="K82" i="10" s="1"/>
  <c r="G14" i="10"/>
  <c r="G17" i="10"/>
  <c r="G33" i="10"/>
  <c r="G26" i="10"/>
  <c r="G69" i="10"/>
  <c r="I20" i="9"/>
  <c r="K20" i="9" s="1"/>
  <c r="I23" i="9"/>
  <c r="K23" i="9" s="1"/>
  <c r="I35" i="9"/>
  <c r="K35" i="9" s="1"/>
  <c r="I58" i="9"/>
  <c r="K58" i="9" s="1"/>
  <c r="I61" i="9"/>
  <c r="K61" i="9" s="1"/>
  <c r="I56" i="9"/>
  <c r="K56" i="9" s="1"/>
  <c r="I78" i="9"/>
  <c r="K78" i="9" s="1"/>
  <c r="I83" i="9"/>
  <c r="K83" i="9" s="1"/>
  <c r="G14" i="9"/>
  <c r="G17" i="9"/>
  <c r="G26" i="9"/>
  <c r="G38" i="9"/>
  <c r="G41" i="9"/>
  <c r="G44" i="9"/>
  <c r="G47" i="9"/>
  <c r="G53" i="9"/>
  <c r="G72" i="9"/>
  <c r="G75" i="9"/>
  <c r="G89" i="9"/>
  <c r="G92" i="9"/>
  <c r="G67" i="9"/>
  <c r="G70" i="9"/>
  <c r="G11" i="9"/>
  <c r="G29" i="9"/>
  <c r="J18" i="8"/>
  <c r="J22" i="8"/>
  <c r="J44" i="8"/>
  <c r="J20" i="8"/>
  <c r="J46" i="8"/>
  <c r="J30" i="8"/>
  <c r="J21" i="8"/>
  <c r="J26" i="8"/>
  <c r="P78" i="7"/>
  <c r="R78" i="7"/>
  <c r="R112" i="7"/>
  <c r="P112" i="7"/>
  <c r="P107" i="7"/>
  <c r="R107" i="7"/>
  <c r="P121" i="7"/>
  <c r="R121" i="7"/>
  <c r="P123" i="7"/>
  <c r="R123" i="7"/>
  <c r="P94" i="7"/>
  <c r="R94" i="7"/>
  <c r="R102" i="7"/>
  <c r="P102" i="7"/>
  <c r="L45" i="7"/>
  <c r="M45" i="7" s="1"/>
  <c r="O45" i="7"/>
  <c r="R45" i="7" s="1"/>
  <c r="P89" i="7"/>
  <c r="R89" i="7"/>
  <c r="P84" i="7"/>
  <c r="R84" i="7"/>
  <c r="P101" i="7"/>
  <c r="R101" i="7"/>
  <c r="J39" i="7"/>
  <c r="D44" i="7"/>
  <c r="J63" i="7"/>
  <c r="S93" i="7"/>
  <c r="Q101" i="7"/>
  <c r="D108" i="7"/>
  <c r="J29" i="8"/>
  <c r="J40" i="8"/>
  <c r="S115" i="7"/>
  <c r="O34" i="7"/>
  <c r="R34" i="7" s="1"/>
  <c r="P44" i="7"/>
  <c r="S44" i="7" s="1"/>
  <c r="J58" i="7"/>
  <c r="S58" i="7" s="1"/>
  <c r="L63" i="7"/>
  <c r="M63" i="7" s="1"/>
  <c r="O39" i="7"/>
  <c r="R39" i="7" s="1"/>
  <c r="D54" i="7"/>
  <c r="S97" i="7"/>
  <c r="D107" i="7"/>
  <c r="D89" i="7"/>
  <c r="S92" i="7"/>
  <c r="D102" i="7"/>
  <c r="R120" i="7"/>
  <c r="J12" i="8"/>
  <c r="J40" i="7"/>
  <c r="Q58" i="7"/>
  <c r="J62" i="7"/>
  <c r="S62" i="7" s="1"/>
  <c r="D64" i="7"/>
  <c r="J67" i="7"/>
  <c r="J71" i="7"/>
  <c r="S71" i="7" s="1"/>
  <c r="S103" i="7"/>
  <c r="D110" i="7"/>
  <c r="L71" i="7"/>
  <c r="M71" i="7" s="1"/>
  <c r="J23" i="8"/>
  <c r="O20" i="7"/>
  <c r="R20" i="7" s="1"/>
  <c r="J38" i="7"/>
  <c r="N40" i="7"/>
  <c r="Q40" i="7" s="1"/>
  <c r="J27" i="7"/>
  <c r="J29" i="7" s="1"/>
  <c r="Q27" i="7"/>
  <c r="J33" i="7"/>
  <c r="O38" i="7"/>
  <c r="R38" i="7" s="1"/>
  <c r="Q45" i="7"/>
  <c r="L73" i="7"/>
  <c r="M73" i="7" s="1"/>
  <c r="R85" i="7"/>
  <c r="S89" i="7"/>
  <c r="S102" i="7"/>
  <c r="P108" i="7"/>
  <c r="S114" i="7"/>
  <c r="L121" i="7"/>
  <c r="M121" i="7" s="1"/>
  <c r="R124" i="7"/>
  <c r="J14" i="8"/>
  <c r="J17" i="8"/>
  <c r="L78" i="7"/>
  <c r="M78" i="7" s="1"/>
  <c r="P96" i="7"/>
  <c r="S96" i="7" s="1"/>
  <c r="J101" i="7"/>
  <c r="R119" i="7"/>
  <c r="I17" i="8"/>
  <c r="K17" i="8" s="1"/>
  <c r="J47" i="8"/>
  <c r="G82" i="8"/>
  <c r="O33" i="7"/>
  <c r="R33" i="7" s="1"/>
  <c r="Q39" i="7"/>
  <c r="O61" i="7"/>
  <c r="P61" i="7" s="1"/>
  <c r="O64" i="7"/>
  <c r="L66" i="7"/>
  <c r="M66" i="7" s="1"/>
  <c r="L70" i="7"/>
  <c r="M70" i="7" s="1"/>
  <c r="D72" i="7"/>
  <c r="L84" i="7"/>
  <c r="M84" i="7" s="1"/>
  <c r="L101" i="7"/>
  <c r="M101" i="7" s="1"/>
  <c r="P114" i="7"/>
  <c r="L123" i="7"/>
  <c r="M123" i="7" s="1"/>
  <c r="G59" i="8"/>
  <c r="G72" i="8"/>
  <c r="O16" i="7"/>
  <c r="R16" i="7" s="1"/>
  <c r="J21" i="7"/>
  <c r="J64" i="7"/>
  <c r="G61" i="8"/>
  <c r="G74" i="8"/>
  <c r="Q31" i="7"/>
  <c r="Q34" i="7"/>
  <c r="J45" i="7"/>
  <c r="R70" i="7"/>
  <c r="J37" i="8"/>
  <c r="J45" i="8"/>
  <c r="G56" i="8"/>
  <c r="G69" i="8"/>
  <c r="S100" i="7"/>
  <c r="I25" i="8"/>
  <c r="K25" i="8" s="1"/>
  <c r="J48" i="8"/>
  <c r="I11" i="8"/>
  <c r="K11" i="8" s="1"/>
  <c r="I12" i="8"/>
  <c r="K12" i="8" s="1"/>
  <c r="I14" i="8"/>
  <c r="K14" i="8" s="1"/>
  <c r="G15" i="8"/>
  <c r="I16" i="8"/>
  <c r="K16" i="8" s="1"/>
  <c r="I18" i="8"/>
  <c r="K18" i="8" s="1"/>
  <c r="I21" i="8"/>
  <c r="K21" i="8" s="1"/>
  <c r="I23" i="8"/>
  <c r="K23" i="8" s="1"/>
  <c r="I26" i="8"/>
  <c r="K26" i="8" s="1"/>
  <c r="G27" i="8"/>
  <c r="G29" i="8"/>
  <c r="G30" i="8"/>
  <c r="G31" i="8"/>
  <c r="G33" i="8"/>
  <c r="G35" i="8"/>
  <c r="G37" i="8"/>
  <c r="G38" i="8"/>
  <c r="G39" i="8"/>
  <c r="G40" i="8"/>
  <c r="G41" i="8"/>
  <c r="G42" i="8"/>
  <c r="G43" i="8"/>
  <c r="G44" i="8"/>
  <c r="G45" i="8"/>
  <c r="G46" i="8"/>
  <c r="I80" i="8"/>
  <c r="K80" i="8" s="1"/>
  <c r="I88" i="8"/>
  <c r="K88" i="8" s="1"/>
  <c r="I89" i="8"/>
  <c r="K89" i="8" s="1"/>
  <c r="I90" i="8"/>
  <c r="K90" i="8" s="1"/>
  <c r="I91" i="8"/>
  <c r="K91" i="8" s="1"/>
  <c r="I92" i="8"/>
  <c r="K92" i="8" s="1"/>
  <c r="I93" i="8"/>
  <c r="K93" i="8" s="1"/>
  <c r="I94" i="8"/>
  <c r="K94" i="8" s="1"/>
  <c r="Q50" i="7"/>
  <c r="L51" i="7"/>
  <c r="M51" i="7" s="1"/>
  <c r="O51" i="7"/>
  <c r="R51" i="7" s="1"/>
  <c r="O15" i="7"/>
  <c r="P16" i="7"/>
  <c r="P18" i="7"/>
  <c r="P20" i="7"/>
  <c r="L69" i="7"/>
  <c r="M69" i="7" s="1"/>
  <c r="O69" i="7"/>
  <c r="P73" i="7"/>
  <c r="R73" i="7"/>
  <c r="Q121" i="7"/>
  <c r="J121" i="7"/>
  <c r="S121" i="7" s="1"/>
  <c r="D121" i="7"/>
  <c r="J13" i="7"/>
  <c r="J14" i="7"/>
  <c r="J15" i="7"/>
  <c r="J16" i="7"/>
  <c r="S16" i="7" s="1"/>
  <c r="O17" i="7"/>
  <c r="J18" i="7"/>
  <c r="S18" i="7" s="1"/>
  <c r="O19" i="7"/>
  <c r="J20" i="7"/>
  <c r="O21" i="7"/>
  <c r="J22" i="7"/>
  <c r="O23" i="7"/>
  <c r="L27" i="7"/>
  <c r="M27" i="7" s="1"/>
  <c r="S27" i="7" s="1"/>
  <c r="R27" i="7"/>
  <c r="J28" i="7"/>
  <c r="Q32" i="7"/>
  <c r="O32" i="7"/>
  <c r="R32" i="7" s="1"/>
  <c r="J34" i="7"/>
  <c r="O35" i="7"/>
  <c r="P38" i="7"/>
  <c r="S38" i="7" s="1"/>
  <c r="L50" i="7"/>
  <c r="M50" i="7" s="1"/>
  <c r="O50" i="7"/>
  <c r="R50" i="7" s="1"/>
  <c r="J50" i="7"/>
  <c r="Q61" i="7"/>
  <c r="J61" i="7"/>
  <c r="D61" i="7"/>
  <c r="J66" i="7"/>
  <c r="S66" i="7" s="1"/>
  <c r="D66" i="7"/>
  <c r="Q66" i="7"/>
  <c r="P72" i="7"/>
  <c r="S72" i="7" s="1"/>
  <c r="Q86" i="7"/>
  <c r="D86" i="7"/>
  <c r="J86" i="7"/>
  <c r="S86" i="7" s="1"/>
  <c r="L87" i="7"/>
  <c r="M87" i="7" s="1"/>
  <c r="J87" i="7"/>
  <c r="Q94" i="7"/>
  <c r="D94" i="7"/>
  <c r="J94" i="7"/>
  <c r="L95" i="7"/>
  <c r="M95" i="7" s="1"/>
  <c r="J95" i="7"/>
  <c r="O95" i="7"/>
  <c r="J41" i="7"/>
  <c r="S41" i="7" s="1"/>
  <c r="D41" i="7"/>
  <c r="N41" i="7"/>
  <c r="P41" i="7" s="1"/>
  <c r="P50" i="7"/>
  <c r="O13" i="7"/>
  <c r="O14" i="7"/>
  <c r="P22" i="7"/>
  <c r="J31" i="7"/>
  <c r="Q33" i="7"/>
  <c r="J35" i="7"/>
  <c r="J46" i="7"/>
  <c r="J49" i="7"/>
  <c r="N49" i="7"/>
  <c r="Q73" i="7"/>
  <c r="J73" i="7"/>
  <c r="S73" i="7" s="1"/>
  <c r="D73" i="7"/>
  <c r="L109" i="7"/>
  <c r="M109" i="7" s="1"/>
  <c r="J109" i="7"/>
  <c r="O109" i="7"/>
  <c r="O28" i="7"/>
  <c r="O31" i="7"/>
  <c r="R31" i="7" s="1"/>
  <c r="P34" i="7"/>
  <c r="L40" i="7"/>
  <c r="M40" i="7" s="1"/>
  <c r="O40" i="7"/>
  <c r="R40" i="7" s="1"/>
  <c r="I46" i="7"/>
  <c r="D50" i="7"/>
  <c r="R54" i="7"/>
  <c r="P55" i="7"/>
  <c r="S55" i="7" s="1"/>
  <c r="R62" i="7"/>
  <c r="P63" i="7"/>
  <c r="Q65" i="7"/>
  <c r="J65" i="7"/>
  <c r="S65" i="7" s="1"/>
  <c r="D65" i="7"/>
  <c r="R65" i="7"/>
  <c r="L68" i="7"/>
  <c r="M68" i="7" s="1"/>
  <c r="O68" i="7"/>
  <c r="Q78" i="7"/>
  <c r="D78" i="7"/>
  <c r="J78" i="7"/>
  <c r="S78" i="7" s="1"/>
  <c r="Q85" i="7"/>
  <c r="D85" i="7"/>
  <c r="J85" i="7"/>
  <c r="S85" i="7" s="1"/>
  <c r="O87" i="7"/>
  <c r="R110" i="7"/>
  <c r="P110" i="7"/>
  <c r="L118" i="7"/>
  <c r="M118" i="7" s="1"/>
  <c r="J118" i="7"/>
  <c r="O118" i="7"/>
  <c r="D28" i="7"/>
  <c r="D31" i="7"/>
  <c r="D32" i="7"/>
  <c r="D33" i="7"/>
  <c r="D34" i="7"/>
  <c r="D35" i="7"/>
  <c r="D38" i="7"/>
  <c r="D40" i="7"/>
  <c r="Q44" i="7"/>
  <c r="D46" i="7"/>
  <c r="S63" i="7"/>
  <c r="R66" i="7"/>
  <c r="P67" i="7"/>
  <c r="Q84" i="7"/>
  <c r="D84" i="7"/>
  <c r="J84" i="7"/>
  <c r="S107" i="7"/>
  <c r="S112" i="7"/>
  <c r="Q120" i="7"/>
  <c r="J120" i="7"/>
  <c r="S120" i="7" s="1"/>
  <c r="D120" i="7"/>
  <c r="Q124" i="7"/>
  <c r="J124" i="7"/>
  <c r="S124" i="7" s="1"/>
  <c r="D124" i="7"/>
  <c r="O49" i="7"/>
  <c r="R49" i="7" s="1"/>
  <c r="J51" i="7"/>
  <c r="D51" i="7"/>
  <c r="N51" i="7"/>
  <c r="S54" i="7"/>
  <c r="Q54" i="7"/>
  <c r="Q69" i="7"/>
  <c r="J69" i="7"/>
  <c r="D69" i="7"/>
  <c r="J70" i="7"/>
  <c r="S70" i="7" s="1"/>
  <c r="D70" i="7"/>
  <c r="Q70" i="7"/>
  <c r="Q81" i="7"/>
  <c r="D81" i="7"/>
  <c r="J81" i="7"/>
  <c r="S88" i="7"/>
  <c r="Q104" i="7"/>
  <c r="D104" i="7"/>
  <c r="J104" i="7"/>
  <c r="S108" i="7"/>
  <c r="L111" i="7"/>
  <c r="M111" i="7" s="1"/>
  <c r="J111" i="7"/>
  <c r="R113" i="7"/>
  <c r="P113" i="7"/>
  <c r="Q119" i="7"/>
  <c r="J119" i="7"/>
  <c r="S119" i="7" s="1"/>
  <c r="D119" i="7"/>
  <c r="Q123" i="7"/>
  <c r="J123" i="7"/>
  <c r="S123" i="7" s="1"/>
  <c r="D123" i="7"/>
  <c r="L110" i="7"/>
  <c r="M110" i="7" s="1"/>
  <c r="J110" i="7"/>
  <c r="O111" i="7"/>
  <c r="Q113" i="7"/>
  <c r="J113" i="7"/>
  <c r="Q122" i="7"/>
  <c r="J122" i="7"/>
  <c r="S122" i="7" s="1"/>
  <c r="D122" i="7"/>
  <c r="S77" i="7"/>
  <c r="F29" i="19" l="1"/>
  <c r="J29" i="19" s="1"/>
  <c r="F29" i="20" s="1"/>
  <c r="J29" i="20" s="1"/>
  <c r="F29" i="21" s="1"/>
  <c r="J29" i="21" s="1"/>
  <c r="F29" i="23" s="1"/>
  <c r="J29" i="23" s="1"/>
  <c r="F29" i="24" s="1"/>
  <c r="J29" i="24" s="1"/>
  <c r="F29" i="25" s="1"/>
  <c r="J29" i="25" s="1"/>
  <c r="F29" i="26" s="1"/>
  <c r="J29" i="26" s="1"/>
  <c r="F29" i="27" s="1"/>
  <c r="J29" i="27" s="1"/>
  <c r="F29" i="28" s="1"/>
  <c r="J29" i="28" s="1"/>
  <c r="F29" i="29" s="1"/>
  <c r="J29" i="29" s="1"/>
  <c r="F29" i="31" s="1"/>
  <c r="J29" i="31" s="1"/>
  <c r="F29" i="32" s="1"/>
  <c r="J29" i="32" s="1"/>
  <c r="F29" i="33" s="1"/>
  <c r="J29" i="33" s="1"/>
  <c r="F29" i="34" s="1"/>
  <c r="J29" i="34" s="1"/>
  <c r="F29" i="35" s="1"/>
  <c r="J29" i="35" s="1"/>
  <c r="F29" i="36" s="1"/>
  <c r="J29" i="36" s="1"/>
  <c r="F29" i="37" s="1"/>
  <c r="J29" i="37" s="1"/>
  <c r="F29" i="38" s="1"/>
  <c r="J29" i="38" s="1"/>
  <c r="F29" i="39" s="1"/>
  <c r="J29" i="39" s="1"/>
  <c r="F29" i="40" s="1"/>
  <c r="J29" i="40" s="1"/>
  <c r="F29" i="41" s="1"/>
  <c r="J29" i="41" s="1"/>
  <c r="F29" i="42" s="1"/>
  <c r="J29" i="42" s="1"/>
  <c r="F29" i="43" s="1"/>
  <c r="J29" i="43" s="1"/>
  <c r="F29" i="44" s="1"/>
  <c r="J29" i="44" s="1"/>
  <c r="S33" i="7"/>
  <c r="J79" i="7"/>
  <c r="P33" i="7"/>
  <c r="P32" i="7"/>
  <c r="S32" i="7" s="1"/>
  <c r="S113" i="7"/>
  <c r="S67" i="7"/>
  <c r="S101" i="7"/>
  <c r="J59" i="7"/>
  <c r="P39" i="7"/>
  <c r="S39" i="7" s="1"/>
  <c r="R61" i="7"/>
  <c r="R64" i="7"/>
  <c r="P64" i="7"/>
  <c r="S64" i="7" s="1"/>
  <c r="P45" i="7"/>
  <c r="S45" i="7" s="1"/>
  <c r="R14" i="7"/>
  <c r="P14" i="7"/>
  <c r="R21" i="7"/>
  <c r="P21" i="7"/>
  <c r="S21" i="7" s="1"/>
  <c r="S110" i="7"/>
  <c r="L46" i="7"/>
  <c r="M46" i="7" s="1"/>
  <c r="M126" i="7" s="1"/>
  <c r="O46" i="7"/>
  <c r="R28" i="7"/>
  <c r="P28" i="7"/>
  <c r="S28" i="7" s="1"/>
  <c r="P49" i="7"/>
  <c r="S49" i="7" s="1"/>
  <c r="P40" i="7"/>
  <c r="S40" i="7" s="1"/>
  <c r="R13" i="7"/>
  <c r="P13" i="7"/>
  <c r="J98" i="7"/>
  <c r="S94" i="7"/>
  <c r="S50" i="7"/>
  <c r="R35" i="7"/>
  <c r="P35" i="7"/>
  <c r="S35" i="7" s="1"/>
  <c r="P31" i="7"/>
  <c r="S31" i="7" s="1"/>
  <c r="S20" i="7"/>
  <c r="Q41" i="7"/>
  <c r="J42" i="7"/>
  <c r="J24" i="7"/>
  <c r="J11" i="7" s="1"/>
  <c r="S13" i="7"/>
  <c r="J105" i="7"/>
  <c r="S104" i="7"/>
  <c r="J82" i="7"/>
  <c r="S81" i="7"/>
  <c r="P51" i="7"/>
  <c r="S51" i="7" s="1"/>
  <c r="Q51" i="7"/>
  <c r="J90" i="7"/>
  <c r="S84" i="7"/>
  <c r="R118" i="7"/>
  <c r="P118" i="7"/>
  <c r="S118" i="7" s="1"/>
  <c r="R68" i="7"/>
  <c r="P68" i="7"/>
  <c r="S68" i="7" s="1"/>
  <c r="R109" i="7"/>
  <c r="P109" i="7"/>
  <c r="S109" i="7" s="1"/>
  <c r="J52" i="7"/>
  <c r="J36" i="7"/>
  <c r="R95" i="7"/>
  <c r="P95" i="7"/>
  <c r="S95" i="7" s="1"/>
  <c r="S34" i="7"/>
  <c r="R23" i="7"/>
  <c r="P23" i="7"/>
  <c r="S23" i="7" s="1"/>
  <c r="R19" i="7"/>
  <c r="P19" i="7"/>
  <c r="S19" i="7" s="1"/>
  <c r="P69" i="7"/>
  <c r="S69" i="7" s="1"/>
  <c r="R69" i="7"/>
  <c r="Q49" i="7"/>
  <c r="R111" i="7"/>
  <c r="P111" i="7"/>
  <c r="S87" i="7"/>
  <c r="R17" i="7"/>
  <c r="P17" i="7"/>
  <c r="S17" i="7" s="1"/>
  <c r="S111" i="7"/>
  <c r="J125" i="7"/>
  <c r="R87" i="7"/>
  <c r="P87" i="7"/>
  <c r="J47" i="7"/>
  <c r="J116" i="7"/>
  <c r="J74" i="7"/>
  <c r="S61" i="7"/>
  <c r="S22" i="7"/>
  <c r="S14" i="7"/>
  <c r="R15" i="7"/>
  <c r="P15" i="7"/>
  <c r="S15" i="7" s="1"/>
  <c r="J75" i="7" l="1"/>
  <c r="J25" i="7"/>
  <c r="R46" i="7"/>
  <c r="P46" i="7"/>
  <c r="S46" i="7" s="1"/>
  <c r="P126" i="7"/>
  <c r="S126" i="7"/>
  <c r="J126" i="7" l="1"/>
  <c r="J127" i="7" s="1"/>
  <c r="I65" i="6"/>
  <c r="G65" i="6"/>
  <c r="D65" i="6"/>
  <c r="I64" i="6"/>
  <c r="G64" i="6"/>
  <c r="D64" i="6"/>
  <c r="I63" i="6"/>
  <c r="G63" i="6"/>
  <c r="D63" i="6"/>
  <c r="I62" i="6"/>
  <c r="D62" i="6"/>
  <c r="G62" i="6" s="1"/>
  <c r="I61" i="6"/>
  <c r="G61" i="6"/>
  <c r="D61" i="6"/>
  <c r="I58" i="6"/>
  <c r="G58" i="6"/>
  <c r="D58" i="6"/>
  <c r="I57" i="6"/>
  <c r="G57" i="6"/>
  <c r="D57" i="6"/>
  <c r="D51" i="6"/>
  <c r="G51" i="6" s="1"/>
  <c r="J51" i="6" s="1"/>
  <c r="G50" i="6"/>
  <c r="J50" i="6" s="1"/>
  <c r="G49" i="6"/>
  <c r="J49" i="6" s="1"/>
  <c r="B49" i="6"/>
  <c r="I48" i="6"/>
  <c r="D48" i="6"/>
  <c r="G48" i="6" s="1"/>
  <c r="B48" i="6"/>
  <c r="I47" i="6"/>
  <c r="G47" i="6"/>
  <c r="B47" i="6"/>
  <c r="I46" i="6"/>
  <c r="G46" i="6"/>
  <c r="B46" i="6"/>
  <c r="I45" i="6"/>
  <c r="D45" i="6"/>
  <c r="G45" i="6" s="1"/>
  <c r="B45" i="6"/>
  <c r="I44" i="6"/>
  <c r="D44" i="6"/>
  <c r="G44" i="6" s="1"/>
  <c r="J44" i="6" s="1"/>
  <c r="B44" i="6"/>
  <c r="I41" i="6"/>
  <c r="G41" i="6"/>
  <c r="D41" i="6"/>
  <c r="I40" i="6"/>
  <c r="D40" i="6"/>
  <c r="G40" i="6" s="1"/>
  <c r="I39" i="6"/>
  <c r="G39" i="6"/>
  <c r="D39" i="6"/>
  <c r="I38" i="6"/>
  <c r="D38" i="6"/>
  <c r="G38" i="6" s="1"/>
  <c r="J38" i="6" s="1"/>
  <c r="A38" i="6"/>
  <c r="A39" i="6" s="1"/>
  <c r="A40" i="6" s="1"/>
  <c r="I37" i="6"/>
  <c r="D37" i="6"/>
  <c r="G37" i="6" s="1"/>
  <c r="J37" i="6" s="1"/>
  <c r="I34" i="6"/>
  <c r="D34" i="6"/>
  <c r="G34" i="6" s="1"/>
  <c r="I33" i="6"/>
  <c r="D33" i="6"/>
  <c r="G33" i="6" s="1"/>
  <c r="I32" i="6"/>
  <c r="D32" i="6"/>
  <c r="G32" i="6" s="1"/>
  <c r="I31" i="6"/>
  <c r="D31" i="6"/>
  <c r="G31" i="6" s="1"/>
  <c r="I30" i="6"/>
  <c r="D30" i="6"/>
  <c r="G30" i="6" s="1"/>
  <c r="A30" i="6"/>
  <c r="I29" i="6"/>
  <c r="G29" i="6"/>
  <c r="D29" i="6"/>
  <c r="I26" i="6"/>
  <c r="D26" i="6"/>
  <c r="G26" i="6" s="1"/>
  <c r="J26" i="6" s="1"/>
  <c r="I25" i="6"/>
  <c r="D25" i="6"/>
  <c r="G25" i="6" s="1"/>
  <c r="J25" i="6" s="1"/>
  <c r="I24" i="6"/>
  <c r="D24" i="6"/>
  <c r="G24" i="6" s="1"/>
  <c r="I23" i="6"/>
  <c r="D23" i="6"/>
  <c r="G23" i="6" s="1"/>
  <c r="J23" i="6" s="1"/>
  <c r="A23" i="6"/>
  <c r="I22" i="6"/>
  <c r="D22" i="6"/>
  <c r="G22" i="6" s="1"/>
  <c r="J22" i="6" s="1"/>
  <c r="A22" i="6"/>
  <c r="I21" i="6"/>
  <c r="D21" i="6"/>
  <c r="G21" i="6" s="1"/>
  <c r="I18" i="6"/>
  <c r="G18" i="6"/>
  <c r="D18" i="6"/>
  <c r="I17" i="6"/>
  <c r="G17" i="6"/>
  <c r="I14" i="6"/>
  <c r="D14" i="6"/>
  <c r="G14" i="6" s="1"/>
  <c r="I13" i="6"/>
  <c r="D13" i="6"/>
  <c r="G13" i="6" s="1"/>
  <c r="C7" i="6"/>
  <c r="C6" i="6"/>
  <c r="C5" i="6"/>
  <c r="C4" i="6"/>
  <c r="J17" i="6" l="1"/>
  <c r="J40" i="6"/>
  <c r="J46" i="6"/>
  <c r="J62" i="6"/>
  <c r="J14" i="6"/>
  <c r="J24" i="6"/>
  <c r="J30" i="6"/>
  <c r="J34" i="6"/>
  <c r="J18" i="6"/>
  <c r="J19" i="6" s="1"/>
  <c r="J41" i="6"/>
  <c r="J47" i="6"/>
  <c r="J57" i="6"/>
  <c r="J63" i="6"/>
  <c r="J31" i="6"/>
  <c r="J21" i="6"/>
  <c r="J27" i="6" s="1"/>
  <c r="J58" i="6"/>
  <c r="J59" i="6" s="1"/>
  <c r="J64" i="6"/>
  <c r="J33" i="6"/>
  <c r="J32" i="6"/>
  <c r="J48" i="6"/>
  <c r="J29" i="6"/>
  <c r="J35" i="6" s="1"/>
  <c r="J39" i="6"/>
  <c r="J42" i="6" s="1"/>
  <c r="J61" i="6"/>
  <c r="J67" i="6" s="1"/>
  <c r="J65" i="6"/>
  <c r="J13" i="6"/>
  <c r="J45" i="6"/>
  <c r="J52" i="6" l="1"/>
  <c r="J15" i="6"/>
  <c r="J53" i="6" s="1"/>
  <c r="J54" i="6" s="1"/>
  <c r="J71" i="6" s="1"/>
  <c r="J72" i="6" s="1"/>
  <c r="J68" i="6"/>
  <c r="J69" i="6" s="1"/>
  <c r="N111" i="5" l="1"/>
  <c r="P111" i="5" s="1"/>
  <c r="R111" i="5" s="1"/>
  <c r="T111" i="5" s="1"/>
  <c r="L111" i="5"/>
  <c r="L110" i="5"/>
  <c r="N110" i="5" s="1"/>
  <c r="P110" i="5" s="1"/>
  <c r="R110" i="5" s="1"/>
  <c r="T110" i="5" s="1"/>
  <c r="V110" i="5" s="1"/>
  <c r="X110" i="5" s="1"/>
  <c r="AG110" i="5" s="1"/>
  <c r="AP110" i="5" s="1"/>
  <c r="AY110" i="5" s="1"/>
  <c r="BH110" i="5" s="1"/>
  <c r="BQ110" i="5" s="1"/>
  <c r="I110" i="5"/>
  <c r="G110" i="5"/>
  <c r="D110" i="5" s="1"/>
  <c r="E110" i="5"/>
  <c r="L109" i="5"/>
  <c r="N109" i="5" s="1"/>
  <c r="P109" i="5" s="1"/>
  <c r="R109" i="5" s="1"/>
  <c r="T109" i="5" s="1"/>
  <c r="V109" i="5" s="1"/>
  <c r="X109" i="5" s="1"/>
  <c r="AG109" i="5" s="1"/>
  <c r="AP109" i="5" s="1"/>
  <c r="AY109" i="5" s="1"/>
  <c r="BH109" i="5" s="1"/>
  <c r="BQ109" i="5" s="1"/>
  <c r="I109" i="5"/>
  <c r="G109" i="5"/>
  <c r="E109" i="5"/>
  <c r="L108" i="5"/>
  <c r="N108" i="5" s="1"/>
  <c r="P108" i="5" s="1"/>
  <c r="R108" i="5" s="1"/>
  <c r="T108" i="5" s="1"/>
  <c r="V108" i="5" s="1"/>
  <c r="X108" i="5" s="1"/>
  <c r="AG108" i="5" s="1"/>
  <c r="AP108" i="5" s="1"/>
  <c r="AY108" i="5" s="1"/>
  <c r="BH108" i="5" s="1"/>
  <c r="BQ108" i="5" s="1"/>
  <c r="I108" i="5"/>
  <c r="G108" i="5"/>
  <c r="D108" i="5" s="1"/>
  <c r="E108" i="5"/>
  <c r="N107" i="5"/>
  <c r="P107" i="5" s="1"/>
  <c r="R107" i="5" s="1"/>
  <c r="T107" i="5" s="1"/>
  <c r="V107" i="5" s="1"/>
  <c r="X107" i="5" s="1"/>
  <c r="AG107" i="5" s="1"/>
  <c r="AP107" i="5" s="1"/>
  <c r="AY107" i="5" s="1"/>
  <c r="BH107" i="5" s="1"/>
  <c r="BQ107" i="5" s="1"/>
  <c r="L107" i="5"/>
  <c r="I107" i="5"/>
  <c r="G107" i="5"/>
  <c r="E107" i="5"/>
  <c r="X106" i="5"/>
  <c r="AG106" i="5" s="1"/>
  <c r="AP106" i="5" s="1"/>
  <c r="AY106" i="5" s="1"/>
  <c r="BH106" i="5" s="1"/>
  <c r="BQ106" i="5" s="1"/>
  <c r="P106" i="5"/>
  <c r="R106" i="5" s="1"/>
  <c r="T106" i="5" s="1"/>
  <c r="V106" i="5" s="1"/>
  <c r="L106" i="5"/>
  <c r="N106" i="5" s="1"/>
  <c r="I106" i="5"/>
  <c r="G106" i="5"/>
  <c r="D106" i="5" s="1"/>
  <c r="E106" i="5"/>
  <c r="N105" i="5"/>
  <c r="P105" i="5" s="1"/>
  <c r="R105" i="5" s="1"/>
  <c r="T105" i="5" s="1"/>
  <c r="V105" i="5" s="1"/>
  <c r="X105" i="5" s="1"/>
  <c r="AG105" i="5" s="1"/>
  <c r="AP105" i="5" s="1"/>
  <c r="AY105" i="5" s="1"/>
  <c r="BH105" i="5" s="1"/>
  <c r="BQ105" i="5" s="1"/>
  <c r="L105" i="5"/>
  <c r="I105" i="5"/>
  <c r="G105" i="5"/>
  <c r="E105" i="5"/>
  <c r="B105" i="5"/>
  <c r="N104" i="5"/>
  <c r="P104" i="5" s="1"/>
  <c r="R104" i="5" s="1"/>
  <c r="T104" i="5" s="1"/>
  <c r="V104" i="5" s="1"/>
  <c r="X104" i="5" s="1"/>
  <c r="AG104" i="5" s="1"/>
  <c r="AP104" i="5" s="1"/>
  <c r="AY104" i="5" s="1"/>
  <c r="BH104" i="5" s="1"/>
  <c r="BQ104" i="5" s="1"/>
  <c r="L104" i="5"/>
  <c r="I104" i="5"/>
  <c r="G104" i="5"/>
  <c r="E104" i="5"/>
  <c r="AP103" i="5"/>
  <c r="AY103" i="5" s="1"/>
  <c r="BH103" i="5" s="1"/>
  <c r="BQ103" i="5" s="1"/>
  <c r="L102" i="5"/>
  <c r="N102" i="5" s="1"/>
  <c r="P102" i="5" s="1"/>
  <c r="R102" i="5" s="1"/>
  <c r="T102" i="5" s="1"/>
  <c r="V102" i="5" s="1"/>
  <c r="X102" i="5" s="1"/>
  <c r="AG102" i="5" s="1"/>
  <c r="AP102" i="5" s="1"/>
  <c r="AY102" i="5" s="1"/>
  <c r="BH102" i="5" s="1"/>
  <c r="BQ102" i="5" s="1"/>
  <c r="G102" i="5"/>
  <c r="J102" i="5" s="1"/>
  <c r="N101" i="5"/>
  <c r="P101" i="5" s="1"/>
  <c r="R101" i="5" s="1"/>
  <c r="T101" i="5" s="1"/>
  <c r="V101" i="5" s="1"/>
  <c r="X101" i="5" s="1"/>
  <c r="AG101" i="5" s="1"/>
  <c r="AP101" i="5" s="1"/>
  <c r="AY101" i="5" s="1"/>
  <c r="BH101" i="5" s="1"/>
  <c r="BQ101" i="5" s="1"/>
  <c r="L101" i="5"/>
  <c r="G101" i="5"/>
  <c r="J101" i="5" s="1"/>
  <c r="E101" i="5"/>
  <c r="L100" i="5"/>
  <c r="N100" i="5" s="1"/>
  <c r="P100" i="5" s="1"/>
  <c r="R100" i="5" s="1"/>
  <c r="T100" i="5" s="1"/>
  <c r="V100" i="5" s="1"/>
  <c r="X100" i="5" s="1"/>
  <c r="AG100" i="5" s="1"/>
  <c r="AP100" i="5" s="1"/>
  <c r="AY100" i="5" s="1"/>
  <c r="BH100" i="5" s="1"/>
  <c r="BQ100" i="5" s="1"/>
  <c r="G100" i="5"/>
  <c r="J100" i="5" s="1"/>
  <c r="L99" i="5"/>
  <c r="N99" i="5" s="1"/>
  <c r="P99" i="5" s="1"/>
  <c r="R99" i="5" s="1"/>
  <c r="T99" i="5" s="1"/>
  <c r="V99" i="5" s="1"/>
  <c r="X99" i="5" s="1"/>
  <c r="AG99" i="5" s="1"/>
  <c r="AP99" i="5" s="1"/>
  <c r="AY99" i="5" s="1"/>
  <c r="BH99" i="5" s="1"/>
  <c r="BQ99" i="5" s="1"/>
  <c r="I99" i="5"/>
  <c r="G99" i="5"/>
  <c r="B99" i="5"/>
  <c r="L98" i="5"/>
  <c r="N98" i="5" s="1"/>
  <c r="P98" i="5" s="1"/>
  <c r="R98" i="5" s="1"/>
  <c r="T98" i="5" s="1"/>
  <c r="V98" i="5" s="1"/>
  <c r="X98" i="5" s="1"/>
  <c r="AG98" i="5" s="1"/>
  <c r="AP98" i="5" s="1"/>
  <c r="AY98" i="5" s="1"/>
  <c r="BH98" i="5" s="1"/>
  <c r="BQ98" i="5" s="1"/>
  <c r="I98" i="5"/>
  <c r="G98" i="5"/>
  <c r="D98" i="5" s="1"/>
  <c r="E98" i="5"/>
  <c r="L97" i="5"/>
  <c r="N97" i="5" s="1"/>
  <c r="P97" i="5" s="1"/>
  <c r="R97" i="5" s="1"/>
  <c r="T97" i="5" s="1"/>
  <c r="V97" i="5" s="1"/>
  <c r="X97" i="5" s="1"/>
  <c r="AG97" i="5" s="1"/>
  <c r="AP97" i="5" s="1"/>
  <c r="AY97" i="5" s="1"/>
  <c r="BH97" i="5" s="1"/>
  <c r="BQ97" i="5" s="1"/>
  <c r="I97" i="5"/>
  <c r="G97" i="5"/>
  <c r="E97" i="5"/>
  <c r="L96" i="5"/>
  <c r="N96" i="5" s="1"/>
  <c r="P96" i="5" s="1"/>
  <c r="R96" i="5" s="1"/>
  <c r="T96" i="5" s="1"/>
  <c r="V96" i="5" s="1"/>
  <c r="X96" i="5" s="1"/>
  <c r="AG96" i="5" s="1"/>
  <c r="AP96" i="5" s="1"/>
  <c r="AY96" i="5" s="1"/>
  <c r="BH96" i="5" s="1"/>
  <c r="BQ96" i="5" s="1"/>
  <c r="I96" i="5"/>
  <c r="G96" i="5"/>
  <c r="D96" i="5" s="1"/>
  <c r="E96" i="5"/>
  <c r="L95" i="5"/>
  <c r="N95" i="5" s="1"/>
  <c r="P95" i="5" s="1"/>
  <c r="R95" i="5" s="1"/>
  <c r="T95" i="5" s="1"/>
  <c r="V95" i="5" s="1"/>
  <c r="X95" i="5" s="1"/>
  <c r="AG95" i="5" s="1"/>
  <c r="AP95" i="5" s="1"/>
  <c r="AY95" i="5" s="1"/>
  <c r="BH95" i="5" s="1"/>
  <c r="BQ95" i="5" s="1"/>
  <c r="I95" i="5"/>
  <c r="G95" i="5"/>
  <c r="D95" i="5" s="1"/>
  <c r="E95" i="5"/>
  <c r="A95" i="5"/>
  <c r="A96" i="5" s="1"/>
  <c r="L94" i="5"/>
  <c r="N94" i="5" s="1"/>
  <c r="P94" i="5" s="1"/>
  <c r="R94" i="5" s="1"/>
  <c r="T94" i="5" s="1"/>
  <c r="V94" i="5" s="1"/>
  <c r="X94" i="5" s="1"/>
  <c r="AG94" i="5" s="1"/>
  <c r="AP94" i="5" s="1"/>
  <c r="AY94" i="5" s="1"/>
  <c r="BH94" i="5" s="1"/>
  <c r="BQ94" i="5" s="1"/>
  <c r="I94" i="5"/>
  <c r="G94" i="5"/>
  <c r="D94" i="5" s="1"/>
  <c r="E94" i="5"/>
  <c r="AP93" i="5"/>
  <c r="AY93" i="5" s="1"/>
  <c r="BH93" i="5" s="1"/>
  <c r="BQ93" i="5" s="1"/>
  <c r="P92" i="5"/>
  <c r="R92" i="5" s="1"/>
  <c r="T92" i="5" s="1"/>
  <c r="V92" i="5" s="1"/>
  <c r="X92" i="5" s="1"/>
  <c r="AG92" i="5" s="1"/>
  <c r="AP92" i="5" s="1"/>
  <c r="AY92" i="5" s="1"/>
  <c r="BH92" i="5" s="1"/>
  <c r="BQ92" i="5" s="1"/>
  <c r="L92" i="5"/>
  <c r="N92" i="5" s="1"/>
  <c r="I92" i="5"/>
  <c r="G92" i="5"/>
  <c r="D92" i="5" s="1"/>
  <c r="L91" i="5"/>
  <c r="N91" i="5" s="1"/>
  <c r="P91" i="5" s="1"/>
  <c r="R91" i="5" s="1"/>
  <c r="T91" i="5" s="1"/>
  <c r="V91" i="5" s="1"/>
  <c r="X91" i="5" s="1"/>
  <c r="AG91" i="5" s="1"/>
  <c r="AP91" i="5" s="1"/>
  <c r="AY91" i="5" s="1"/>
  <c r="BH91" i="5" s="1"/>
  <c r="BQ91" i="5" s="1"/>
  <c r="I91" i="5"/>
  <c r="G91" i="5"/>
  <c r="D91" i="5" s="1"/>
  <c r="N90" i="5"/>
  <c r="P90" i="5" s="1"/>
  <c r="R90" i="5" s="1"/>
  <c r="T90" i="5" s="1"/>
  <c r="V90" i="5" s="1"/>
  <c r="X90" i="5" s="1"/>
  <c r="AG90" i="5" s="1"/>
  <c r="AP90" i="5" s="1"/>
  <c r="AY90" i="5" s="1"/>
  <c r="BH90" i="5" s="1"/>
  <c r="BQ90" i="5" s="1"/>
  <c r="L90" i="5"/>
  <c r="I90" i="5"/>
  <c r="G90" i="5"/>
  <c r="D90" i="5" s="1"/>
  <c r="A90" i="5"/>
  <c r="A91" i="5" s="1"/>
  <c r="L89" i="5"/>
  <c r="N89" i="5" s="1"/>
  <c r="P89" i="5" s="1"/>
  <c r="R89" i="5" s="1"/>
  <c r="T89" i="5" s="1"/>
  <c r="V89" i="5" s="1"/>
  <c r="X89" i="5" s="1"/>
  <c r="AG89" i="5" s="1"/>
  <c r="AP89" i="5" s="1"/>
  <c r="AY89" i="5" s="1"/>
  <c r="BH89" i="5" s="1"/>
  <c r="BQ89" i="5" s="1"/>
  <c r="I89" i="5"/>
  <c r="G89" i="5"/>
  <c r="D89" i="5" s="1"/>
  <c r="A89" i="5"/>
  <c r="L88" i="5"/>
  <c r="N88" i="5" s="1"/>
  <c r="P88" i="5" s="1"/>
  <c r="R88" i="5" s="1"/>
  <c r="T88" i="5" s="1"/>
  <c r="V88" i="5" s="1"/>
  <c r="X88" i="5" s="1"/>
  <c r="AG88" i="5" s="1"/>
  <c r="AP88" i="5" s="1"/>
  <c r="AY88" i="5" s="1"/>
  <c r="BH88" i="5" s="1"/>
  <c r="BQ88" i="5" s="1"/>
  <c r="I88" i="5"/>
  <c r="G88" i="5"/>
  <c r="D88" i="5" s="1"/>
  <c r="AP87" i="5"/>
  <c r="AY87" i="5" s="1"/>
  <c r="BH87" i="5" s="1"/>
  <c r="BQ87" i="5" s="1"/>
  <c r="L86" i="5"/>
  <c r="N86" i="5" s="1"/>
  <c r="P86" i="5" s="1"/>
  <c r="R86" i="5" s="1"/>
  <c r="T86" i="5" s="1"/>
  <c r="V86" i="5" s="1"/>
  <c r="X86" i="5" s="1"/>
  <c r="AG86" i="5" s="1"/>
  <c r="AP86" i="5" s="1"/>
  <c r="AY86" i="5" s="1"/>
  <c r="BH86" i="5" s="1"/>
  <c r="BQ86" i="5" s="1"/>
  <c r="I86" i="5"/>
  <c r="G86" i="5"/>
  <c r="D86" i="5" s="1"/>
  <c r="P85" i="5"/>
  <c r="R85" i="5" s="1"/>
  <c r="T85" i="5" s="1"/>
  <c r="V85" i="5" s="1"/>
  <c r="X85" i="5" s="1"/>
  <c r="AG85" i="5" s="1"/>
  <c r="AP85" i="5" s="1"/>
  <c r="AY85" i="5" s="1"/>
  <c r="BH85" i="5" s="1"/>
  <c r="BQ85" i="5" s="1"/>
  <c r="L85" i="5"/>
  <c r="N85" i="5" s="1"/>
  <c r="I85" i="5"/>
  <c r="G85" i="5"/>
  <c r="D85" i="5" s="1"/>
  <c r="L84" i="5"/>
  <c r="N84" i="5" s="1"/>
  <c r="P84" i="5" s="1"/>
  <c r="R84" i="5" s="1"/>
  <c r="T84" i="5" s="1"/>
  <c r="V84" i="5" s="1"/>
  <c r="X84" i="5" s="1"/>
  <c r="AG84" i="5" s="1"/>
  <c r="AP84" i="5" s="1"/>
  <c r="AY84" i="5" s="1"/>
  <c r="BH84" i="5" s="1"/>
  <c r="BQ84" i="5" s="1"/>
  <c r="I84" i="5"/>
  <c r="G84" i="5"/>
  <c r="D84" i="5" s="1"/>
  <c r="L83" i="5"/>
  <c r="N83" i="5" s="1"/>
  <c r="P83" i="5" s="1"/>
  <c r="R83" i="5" s="1"/>
  <c r="T83" i="5" s="1"/>
  <c r="V83" i="5" s="1"/>
  <c r="X83" i="5" s="1"/>
  <c r="AG83" i="5" s="1"/>
  <c r="AP83" i="5" s="1"/>
  <c r="AY83" i="5" s="1"/>
  <c r="BH83" i="5" s="1"/>
  <c r="BQ83" i="5" s="1"/>
  <c r="I83" i="5"/>
  <c r="G83" i="5"/>
  <c r="D83" i="5" s="1"/>
  <c r="L82" i="5"/>
  <c r="N82" i="5" s="1"/>
  <c r="P82" i="5" s="1"/>
  <c r="R82" i="5" s="1"/>
  <c r="T82" i="5" s="1"/>
  <c r="V82" i="5" s="1"/>
  <c r="X82" i="5" s="1"/>
  <c r="AG82" i="5" s="1"/>
  <c r="AP82" i="5" s="1"/>
  <c r="AY82" i="5" s="1"/>
  <c r="BH82" i="5" s="1"/>
  <c r="BQ82" i="5" s="1"/>
  <c r="I82" i="5"/>
  <c r="G82" i="5"/>
  <c r="D82" i="5" s="1"/>
  <c r="A82" i="5"/>
  <c r="L81" i="5"/>
  <c r="N81" i="5" s="1"/>
  <c r="P81" i="5" s="1"/>
  <c r="R81" i="5" s="1"/>
  <c r="T81" i="5" s="1"/>
  <c r="V81" i="5" s="1"/>
  <c r="X81" i="5" s="1"/>
  <c r="AG81" i="5" s="1"/>
  <c r="AP81" i="5" s="1"/>
  <c r="AY81" i="5" s="1"/>
  <c r="BH81" i="5" s="1"/>
  <c r="BQ81" i="5" s="1"/>
  <c r="I81" i="5"/>
  <c r="G81" i="5"/>
  <c r="D81" i="5" s="1"/>
  <c r="AP80" i="5"/>
  <c r="AY80" i="5" s="1"/>
  <c r="BH80" i="5" s="1"/>
  <c r="BQ80" i="5" s="1"/>
  <c r="V79" i="5"/>
  <c r="X79" i="5" s="1"/>
  <c r="AG79" i="5" s="1"/>
  <c r="AP79" i="5" s="1"/>
  <c r="AY79" i="5" s="1"/>
  <c r="BH79" i="5" s="1"/>
  <c r="BQ79" i="5" s="1"/>
  <c r="N79" i="5"/>
  <c r="P79" i="5" s="1"/>
  <c r="R79" i="5" s="1"/>
  <c r="T79" i="5" s="1"/>
  <c r="L79" i="5"/>
  <c r="I79" i="5"/>
  <c r="G79" i="5"/>
  <c r="D79" i="5" s="1"/>
  <c r="N78" i="5"/>
  <c r="P78" i="5" s="1"/>
  <c r="R78" i="5" s="1"/>
  <c r="T78" i="5" s="1"/>
  <c r="V78" i="5" s="1"/>
  <c r="X78" i="5" s="1"/>
  <c r="AG78" i="5" s="1"/>
  <c r="AP78" i="5" s="1"/>
  <c r="AY78" i="5" s="1"/>
  <c r="BH78" i="5" s="1"/>
  <c r="BQ78" i="5" s="1"/>
  <c r="L78" i="5"/>
  <c r="I78" i="5"/>
  <c r="G78" i="5"/>
  <c r="D78" i="5" s="1"/>
  <c r="L77" i="5"/>
  <c r="N77" i="5" s="1"/>
  <c r="P77" i="5" s="1"/>
  <c r="R77" i="5" s="1"/>
  <c r="T77" i="5" s="1"/>
  <c r="V77" i="5" s="1"/>
  <c r="X77" i="5" s="1"/>
  <c r="AG77" i="5" s="1"/>
  <c r="AP77" i="5" s="1"/>
  <c r="AY77" i="5" s="1"/>
  <c r="BH77" i="5" s="1"/>
  <c r="BQ77" i="5" s="1"/>
  <c r="I77" i="5"/>
  <c r="G77" i="5"/>
  <c r="D77" i="5" s="1"/>
  <c r="N76" i="5"/>
  <c r="P76" i="5" s="1"/>
  <c r="R76" i="5" s="1"/>
  <c r="T76" i="5" s="1"/>
  <c r="V76" i="5" s="1"/>
  <c r="X76" i="5" s="1"/>
  <c r="AG76" i="5" s="1"/>
  <c r="AP76" i="5" s="1"/>
  <c r="AY76" i="5" s="1"/>
  <c r="BH76" i="5" s="1"/>
  <c r="BQ76" i="5" s="1"/>
  <c r="L76" i="5"/>
  <c r="I76" i="5"/>
  <c r="G76" i="5"/>
  <c r="D76" i="5" s="1"/>
  <c r="L75" i="5"/>
  <c r="N75" i="5" s="1"/>
  <c r="P75" i="5" s="1"/>
  <c r="R75" i="5" s="1"/>
  <c r="T75" i="5" s="1"/>
  <c r="V75" i="5" s="1"/>
  <c r="X75" i="5" s="1"/>
  <c r="AG75" i="5" s="1"/>
  <c r="AP75" i="5" s="1"/>
  <c r="AY75" i="5" s="1"/>
  <c r="BH75" i="5" s="1"/>
  <c r="BQ75" i="5" s="1"/>
  <c r="I75" i="5"/>
  <c r="G75" i="5"/>
  <c r="D75" i="5" s="1"/>
  <c r="A75" i="5"/>
  <c r="A76" i="5" s="1"/>
  <c r="R74" i="5"/>
  <c r="T74" i="5" s="1"/>
  <c r="V74" i="5" s="1"/>
  <c r="X74" i="5" s="1"/>
  <c r="AG74" i="5" s="1"/>
  <c r="AP74" i="5" s="1"/>
  <c r="AY74" i="5" s="1"/>
  <c r="BH74" i="5" s="1"/>
  <c r="BQ74" i="5" s="1"/>
  <c r="N74" i="5"/>
  <c r="P74" i="5" s="1"/>
  <c r="L74" i="5"/>
  <c r="I74" i="5"/>
  <c r="G74" i="5"/>
  <c r="D74" i="5" s="1"/>
  <c r="AY73" i="5"/>
  <c r="BH73" i="5" s="1"/>
  <c r="BQ73" i="5" s="1"/>
  <c r="AP73" i="5"/>
  <c r="T72" i="5"/>
  <c r="V72" i="5" s="1"/>
  <c r="X72" i="5" s="1"/>
  <c r="AG72" i="5" s="1"/>
  <c r="AP72" i="5" s="1"/>
  <c r="AY72" i="5" s="1"/>
  <c r="BH72" i="5" s="1"/>
  <c r="BQ72" i="5" s="1"/>
  <c r="L72" i="5"/>
  <c r="N72" i="5" s="1"/>
  <c r="P72" i="5" s="1"/>
  <c r="R72" i="5" s="1"/>
  <c r="I72" i="5"/>
  <c r="G72" i="5"/>
  <c r="D72" i="5" s="1"/>
  <c r="AP71" i="5"/>
  <c r="AY71" i="5" s="1"/>
  <c r="BH71" i="5" s="1"/>
  <c r="BQ71" i="5" s="1"/>
  <c r="N70" i="5"/>
  <c r="P70" i="5" s="1"/>
  <c r="R70" i="5" s="1"/>
  <c r="T70" i="5" s="1"/>
  <c r="V70" i="5" s="1"/>
  <c r="X70" i="5" s="1"/>
  <c r="AG70" i="5" s="1"/>
  <c r="AP70" i="5" s="1"/>
  <c r="AY70" i="5" s="1"/>
  <c r="BH70" i="5" s="1"/>
  <c r="BQ70" i="5" s="1"/>
  <c r="L70" i="5"/>
  <c r="I70" i="5"/>
  <c r="G70" i="5"/>
  <c r="L69" i="5"/>
  <c r="N69" i="5" s="1"/>
  <c r="P69" i="5" s="1"/>
  <c r="R69" i="5" s="1"/>
  <c r="T69" i="5" s="1"/>
  <c r="V69" i="5" s="1"/>
  <c r="X69" i="5" s="1"/>
  <c r="AG69" i="5" s="1"/>
  <c r="AP69" i="5" s="1"/>
  <c r="AY69" i="5" s="1"/>
  <c r="BH69" i="5" s="1"/>
  <c r="BQ69" i="5" s="1"/>
  <c r="I69" i="5"/>
  <c r="G69" i="5"/>
  <c r="AP68" i="5"/>
  <c r="AY68" i="5" s="1"/>
  <c r="BH68" i="5" s="1"/>
  <c r="BQ68" i="5" s="1"/>
  <c r="BH67" i="5"/>
  <c r="BQ67" i="5" s="1"/>
  <c r="AP67" i="5"/>
  <c r="AY67" i="5" s="1"/>
  <c r="N66" i="5"/>
  <c r="P66" i="5" s="1"/>
  <c r="R66" i="5" s="1"/>
  <c r="T66" i="5" s="1"/>
  <c r="V66" i="5" s="1"/>
  <c r="X66" i="5" s="1"/>
  <c r="AG66" i="5" s="1"/>
  <c r="AP66" i="5" s="1"/>
  <c r="AY66" i="5" s="1"/>
  <c r="BH66" i="5" s="1"/>
  <c r="BQ66" i="5" s="1"/>
  <c r="L66" i="5"/>
  <c r="I66" i="5"/>
  <c r="G66" i="5"/>
  <c r="D66" i="5" s="1"/>
  <c r="E66" i="5"/>
  <c r="B66" i="5"/>
  <c r="L65" i="5"/>
  <c r="N65" i="5" s="1"/>
  <c r="P65" i="5" s="1"/>
  <c r="R65" i="5" s="1"/>
  <c r="T65" i="5" s="1"/>
  <c r="V65" i="5" s="1"/>
  <c r="X65" i="5" s="1"/>
  <c r="AG65" i="5" s="1"/>
  <c r="AP65" i="5" s="1"/>
  <c r="AY65" i="5" s="1"/>
  <c r="BH65" i="5" s="1"/>
  <c r="BQ65" i="5" s="1"/>
  <c r="I65" i="5"/>
  <c r="G65" i="5"/>
  <c r="E65" i="5"/>
  <c r="B65" i="5"/>
  <c r="N64" i="5"/>
  <c r="P64" i="5" s="1"/>
  <c r="R64" i="5" s="1"/>
  <c r="T64" i="5" s="1"/>
  <c r="V64" i="5" s="1"/>
  <c r="X64" i="5" s="1"/>
  <c r="AG64" i="5" s="1"/>
  <c r="AP64" i="5" s="1"/>
  <c r="AY64" i="5" s="1"/>
  <c r="BH64" i="5" s="1"/>
  <c r="BQ64" i="5" s="1"/>
  <c r="L64" i="5"/>
  <c r="I64" i="5"/>
  <c r="G64" i="5"/>
  <c r="D64" i="5" s="1"/>
  <c r="E64" i="5"/>
  <c r="B64" i="5"/>
  <c r="L63" i="5"/>
  <c r="N63" i="5" s="1"/>
  <c r="P63" i="5" s="1"/>
  <c r="R63" i="5" s="1"/>
  <c r="T63" i="5" s="1"/>
  <c r="V63" i="5" s="1"/>
  <c r="X63" i="5" s="1"/>
  <c r="AG63" i="5" s="1"/>
  <c r="AP63" i="5" s="1"/>
  <c r="AY63" i="5" s="1"/>
  <c r="BH63" i="5" s="1"/>
  <c r="BQ63" i="5" s="1"/>
  <c r="I63" i="5"/>
  <c r="G63" i="5"/>
  <c r="E63" i="5"/>
  <c r="B63" i="5"/>
  <c r="R62" i="5"/>
  <c r="T62" i="5" s="1"/>
  <c r="V62" i="5" s="1"/>
  <c r="X62" i="5" s="1"/>
  <c r="AG62" i="5" s="1"/>
  <c r="AP62" i="5" s="1"/>
  <c r="AY62" i="5" s="1"/>
  <c r="BH62" i="5" s="1"/>
  <c r="BQ62" i="5" s="1"/>
  <c r="L62" i="5"/>
  <c r="N62" i="5" s="1"/>
  <c r="P62" i="5" s="1"/>
  <c r="I62" i="5"/>
  <c r="G62" i="5"/>
  <c r="E62" i="5"/>
  <c r="B62" i="5"/>
  <c r="L61" i="5"/>
  <c r="N61" i="5" s="1"/>
  <c r="P61" i="5" s="1"/>
  <c r="R61" i="5" s="1"/>
  <c r="T61" i="5" s="1"/>
  <c r="V61" i="5" s="1"/>
  <c r="X61" i="5" s="1"/>
  <c r="AG61" i="5" s="1"/>
  <c r="AP61" i="5" s="1"/>
  <c r="AY61" i="5" s="1"/>
  <c r="BH61" i="5" s="1"/>
  <c r="BQ61" i="5" s="1"/>
  <c r="I61" i="5"/>
  <c r="G61" i="5"/>
  <c r="D61" i="5" s="1"/>
  <c r="E61" i="5"/>
  <c r="B61" i="5"/>
  <c r="L60" i="5"/>
  <c r="N60" i="5" s="1"/>
  <c r="P60" i="5" s="1"/>
  <c r="R60" i="5" s="1"/>
  <c r="T60" i="5" s="1"/>
  <c r="V60" i="5" s="1"/>
  <c r="X60" i="5" s="1"/>
  <c r="AG60" i="5" s="1"/>
  <c r="AP60" i="5" s="1"/>
  <c r="AY60" i="5" s="1"/>
  <c r="BH60" i="5" s="1"/>
  <c r="BQ60" i="5" s="1"/>
  <c r="I60" i="5"/>
  <c r="G60" i="5"/>
  <c r="E60" i="5"/>
  <c r="B60" i="5"/>
  <c r="L59" i="5"/>
  <c r="N59" i="5" s="1"/>
  <c r="P59" i="5" s="1"/>
  <c r="R59" i="5" s="1"/>
  <c r="T59" i="5" s="1"/>
  <c r="V59" i="5" s="1"/>
  <c r="X59" i="5" s="1"/>
  <c r="AG59" i="5" s="1"/>
  <c r="AP59" i="5" s="1"/>
  <c r="AY59" i="5" s="1"/>
  <c r="BH59" i="5" s="1"/>
  <c r="BQ59" i="5" s="1"/>
  <c r="I59" i="5"/>
  <c r="G59" i="5"/>
  <c r="D59" i="5" s="1"/>
  <c r="E59" i="5"/>
  <c r="B59" i="5"/>
  <c r="N58" i="5"/>
  <c r="P58" i="5" s="1"/>
  <c r="R58" i="5" s="1"/>
  <c r="T58" i="5" s="1"/>
  <c r="V58" i="5" s="1"/>
  <c r="X58" i="5" s="1"/>
  <c r="AG58" i="5" s="1"/>
  <c r="AP58" i="5" s="1"/>
  <c r="AY58" i="5" s="1"/>
  <c r="BH58" i="5" s="1"/>
  <c r="BQ58" i="5" s="1"/>
  <c r="L58" i="5"/>
  <c r="I58" i="5"/>
  <c r="G58" i="5"/>
  <c r="E58" i="5"/>
  <c r="B58" i="5"/>
  <c r="L57" i="5"/>
  <c r="N57" i="5" s="1"/>
  <c r="P57" i="5" s="1"/>
  <c r="R57" i="5" s="1"/>
  <c r="T57" i="5" s="1"/>
  <c r="V57" i="5" s="1"/>
  <c r="X57" i="5" s="1"/>
  <c r="AG57" i="5" s="1"/>
  <c r="AP57" i="5" s="1"/>
  <c r="AY57" i="5" s="1"/>
  <c r="BH57" i="5" s="1"/>
  <c r="BQ57" i="5" s="1"/>
  <c r="I57" i="5"/>
  <c r="G57" i="5"/>
  <c r="E57" i="5"/>
  <c r="B57" i="5"/>
  <c r="V56" i="5"/>
  <c r="X56" i="5" s="1"/>
  <c r="AG56" i="5" s="1"/>
  <c r="AP56" i="5" s="1"/>
  <c r="AY56" i="5" s="1"/>
  <c r="BH56" i="5" s="1"/>
  <c r="BQ56" i="5" s="1"/>
  <c r="N56" i="5"/>
  <c r="P56" i="5" s="1"/>
  <c r="R56" i="5" s="1"/>
  <c r="T56" i="5" s="1"/>
  <c r="L56" i="5"/>
  <c r="I56" i="5"/>
  <c r="G56" i="5"/>
  <c r="E56" i="5"/>
  <c r="B56" i="5"/>
  <c r="L55" i="5"/>
  <c r="N55" i="5" s="1"/>
  <c r="P55" i="5" s="1"/>
  <c r="R55" i="5" s="1"/>
  <c r="T55" i="5" s="1"/>
  <c r="V55" i="5" s="1"/>
  <c r="X55" i="5" s="1"/>
  <c r="AG55" i="5" s="1"/>
  <c r="AP55" i="5" s="1"/>
  <c r="AY55" i="5" s="1"/>
  <c r="BH55" i="5" s="1"/>
  <c r="BQ55" i="5" s="1"/>
  <c r="I55" i="5"/>
  <c r="G55" i="5"/>
  <c r="D55" i="5" s="1"/>
  <c r="E55" i="5"/>
  <c r="B55" i="5"/>
  <c r="A55" i="5"/>
  <c r="L54" i="5"/>
  <c r="N54" i="5" s="1"/>
  <c r="P54" i="5" s="1"/>
  <c r="R54" i="5" s="1"/>
  <c r="T54" i="5" s="1"/>
  <c r="V54" i="5" s="1"/>
  <c r="X54" i="5" s="1"/>
  <c r="AG54" i="5" s="1"/>
  <c r="AP54" i="5" s="1"/>
  <c r="AY54" i="5" s="1"/>
  <c r="BH54" i="5" s="1"/>
  <c r="BQ54" i="5" s="1"/>
  <c r="I54" i="5"/>
  <c r="G54" i="5"/>
  <c r="E54" i="5"/>
  <c r="B54" i="5"/>
  <c r="AP53" i="5"/>
  <c r="AY53" i="5" s="1"/>
  <c r="BH53" i="5" s="1"/>
  <c r="BQ53" i="5" s="1"/>
  <c r="V52" i="5"/>
  <c r="X52" i="5" s="1"/>
  <c r="AG52" i="5" s="1"/>
  <c r="AP52" i="5" s="1"/>
  <c r="AY52" i="5" s="1"/>
  <c r="BH52" i="5" s="1"/>
  <c r="BQ52" i="5" s="1"/>
  <c r="N52" i="5"/>
  <c r="P52" i="5" s="1"/>
  <c r="R52" i="5" s="1"/>
  <c r="T52" i="5" s="1"/>
  <c r="L52" i="5"/>
  <c r="I52" i="5"/>
  <c r="G52" i="5"/>
  <c r="AP51" i="5"/>
  <c r="AY51" i="5" s="1"/>
  <c r="BH51" i="5" s="1"/>
  <c r="BQ51" i="5" s="1"/>
  <c r="AP50" i="5"/>
  <c r="AY50" i="5" s="1"/>
  <c r="BH50" i="5" s="1"/>
  <c r="BQ50" i="5" s="1"/>
  <c r="L50" i="5"/>
  <c r="N50" i="5" s="1"/>
  <c r="P50" i="5" s="1"/>
  <c r="R50" i="5" s="1"/>
  <c r="T50" i="5" s="1"/>
  <c r="V50" i="5" s="1"/>
  <c r="I50" i="5"/>
  <c r="G50" i="5"/>
  <c r="D50" i="5" s="1"/>
  <c r="AP49" i="5"/>
  <c r="AY49" i="5" s="1"/>
  <c r="BH49" i="5" s="1"/>
  <c r="BQ49" i="5" s="1"/>
  <c r="L48" i="5"/>
  <c r="N48" i="5" s="1"/>
  <c r="P48" i="5" s="1"/>
  <c r="R48" i="5" s="1"/>
  <c r="T48" i="5" s="1"/>
  <c r="V48" i="5" s="1"/>
  <c r="X48" i="5" s="1"/>
  <c r="AG48" i="5" s="1"/>
  <c r="AP48" i="5" s="1"/>
  <c r="AY48" i="5" s="1"/>
  <c r="BH48" i="5" s="1"/>
  <c r="BQ48" i="5" s="1"/>
  <c r="G48" i="5"/>
  <c r="L47" i="5"/>
  <c r="N47" i="5" s="1"/>
  <c r="P47" i="5" s="1"/>
  <c r="R47" i="5" s="1"/>
  <c r="T47" i="5" s="1"/>
  <c r="V47" i="5" s="1"/>
  <c r="X47" i="5" s="1"/>
  <c r="AG47" i="5" s="1"/>
  <c r="AP47" i="5" s="1"/>
  <c r="AY47" i="5" s="1"/>
  <c r="BH47" i="5" s="1"/>
  <c r="BQ47" i="5" s="1"/>
  <c r="H47" i="5"/>
  <c r="H48" i="5" s="1"/>
  <c r="G47" i="5"/>
  <c r="L46" i="5"/>
  <c r="N46" i="5" s="1"/>
  <c r="P46" i="5" s="1"/>
  <c r="R46" i="5" s="1"/>
  <c r="T46" i="5" s="1"/>
  <c r="V46" i="5" s="1"/>
  <c r="X46" i="5" s="1"/>
  <c r="AG46" i="5" s="1"/>
  <c r="AP46" i="5" s="1"/>
  <c r="AY46" i="5" s="1"/>
  <c r="BH46" i="5" s="1"/>
  <c r="BQ46" i="5" s="1"/>
  <c r="I46" i="5"/>
  <c r="I47" i="5" s="1"/>
  <c r="I48" i="5" s="1"/>
  <c r="G46" i="5"/>
  <c r="D46" i="5" s="1"/>
  <c r="AP45" i="5"/>
  <c r="AY45" i="5" s="1"/>
  <c r="BH45" i="5" s="1"/>
  <c r="BQ45" i="5" s="1"/>
  <c r="L44" i="5"/>
  <c r="N44" i="5" s="1"/>
  <c r="P44" i="5" s="1"/>
  <c r="R44" i="5" s="1"/>
  <c r="T44" i="5" s="1"/>
  <c r="V44" i="5" s="1"/>
  <c r="X44" i="5" s="1"/>
  <c r="AG44" i="5" s="1"/>
  <c r="AP44" i="5" s="1"/>
  <c r="AY44" i="5" s="1"/>
  <c r="BH44" i="5" s="1"/>
  <c r="BQ44" i="5" s="1"/>
  <c r="G44" i="5"/>
  <c r="N43" i="5"/>
  <c r="P43" i="5" s="1"/>
  <c r="R43" i="5" s="1"/>
  <c r="T43" i="5" s="1"/>
  <c r="V43" i="5" s="1"/>
  <c r="X43" i="5" s="1"/>
  <c r="AG43" i="5" s="1"/>
  <c r="AP43" i="5" s="1"/>
  <c r="AY43" i="5" s="1"/>
  <c r="BH43" i="5" s="1"/>
  <c r="BQ43" i="5" s="1"/>
  <c r="L43" i="5"/>
  <c r="H43" i="5"/>
  <c r="H44" i="5" s="1"/>
  <c r="G43" i="5"/>
  <c r="N42" i="5"/>
  <c r="P42" i="5" s="1"/>
  <c r="R42" i="5" s="1"/>
  <c r="T42" i="5" s="1"/>
  <c r="V42" i="5" s="1"/>
  <c r="X42" i="5" s="1"/>
  <c r="AG42" i="5" s="1"/>
  <c r="AP42" i="5" s="1"/>
  <c r="AY42" i="5" s="1"/>
  <c r="BH42" i="5" s="1"/>
  <c r="BQ42" i="5" s="1"/>
  <c r="L42" i="5"/>
  <c r="I42" i="5"/>
  <c r="I43" i="5" s="1"/>
  <c r="I44" i="5" s="1"/>
  <c r="G42" i="5"/>
  <c r="D42" i="5" s="1"/>
  <c r="AY41" i="5"/>
  <c r="BH41" i="5" s="1"/>
  <c r="BQ41" i="5" s="1"/>
  <c r="AP41" i="5"/>
  <c r="N40" i="5"/>
  <c r="P40" i="5" s="1"/>
  <c r="R40" i="5" s="1"/>
  <c r="T40" i="5" s="1"/>
  <c r="V40" i="5" s="1"/>
  <c r="X40" i="5" s="1"/>
  <c r="AG40" i="5" s="1"/>
  <c r="AP40" i="5" s="1"/>
  <c r="AY40" i="5" s="1"/>
  <c r="BH40" i="5" s="1"/>
  <c r="BQ40" i="5" s="1"/>
  <c r="L40" i="5"/>
  <c r="I40" i="5"/>
  <c r="G40" i="5"/>
  <c r="D40" i="5" s="1"/>
  <c r="T39" i="5"/>
  <c r="V39" i="5" s="1"/>
  <c r="X39" i="5" s="1"/>
  <c r="AG39" i="5" s="1"/>
  <c r="AP39" i="5" s="1"/>
  <c r="AY39" i="5" s="1"/>
  <c r="BH39" i="5" s="1"/>
  <c r="BQ39" i="5" s="1"/>
  <c r="L39" i="5"/>
  <c r="N39" i="5" s="1"/>
  <c r="P39" i="5" s="1"/>
  <c r="R39" i="5" s="1"/>
  <c r="I39" i="5"/>
  <c r="G39" i="5"/>
  <c r="L38" i="5"/>
  <c r="N38" i="5" s="1"/>
  <c r="P38" i="5" s="1"/>
  <c r="R38" i="5" s="1"/>
  <c r="T38" i="5" s="1"/>
  <c r="V38" i="5" s="1"/>
  <c r="X38" i="5" s="1"/>
  <c r="AG38" i="5" s="1"/>
  <c r="AP38" i="5" s="1"/>
  <c r="AY38" i="5" s="1"/>
  <c r="BH38" i="5" s="1"/>
  <c r="BQ38" i="5" s="1"/>
  <c r="I38" i="5"/>
  <c r="H38" i="5"/>
  <c r="H39" i="5" s="1"/>
  <c r="H40" i="5" s="1"/>
  <c r="G38" i="5"/>
  <c r="L37" i="5"/>
  <c r="N37" i="5" s="1"/>
  <c r="P37" i="5" s="1"/>
  <c r="R37" i="5" s="1"/>
  <c r="T37" i="5" s="1"/>
  <c r="V37" i="5" s="1"/>
  <c r="X37" i="5" s="1"/>
  <c r="AG37" i="5" s="1"/>
  <c r="AP37" i="5" s="1"/>
  <c r="AY37" i="5" s="1"/>
  <c r="BH37" i="5" s="1"/>
  <c r="BQ37" i="5" s="1"/>
  <c r="I37" i="5"/>
  <c r="G37" i="5"/>
  <c r="D37" i="5" s="1"/>
  <c r="AY36" i="5"/>
  <c r="BH36" i="5" s="1"/>
  <c r="BQ36" i="5" s="1"/>
  <c r="AP36" i="5"/>
  <c r="L35" i="5"/>
  <c r="N35" i="5" s="1"/>
  <c r="P35" i="5" s="1"/>
  <c r="R35" i="5" s="1"/>
  <c r="T35" i="5" s="1"/>
  <c r="V35" i="5" s="1"/>
  <c r="X35" i="5" s="1"/>
  <c r="AG35" i="5" s="1"/>
  <c r="AP35" i="5" s="1"/>
  <c r="AY35" i="5" s="1"/>
  <c r="BH35" i="5" s="1"/>
  <c r="BQ35" i="5" s="1"/>
  <c r="I35" i="5"/>
  <c r="G35" i="5"/>
  <c r="D35" i="5" s="1"/>
  <c r="L34" i="5"/>
  <c r="N34" i="5" s="1"/>
  <c r="P34" i="5" s="1"/>
  <c r="R34" i="5" s="1"/>
  <c r="T34" i="5" s="1"/>
  <c r="V34" i="5" s="1"/>
  <c r="X34" i="5" s="1"/>
  <c r="AG34" i="5" s="1"/>
  <c r="AP34" i="5" s="1"/>
  <c r="AY34" i="5" s="1"/>
  <c r="BH34" i="5" s="1"/>
  <c r="BQ34" i="5" s="1"/>
  <c r="I34" i="5"/>
  <c r="G34" i="5"/>
  <c r="D34" i="5" s="1"/>
  <c r="L33" i="5"/>
  <c r="N33" i="5" s="1"/>
  <c r="P33" i="5" s="1"/>
  <c r="R33" i="5" s="1"/>
  <c r="T33" i="5" s="1"/>
  <c r="V33" i="5" s="1"/>
  <c r="X33" i="5" s="1"/>
  <c r="AG33" i="5" s="1"/>
  <c r="AP33" i="5" s="1"/>
  <c r="AY33" i="5" s="1"/>
  <c r="BH33" i="5" s="1"/>
  <c r="BQ33" i="5" s="1"/>
  <c r="I33" i="5"/>
  <c r="G33" i="5"/>
  <c r="D33" i="5" s="1"/>
  <c r="L32" i="5"/>
  <c r="N32" i="5" s="1"/>
  <c r="P32" i="5" s="1"/>
  <c r="R32" i="5" s="1"/>
  <c r="T32" i="5" s="1"/>
  <c r="V32" i="5" s="1"/>
  <c r="X32" i="5" s="1"/>
  <c r="AG32" i="5" s="1"/>
  <c r="AP32" i="5" s="1"/>
  <c r="AY32" i="5" s="1"/>
  <c r="BH32" i="5" s="1"/>
  <c r="BQ32" i="5" s="1"/>
  <c r="I32" i="5"/>
  <c r="G32" i="5"/>
  <c r="D32" i="5" s="1"/>
  <c r="L31" i="5"/>
  <c r="N31" i="5" s="1"/>
  <c r="P31" i="5" s="1"/>
  <c r="R31" i="5" s="1"/>
  <c r="T31" i="5" s="1"/>
  <c r="V31" i="5" s="1"/>
  <c r="X31" i="5" s="1"/>
  <c r="AG31" i="5" s="1"/>
  <c r="AP31" i="5" s="1"/>
  <c r="AY31" i="5" s="1"/>
  <c r="BH31" i="5" s="1"/>
  <c r="BQ31" i="5" s="1"/>
  <c r="I31" i="5"/>
  <c r="G31" i="5"/>
  <c r="D31" i="5" s="1"/>
  <c r="BH30" i="5"/>
  <c r="BQ30" i="5" s="1"/>
  <c r="AY30" i="5"/>
  <c r="AP30" i="5"/>
  <c r="L29" i="5"/>
  <c r="N29" i="5" s="1"/>
  <c r="P29" i="5" s="1"/>
  <c r="R29" i="5" s="1"/>
  <c r="T29" i="5" s="1"/>
  <c r="V29" i="5" s="1"/>
  <c r="X29" i="5" s="1"/>
  <c r="AG29" i="5" s="1"/>
  <c r="AP29" i="5" s="1"/>
  <c r="AY29" i="5" s="1"/>
  <c r="BH29" i="5" s="1"/>
  <c r="BQ29" i="5" s="1"/>
  <c r="I29" i="5"/>
  <c r="G29" i="5"/>
  <c r="D29" i="5" s="1"/>
  <c r="L28" i="5"/>
  <c r="N28" i="5" s="1"/>
  <c r="P28" i="5" s="1"/>
  <c r="R28" i="5" s="1"/>
  <c r="T28" i="5" s="1"/>
  <c r="V28" i="5" s="1"/>
  <c r="X28" i="5" s="1"/>
  <c r="AG28" i="5" s="1"/>
  <c r="AP28" i="5" s="1"/>
  <c r="AY28" i="5" s="1"/>
  <c r="BH28" i="5" s="1"/>
  <c r="BQ28" i="5" s="1"/>
  <c r="I28" i="5"/>
  <c r="H28" i="5"/>
  <c r="G28" i="5"/>
  <c r="I24" i="5"/>
  <c r="J24" i="5" s="1"/>
  <c r="I23" i="5"/>
  <c r="J23" i="5" s="1"/>
  <c r="I22" i="5"/>
  <c r="J22" i="5" s="1"/>
  <c r="I21" i="5"/>
  <c r="J21" i="5" s="1"/>
  <c r="I20" i="5"/>
  <c r="J20" i="5" s="1"/>
  <c r="I19" i="5"/>
  <c r="J19" i="5" s="1"/>
  <c r="I18" i="5"/>
  <c r="J18" i="5" s="1"/>
  <c r="I17" i="5"/>
  <c r="J17" i="5" s="1"/>
  <c r="I16" i="5"/>
  <c r="J16" i="5" s="1"/>
  <c r="I15" i="5"/>
  <c r="J15" i="5" s="1"/>
  <c r="I14" i="5"/>
  <c r="J14" i="5" s="1"/>
  <c r="C7" i="5"/>
  <c r="C6" i="5"/>
  <c r="C5" i="5"/>
  <c r="C4" i="5"/>
  <c r="J82" i="5" l="1"/>
  <c r="J95" i="5"/>
  <c r="J99" i="5"/>
  <c r="J110" i="5"/>
  <c r="J92" i="5"/>
  <c r="J98" i="5"/>
  <c r="J72" i="5"/>
  <c r="J73" i="5" s="1"/>
  <c r="J97" i="5"/>
  <c r="J62" i="5"/>
  <c r="J29" i="5"/>
  <c r="J59" i="5"/>
  <c r="J74" i="5"/>
  <c r="J79" i="5"/>
  <c r="J83" i="5"/>
  <c r="J89" i="5"/>
  <c r="J90" i="5"/>
  <c r="J109" i="5"/>
  <c r="J38" i="5"/>
  <c r="J105" i="5"/>
  <c r="J50" i="5"/>
  <c r="J51" i="5" s="1"/>
  <c r="J54" i="5"/>
  <c r="J57" i="5"/>
  <c r="J86" i="5"/>
  <c r="J94" i="5"/>
  <c r="J64" i="5"/>
  <c r="J66" i="5"/>
  <c r="D97" i="5"/>
  <c r="D105" i="5"/>
  <c r="D109" i="5"/>
  <c r="J55" i="5"/>
  <c r="D57" i="5"/>
  <c r="J60" i="5"/>
  <c r="J61" i="5"/>
  <c r="J75" i="5"/>
  <c r="J85" i="5"/>
  <c r="J91" i="5"/>
  <c r="J31" i="5"/>
  <c r="J34" i="5"/>
  <c r="J46" i="5"/>
  <c r="J77" i="5"/>
  <c r="J96" i="5"/>
  <c r="J32" i="5"/>
  <c r="J33" i="5"/>
  <c r="J35" i="5"/>
  <c r="J40" i="5"/>
  <c r="J84" i="5"/>
  <c r="J88" i="5"/>
  <c r="J106" i="5"/>
  <c r="J108" i="5"/>
  <c r="J25" i="5"/>
  <c r="J12" i="5" s="1"/>
  <c r="J58" i="5"/>
  <c r="J81" i="5"/>
  <c r="J56" i="5"/>
  <c r="D56" i="5"/>
  <c r="J43" i="5"/>
  <c r="J47" i="5"/>
  <c r="J48" i="5"/>
  <c r="J28" i="5"/>
  <c r="J30" i="5" s="1"/>
  <c r="D28" i="5"/>
  <c r="J39" i="5"/>
  <c r="D39" i="5"/>
  <c r="J44" i="5"/>
  <c r="D44" i="5"/>
  <c r="D52" i="5"/>
  <c r="J52" i="5"/>
  <c r="J53" i="5" s="1"/>
  <c r="J37" i="5"/>
  <c r="J42" i="5"/>
  <c r="D47" i="5"/>
  <c r="D54" i="5"/>
  <c r="D70" i="5"/>
  <c r="J70" i="5"/>
  <c r="D38" i="5"/>
  <c r="D43" i="5"/>
  <c r="D48" i="5"/>
  <c r="D58" i="5"/>
  <c r="D60" i="5"/>
  <c r="D62" i="5"/>
  <c r="J65" i="5"/>
  <c r="D65" i="5"/>
  <c r="J76" i="5"/>
  <c r="J78" i="5"/>
  <c r="J63" i="5"/>
  <c r="D63" i="5"/>
  <c r="D69" i="5"/>
  <c r="J69" i="5"/>
  <c r="J104" i="5"/>
  <c r="D104" i="5"/>
  <c r="J107" i="5"/>
  <c r="D107" i="5"/>
  <c r="J103" i="5" l="1"/>
  <c r="J93" i="5"/>
  <c r="J36" i="5"/>
  <c r="J67" i="5"/>
  <c r="J41" i="5"/>
  <c r="J49" i="5"/>
  <c r="J87" i="5"/>
  <c r="J71" i="5"/>
  <c r="J80" i="5"/>
  <c r="J111" i="5"/>
  <c r="J45" i="5"/>
  <c r="J26" i="5" l="1"/>
  <c r="J68" i="5"/>
  <c r="J112" i="5" l="1"/>
  <c r="J113" i="5" s="1"/>
  <c r="AX111" i="5" l="1"/>
  <c r="AO111" i="5"/>
  <c r="AF111" i="5" l="1"/>
  <c r="BG111" i="5" l="1"/>
  <c r="V111" i="5" l="1"/>
  <c r="X111" i="5" l="1"/>
  <c r="AG111" i="5"/>
  <c r="AP111" i="5" l="1"/>
  <c r="AY111" i="5" l="1"/>
  <c r="BH111" i="5" l="1"/>
  <c r="I50" i="4"/>
  <c r="J50" i="4" s="1"/>
  <c r="D50" i="4"/>
  <c r="B50" i="4"/>
  <c r="I49" i="4"/>
  <c r="D49" i="4"/>
  <c r="G49" i="4" s="1"/>
  <c r="B49" i="4"/>
  <c r="I48" i="4"/>
  <c r="D48" i="4"/>
  <c r="G48" i="4" s="1"/>
  <c r="B48" i="4"/>
  <c r="I47" i="4"/>
  <c r="D47" i="4"/>
  <c r="G47" i="4" s="1"/>
  <c r="B47" i="4"/>
  <c r="I46" i="4"/>
  <c r="D46" i="4"/>
  <c r="G46" i="4" s="1"/>
  <c r="B46" i="4"/>
  <c r="I45" i="4"/>
  <c r="D45" i="4"/>
  <c r="G45" i="4" s="1"/>
  <c r="B45" i="4"/>
  <c r="I44" i="4"/>
  <c r="D44" i="4"/>
  <c r="G44" i="4" s="1"/>
  <c r="B44" i="4"/>
  <c r="I43" i="4"/>
  <c r="D43" i="4"/>
  <c r="G43" i="4" s="1"/>
  <c r="B43" i="4"/>
  <c r="I42" i="4"/>
  <c r="D42" i="4"/>
  <c r="G42" i="4" s="1"/>
  <c r="B42" i="4"/>
  <c r="I41" i="4"/>
  <c r="D41" i="4"/>
  <c r="G41" i="4" s="1"/>
  <c r="B41" i="4"/>
  <c r="I40" i="4"/>
  <c r="D40" i="4"/>
  <c r="G40" i="4" s="1"/>
  <c r="B40" i="4"/>
  <c r="I39" i="4"/>
  <c r="D39" i="4"/>
  <c r="G39" i="4" s="1"/>
  <c r="B39" i="4"/>
  <c r="A39" i="4"/>
  <c r="I38" i="4"/>
  <c r="D38" i="4"/>
  <c r="G38" i="4" s="1"/>
  <c r="B38" i="4"/>
  <c r="I36" i="4"/>
  <c r="D36" i="4"/>
  <c r="G36" i="4" s="1"/>
  <c r="I34" i="4"/>
  <c r="G34" i="4"/>
  <c r="I32" i="4"/>
  <c r="D32" i="4"/>
  <c r="G32" i="4" s="1"/>
  <c r="I31" i="4"/>
  <c r="H31" i="4"/>
  <c r="H32" i="4" s="1"/>
  <c r="D31" i="4"/>
  <c r="G31" i="4" s="1"/>
  <c r="I30" i="4"/>
  <c r="D30" i="4"/>
  <c r="G30" i="4" s="1"/>
  <c r="I28" i="4"/>
  <c r="D28" i="4"/>
  <c r="G28" i="4" s="1"/>
  <c r="I27" i="4"/>
  <c r="H27" i="4"/>
  <c r="H28" i="4" s="1"/>
  <c r="D27" i="4"/>
  <c r="G27" i="4" s="1"/>
  <c r="I26" i="4"/>
  <c r="D26" i="4"/>
  <c r="G26" i="4" s="1"/>
  <c r="I24" i="4"/>
  <c r="D24" i="4"/>
  <c r="G24" i="4" s="1"/>
  <c r="I23" i="4"/>
  <c r="D23" i="4"/>
  <c r="G23" i="4" s="1"/>
  <c r="I22" i="4"/>
  <c r="H22" i="4"/>
  <c r="H23" i="4" s="1"/>
  <c r="H24" i="4" s="1"/>
  <c r="D22" i="4"/>
  <c r="G22" i="4" s="1"/>
  <c r="I21" i="4"/>
  <c r="D21" i="4"/>
  <c r="G21" i="4" s="1"/>
  <c r="I19" i="4"/>
  <c r="D19" i="4"/>
  <c r="G19" i="4" s="1"/>
  <c r="I18" i="4"/>
  <c r="D18" i="4"/>
  <c r="G18" i="4" s="1"/>
  <c r="I17" i="4"/>
  <c r="D17" i="4"/>
  <c r="G17" i="4" s="1"/>
  <c r="I16" i="4"/>
  <c r="D16" i="4"/>
  <c r="G16" i="4" s="1"/>
  <c r="I15" i="4"/>
  <c r="D15" i="4"/>
  <c r="G15" i="4" s="1"/>
  <c r="I13" i="4"/>
  <c r="D13" i="4"/>
  <c r="G13" i="4" s="1"/>
  <c r="I12" i="4"/>
  <c r="D12" i="4"/>
  <c r="G12" i="4" s="1"/>
  <c r="J11" i="8" s="1"/>
  <c r="C7" i="4"/>
  <c r="C6" i="4"/>
  <c r="C5" i="4"/>
  <c r="C4" i="4"/>
  <c r="J13" i="4" l="1"/>
  <c r="J21" i="4"/>
  <c r="J28" i="4"/>
  <c r="J36" i="4"/>
  <c r="J37" i="4" s="1"/>
  <c r="J23" i="4"/>
  <c r="J44" i="4"/>
  <c r="J24" i="4"/>
  <c r="J26" i="4"/>
  <c r="J30" i="4"/>
  <c r="J39" i="4"/>
  <c r="J34" i="4"/>
  <c r="J35" i="4" s="1"/>
  <c r="J16" i="4"/>
  <c r="J41" i="4"/>
  <c r="J17" i="4"/>
  <c r="J18" i="4"/>
  <c r="J19" i="4"/>
  <c r="J43" i="4"/>
  <c r="J47" i="4"/>
  <c r="J45" i="4"/>
  <c r="J49" i="4"/>
  <c r="J15" i="4"/>
  <c r="J22" i="4"/>
  <c r="J32" i="4"/>
  <c r="J46" i="4"/>
  <c r="J12" i="4"/>
  <c r="J14" i="4" s="1"/>
  <c r="J27" i="4"/>
  <c r="J31" i="4"/>
  <c r="J38" i="4"/>
  <c r="J40" i="4"/>
  <c r="J42" i="4"/>
  <c r="J48" i="4"/>
  <c r="J33" i="4" l="1"/>
  <c r="J29" i="4"/>
  <c r="J25" i="4"/>
  <c r="J20" i="4"/>
  <c r="J52" i="4"/>
  <c r="J53" i="4" l="1"/>
  <c r="J54" i="4" s="1"/>
  <c r="I54" i="3"/>
  <c r="D54" i="3"/>
  <c r="G54" i="3" s="1"/>
  <c r="I53" i="3"/>
  <c r="G53" i="3"/>
  <c r="D53" i="3"/>
  <c r="I52" i="3"/>
  <c r="D52" i="3"/>
  <c r="G52" i="3" s="1"/>
  <c r="I51" i="3"/>
  <c r="D51" i="3"/>
  <c r="G51" i="3" s="1"/>
  <c r="I50" i="3"/>
  <c r="D50" i="3"/>
  <c r="G50" i="3" s="1"/>
  <c r="I49" i="3"/>
  <c r="D49" i="3"/>
  <c r="G49" i="3" s="1"/>
  <c r="I48" i="3"/>
  <c r="D48" i="3"/>
  <c r="G48" i="3" s="1"/>
  <c r="D46" i="3"/>
  <c r="G46" i="3" s="1"/>
  <c r="J46" i="3" s="1"/>
  <c r="D45" i="3"/>
  <c r="G45" i="3" s="1"/>
  <c r="J45" i="3" s="1"/>
  <c r="J44" i="3"/>
  <c r="G44" i="3"/>
  <c r="G43" i="3"/>
  <c r="J43" i="3" s="1"/>
  <c r="I42" i="3"/>
  <c r="D42" i="3"/>
  <c r="G42" i="3" s="1"/>
  <c r="B42" i="3"/>
  <c r="I41" i="3"/>
  <c r="G41" i="3"/>
  <c r="J41" i="3" s="1"/>
  <c r="I40" i="3"/>
  <c r="G40" i="3"/>
  <c r="I39" i="3"/>
  <c r="D39" i="3"/>
  <c r="G39" i="3" s="1"/>
  <c r="I38" i="3"/>
  <c r="D38" i="3"/>
  <c r="G38" i="3" s="1"/>
  <c r="B38" i="3"/>
  <c r="I36" i="3"/>
  <c r="D36" i="3"/>
  <c r="G36" i="3" s="1"/>
  <c r="I35" i="3"/>
  <c r="J35" i="3" s="1"/>
  <c r="D35" i="3"/>
  <c r="G35" i="3" s="1"/>
  <c r="I34" i="3"/>
  <c r="D34" i="3"/>
  <c r="G34" i="3" s="1"/>
  <c r="I33" i="3"/>
  <c r="D33" i="3"/>
  <c r="G33" i="3" s="1"/>
  <c r="A33" i="3"/>
  <c r="A34" i="3" s="1"/>
  <c r="A35" i="3" s="1"/>
  <c r="I32" i="3"/>
  <c r="D32" i="3"/>
  <c r="G32" i="3" s="1"/>
  <c r="I30" i="3"/>
  <c r="D30" i="3"/>
  <c r="G30" i="3" s="1"/>
  <c r="I29" i="3"/>
  <c r="D29" i="3"/>
  <c r="G29" i="3" s="1"/>
  <c r="I28" i="3"/>
  <c r="D28" i="3"/>
  <c r="G28" i="3" s="1"/>
  <c r="I27" i="3"/>
  <c r="D27" i="3"/>
  <c r="G27" i="3" s="1"/>
  <c r="I26" i="3"/>
  <c r="D26" i="3"/>
  <c r="G26" i="3" s="1"/>
  <c r="A26" i="3"/>
  <c r="I25" i="3"/>
  <c r="D25" i="3"/>
  <c r="G25" i="3" s="1"/>
  <c r="I23" i="3"/>
  <c r="D23" i="3"/>
  <c r="G23" i="3" s="1"/>
  <c r="I22" i="3"/>
  <c r="D22" i="3"/>
  <c r="G22" i="3" s="1"/>
  <c r="I21" i="3"/>
  <c r="D21" i="3"/>
  <c r="G21" i="3" s="1"/>
  <c r="I20" i="3"/>
  <c r="D20" i="3"/>
  <c r="G20" i="3" s="1"/>
  <c r="I19" i="3"/>
  <c r="D19" i="3"/>
  <c r="G19" i="3" s="1"/>
  <c r="A19" i="3"/>
  <c r="A20" i="3" s="1"/>
  <c r="I18" i="3"/>
  <c r="D18" i="3"/>
  <c r="G18" i="3" s="1"/>
  <c r="I16" i="3"/>
  <c r="D16" i="3"/>
  <c r="G16" i="3" s="1"/>
  <c r="I14" i="3"/>
  <c r="D14" i="3"/>
  <c r="G14" i="3" s="1"/>
  <c r="I13" i="3"/>
  <c r="D13" i="3"/>
  <c r="G13" i="3" s="1"/>
  <c r="C7" i="3"/>
  <c r="C6" i="3"/>
  <c r="C5" i="3"/>
  <c r="C4" i="3"/>
  <c r="I125" i="2"/>
  <c r="G125" i="2"/>
  <c r="D125" i="2" s="1"/>
  <c r="E125" i="2"/>
  <c r="I124" i="2"/>
  <c r="G124" i="2"/>
  <c r="D124" i="2" s="1"/>
  <c r="E124" i="2"/>
  <c r="I123" i="2"/>
  <c r="G123" i="2"/>
  <c r="D123" i="2" s="1"/>
  <c r="E123" i="2"/>
  <c r="I122" i="2"/>
  <c r="G122" i="2"/>
  <c r="E122" i="2"/>
  <c r="D122" i="2"/>
  <c r="I121" i="2"/>
  <c r="G121" i="2"/>
  <c r="E121" i="2"/>
  <c r="I120" i="2"/>
  <c r="G120" i="2"/>
  <c r="E120" i="2"/>
  <c r="B120" i="2"/>
  <c r="I119" i="2"/>
  <c r="G119" i="2"/>
  <c r="E119" i="2"/>
  <c r="D119" i="2"/>
  <c r="G116" i="2"/>
  <c r="J116" i="2" s="1"/>
  <c r="G115" i="2"/>
  <c r="J115" i="2" s="1"/>
  <c r="E115" i="2"/>
  <c r="G114" i="2"/>
  <c r="J114" i="2" s="1"/>
  <c r="I113" i="2"/>
  <c r="G113" i="2"/>
  <c r="B113" i="2"/>
  <c r="I112" i="2"/>
  <c r="J112" i="2" s="1"/>
  <c r="G112" i="2"/>
  <c r="D112" i="2" s="1"/>
  <c r="E112" i="2"/>
  <c r="I111" i="2"/>
  <c r="G111" i="2"/>
  <c r="D111" i="2" s="1"/>
  <c r="E111" i="2"/>
  <c r="I110" i="2"/>
  <c r="G110" i="2"/>
  <c r="D110" i="2" s="1"/>
  <c r="E110" i="2"/>
  <c r="A110" i="2"/>
  <c r="I109" i="2"/>
  <c r="G109" i="2"/>
  <c r="D109" i="2" s="1"/>
  <c r="E109" i="2"/>
  <c r="A109" i="2"/>
  <c r="I108" i="2"/>
  <c r="G108" i="2"/>
  <c r="D108" i="2" s="1"/>
  <c r="E108" i="2"/>
  <c r="I105" i="2"/>
  <c r="G105" i="2"/>
  <c r="D105" i="2" s="1"/>
  <c r="I104" i="2"/>
  <c r="G104" i="2"/>
  <c r="D104" i="2" s="1"/>
  <c r="I103" i="2"/>
  <c r="G103" i="2"/>
  <c r="D103" i="2" s="1"/>
  <c r="A103" i="2"/>
  <c r="A104" i="2" s="1"/>
  <c r="I102" i="2"/>
  <c r="G102" i="2"/>
  <c r="D102" i="2" s="1"/>
  <c r="A102" i="2"/>
  <c r="I101" i="2"/>
  <c r="G101" i="2"/>
  <c r="D101" i="2" s="1"/>
  <c r="I98" i="2"/>
  <c r="G98" i="2"/>
  <c r="D98" i="2" s="1"/>
  <c r="I97" i="2"/>
  <c r="G97" i="2"/>
  <c r="D97" i="2" s="1"/>
  <c r="I96" i="2"/>
  <c r="G96" i="2"/>
  <c r="D96" i="2" s="1"/>
  <c r="I95" i="2"/>
  <c r="J95" i="2" s="1"/>
  <c r="G95" i="2"/>
  <c r="D95" i="2" s="1"/>
  <c r="I94" i="2"/>
  <c r="G94" i="2"/>
  <c r="D94" i="2" s="1"/>
  <c r="A94" i="2"/>
  <c r="I93" i="2"/>
  <c r="G93" i="2"/>
  <c r="J93" i="2" s="1"/>
  <c r="I90" i="2"/>
  <c r="G90" i="2"/>
  <c r="D90" i="2" s="1"/>
  <c r="I89" i="2"/>
  <c r="G89" i="2"/>
  <c r="D89" i="2" s="1"/>
  <c r="I88" i="2"/>
  <c r="G88" i="2"/>
  <c r="D88" i="2" s="1"/>
  <c r="I87" i="2"/>
  <c r="G87" i="2"/>
  <c r="D87" i="2" s="1"/>
  <c r="I86" i="2"/>
  <c r="G86" i="2"/>
  <c r="D86" i="2" s="1"/>
  <c r="A86" i="2"/>
  <c r="A87" i="2" s="1"/>
  <c r="I85" i="2"/>
  <c r="G85" i="2"/>
  <c r="D85" i="2" s="1"/>
  <c r="I82" i="2"/>
  <c r="G82" i="2"/>
  <c r="D82" i="2" s="1"/>
  <c r="I79" i="2"/>
  <c r="G79" i="2"/>
  <c r="D79" i="2" s="1"/>
  <c r="I78" i="2"/>
  <c r="G78" i="2"/>
  <c r="D78" i="2" s="1"/>
  <c r="I74" i="2"/>
  <c r="G74" i="2"/>
  <c r="D74" i="2" s="1"/>
  <c r="E74" i="2"/>
  <c r="B74" i="2"/>
  <c r="I73" i="2"/>
  <c r="G73" i="2"/>
  <c r="E73" i="2"/>
  <c r="B73" i="2"/>
  <c r="I72" i="2"/>
  <c r="G72" i="2"/>
  <c r="J72" i="2" s="1"/>
  <c r="E72" i="2"/>
  <c r="B72" i="2"/>
  <c r="I71" i="2"/>
  <c r="G71" i="2"/>
  <c r="J71" i="2" s="1"/>
  <c r="E71" i="2"/>
  <c r="B71" i="2"/>
  <c r="I70" i="2"/>
  <c r="G70" i="2"/>
  <c r="E70" i="2"/>
  <c r="B70" i="2"/>
  <c r="I69" i="2"/>
  <c r="G69" i="2"/>
  <c r="J69" i="2" s="1"/>
  <c r="E69" i="2"/>
  <c r="B69" i="2"/>
  <c r="I68" i="2"/>
  <c r="G68" i="2"/>
  <c r="J68" i="2" s="1"/>
  <c r="E68" i="2"/>
  <c r="B68" i="2"/>
  <c r="I67" i="2"/>
  <c r="G67" i="2"/>
  <c r="E67" i="2"/>
  <c r="B67" i="2"/>
  <c r="I66" i="2"/>
  <c r="G66" i="2"/>
  <c r="J66" i="2" s="1"/>
  <c r="E66" i="2"/>
  <c r="B66" i="2"/>
  <c r="I65" i="2"/>
  <c r="G65" i="2"/>
  <c r="J65" i="2" s="1"/>
  <c r="E65" i="2"/>
  <c r="B65" i="2"/>
  <c r="I64" i="2"/>
  <c r="G64" i="2"/>
  <c r="E64" i="2"/>
  <c r="B64" i="2"/>
  <c r="I63" i="2"/>
  <c r="G63" i="2"/>
  <c r="J63" i="2" s="1"/>
  <c r="E63" i="2"/>
  <c r="B63" i="2"/>
  <c r="A63" i="2"/>
  <c r="I62" i="2"/>
  <c r="G62" i="2"/>
  <c r="E62" i="2"/>
  <c r="B62" i="2"/>
  <c r="I59" i="2"/>
  <c r="G59" i="2"/>
  <c r="D59" i="2" s="1"/>
  <c r="I56" i="2"/>
  <c r="J56" i="2" s="1"/>
  <c r="I55" i="2"/>
  <c r="G55" i="2"/>
  <c r="D55" i="2" s="1"/>
  <c r="G52" i="2"/>
  <c r="D52" i="2" s="1"/>
  <c r="H51" i="2"/>
  <c r="H52" i="2" s="1"/>
  <c r="G51" i="2"/>
  <c r="I50" i="2"/>
  <c r="I51" i="2" s="1"/>
  <c r="I52" i="2" s="1"/>
  <c r="G50" i="2"/>
  <c r="D50" i="2" s="1"/>
  <c r="H47" i="2"/>
  <c r="G47" i="2"/>
  <c r="D47" i="2" s="1"/>
  <c r="H46" i="2"/>
  <c r="G46" i="2"/>
  <c r="D46" i="2" s="1"/>
  <c r="I45" i="2"/>
  <c r="I46" i="2" s="1"/>
  <c r="G45" i="2"/>
  <c r="I42" i="2"/>
  <c r="G42" i="2"/>
  <c r="I41" i="2"/>
  <c r="G41" i="2"/>
  <c r="D41" i="2" s="1"/>
  <c r="I40" i="2"/>
  <c r="H40" i="2"/>
  <c r="H41" i="2" s="1"/>
  <c r="H42" i="2" s="1"/>
  <c r="G40" i="2"/>
  <c r="I39" i="2"/>
  <c r="G39" i="2"/>
  <c r="D39" i="2" s="1"/>
  <c r="I36" i="2"/>
  <c r="G36" i="2"/>
  <c r="D36" i="2" s="1"/>
  <c r="I35" i="2"/>
  <c r="G35" i="2"/>
  <c r="D35" i="2" s="1"/>
  <c r="I34" i="2"/>
  <c r="G34" i="2"/>
  <c r="D34" i="2" s="1"/>
  <c r="I33" i="2"/>
  <c r="G33" i="2"/>
  <c r="D33" i="2" s="1"/>
  <c r="I32" i="2"/>
  <c r="G32" i="2"/>
  <c r="D32" i="2" s="1"/>
  <c r="I29" i="2"/>
  <c r="G29" i="2"/>
  <c r="D29" i="2" s="1"/>
  <c r="I28" i="2"/>
  <c r="H28" i="2"/>
  <c r="G28" i="2"/>
  <c r="D28" i="2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4" i="2"/>
  <c r="J14" i="2" s="1"/>
  <c r="C7" i="2"/>
  <c r="C6" i="2"/>
  <c r="C5" i="2"/>
  <c r="C4" i="2"/>
  <c r="E94" i="1"/>
  <c r="G94" i="1" s="1"/>
  <c r="E93" i="1"/>
  <c r="G93" i="1" s="1"/>
  <c r="E92" i="1"/>
  <c r="G92" i="1" s="1"/>
  <c r="E91" i="1"/>
  <c r="G91" i="1" s="1"/>
  <c r="E90" i="1"/>
  <c r="G90" i="1" s="1"/>
  <c r="E89" i="1"/>
  <c r="G89" i="1" s="1"/>
  <c r="E88" i="1"/>
  <c r="G88" i="1" s="1"/>
  <c r="I86" i="1"/>
  <c r="K86" i="1" s="1"/>
  <c r="G86" i="1"/>
  <c r="D86" i="1"/>
  <c r="E85" i="1"/>
  <c r="I85" i="1" s="1"/>
  <c r="K85" i="1" s="1"/>
  <c r="D85" i="1"/>
  <c r="I84" i="1"/>
  <c r="K84" i="1" s="1"/>
  <c r="H84" i="1"/>
  <c r="G84" i="1"/>
  <c r="F84" i="1"/>
  <c r="D84" i="1"/>
  <c r="H83" i="1"/>
  <c r="F83" i="1"/>
  <c r="E83" i="1"/>
  <c r="I83" i="1" s="1"/>
  <c r="K83" i="1" s="1"/>
  <c r="E82" i="1"/>
  <c r="I82" i="1" s="1"/>
  <c r="K82" i="1" s="1"/>
  <c r="I81" i="1"/>
  <c r="K81" i="1" s="1"/>
  <c r="H81" i="1"/>
  <c r="G81" i="1"/>
  <c r="F81" i="1"/>
  <c r="J81" i="1" s="1"/>
  <c r="H80" i="1"/>
  <c r="F80" i="1"/>
  <c r="E80" i="1"/>
  <c r="G80" i="1" s="1"/>
  <c r="K79" i="1"/>
  <c r="I79" i="1"/>
  <c r="G79" i="1"/>
  <c r="E78" i="1"/>
  <c r="I78" i="1" s="1"/>
  <c r="K78" i="1" s="1"/>
  <c r="G76" i="1"/>
  <c r="E76" i="1"/>
  <c r="I76" i="1" s="1"/>
  <c r="K76" i="1" s="1"/>
  <c r="G75" i="1"/>
  <c r="E75" i="1"/>
  <c r="I75" i="1" s="1"/>
  <c r="K75" i="1" s="1"/>
  <c r="E74" i="1"/>
  <c r="I74" i="1" s="1"/>
  <c r="K74" i="1" s="1"/>
  <c r="E73" i="1"/>
  <c r="I73" i="1" s="1"/>
  <c r="K73" i="1" s="1"/>
  <c r="G72" i="1"/>
  <c r="E72" i="1"/>
  <c r="I72" i="1" s="1"/>
  <c r="K72" i="1" s="1"/>
  <c r="E70" i="1"/>
  <c r="I70" i="1" s="1"/>
  <c r="K70" i="1" s="1"/>
  <c r="E69" i="1"/>
  <c r="I69" i="1" s="1"/>
  <c r="K69" i="1" s="1"/>
  <c r="E68" i="1"/>
  <c r="I68" i="1" s="1"/>
  <c r="K68" i="1" s="1"/>
  <c r="E67" i="1"/>
  <c r="I67" i="1" s="1"/>
  <c r="K67" i="1" s="1"/>
  <c r="E66" i="1"/>
  <c r="I66" i="1" s="1"/>
  <c r="K66" i="1" s="1"/>
  <c r="E65" i="1"/>
  <c r="I65" i="1" s="1"/>
  <c r="K65" i="1" s="1"/>
  <c r="E63" i="1"/>
  <c r="I63" i="1" s="1"/>
  <c r="K63" i="1" s="1"/>
  <c r="G62" i="1"/>
  <c r="E62" i="1"/>
  <c r="I62" i="1" s="1"/>
  <c r="K62" i="1" s="1"/>
  <c r="E61" i="1"/>
  <c r="I61" i="1" s="1"/>
  <c r="K61" i="1" s="1"/>
  <c r="E60" i="1"/>
  <c r="I60" i="1" s="1"/>
  <c r="K60" i="1" s="1"/>
  <c r="E59" i="1"/>
  <c r="I59" i="1" s="1"/>
  <c r="K59" i="1" s="1"/>
  <c r="E58" i="1"/>
  <c r="I58" i="1" s="1"/>
  <c r="K58" i="1" s="1"/>
  <c r="E56" i="1"/>
  <c r="I56" i="1" s="1"/>
  <c r="K56" i="1" s="1"/>
  <c r="E54" i="1"/>
  <c r="I54" i="1" s="1"/>
  <c r="K54" i="1" s="1"/>
  <c r="E53" i="1"/>
  <c r="I53" i="1" s="1"/>
  <c r="K53" i="1" s="1"/>
  <c r="E49" i="1"/>
  <c r="I49" i="1" s="1"/>
  <c r="K49" i="1" s="1"/>
  <c r="E48" i="1"/>
  <c r="I48" i="1" s="1"/>
  <c r="K48" i="1" s="1"/>
  <c r="E47" i="1"/>
  <c r="I47" i="1" s="1"/>
  <c r="K47" i="1" s="1"/>
  <c r="E46" i="1"/>
  <c r="I46" i="1" s="1"/>
  <c r="K46" i="1" s="1"/>
  <c r="E45" i="1"/>
  <c r="I45" i="1" s="1"/>
  <c r="K45" i="1" s="1"/>
  <c r="E44" i="1"/>
  <c r="I44" i="1" s="1"/>
  <c r="K44" i="1" s="1"/>
  <c r="E43" i="1"/>
  <c r="I43" i="1" s="1"/>
  <c r="K43" i="1" s="1"/>
  <c r="E42" i="1"/>
  <c r="I42" i="1" s="1"/>
  <c r="K42" i="1" s="1"/>
  <c r="E41" i="1"/>
  <c r="I41" i="1" s="1"/>
  <c r="K41" i="1" s="1"/>
  <c r="E40" i="1"/>
  <c r="I40" i="1" s="1"/>
  <c r="K40" i="1" s="1"/>
  <c r="E39" i="1"/>
  <c r="I39" i="1" s="1"/>
  <c r="K39" i="1" s="1"/>
  <c r="E38" i="1"/>
  <c r="I38" i="1" s="1"/>
  <c r="K38" i="1" s="1"/>
  <c r="E37" i="1"/>
  <c r="I37" i="1" s="1"/>
  <c r="K37" i="1" s="1"/>
  <c r="E35" i="1"/>
  <c r="I35" i="1" s="1"/>
  <c r="K35" i="1" s="1"/>
  <c r="E33" i="1"/>
  <c r="I33" i="1" s="1"/>
  <c r="K33" i="1" s="1"/>
  <c r="E31" i="1"/>
  <c r="I31" i="1" s="1"/>
  <c r="K31" i="1" s="1"/>
  <c r="E30" i="1"/>
  <c r="I30" i="1" s="1"/>
  <c r="K30" i="1" s="1"/>
  <c r="E29" i="1"/>
  <c r="I29" i="1" s="1"/>
  <c r="K29" i="1" s="1"/>
  <c r="E27" i="1"/>
  <c r="I27" i="1" s="1"/>
  <c r="K27" i="1" s="1"/>
  <c r="E26" i="1"/>
  <c r="I26" i="1" s="1"/>
  <c r="K26" i="1" s="1"/>
  <c r="I25" i="1"/>
  <c r="K25" i="1" s="1"/>
  <c r="E25" i="1"/>
  <c r="G25" i="1" s="1"/>
  <c r="E23" i="1"/>
  <c r="G23" i="1" s="1"/>
  <c r="E22" i="1"/>
  <c r="G22" i="1" s="1"/>
  <c r="E21" i="1"/>
  <c r="G21" i="1" s="1"/>
  <c r="E20" i="1"/>
  <c r="G20" i="1" s="1"/>
  <c r="E18" i="1"/>
  <c r="G18" i="1" s="1"/>
  <c r="I17" i="1"/>
  <c r="K17" i="1" s="1"/>
  <c r="E17" i="1"/>
  <c r="G17" i="1" s="1"/>
  <c r="E16" i="1"/>
  <c r="G16" i="1" s="1"/>
  <c r="I15" i="1"/>
  <c r="K15" i="1" s="1"/>
  <c r="E15" i="1"/>
  <c r="G15" i="1" s="1"/>
  <c r="E14" i="1"/>
  <c r="I14" i="1" s="1"/>
  <c r="K14" i="1" s="1"/>
  <c r="E12" i="1"/>
  <c r="G12" i="1" s="1"/>
  <c r="E11" i="1"/>
  <c r="G11" i="1" s="1"/>
  <c r="G58" i="1" l="1"/>
  <c r="G67" i="1"/>
  <c r="J40" i="2"/>
  <c r="J64" i="2"/>
  <c r="J67" i="2"/>
  <c r="J70" i="2"/>
  <c r="J97" i="2"/>
  <c r="J85" i="2"/>
  <c r="G69" i="1"/>
  <c r="G85" i="1"/>
  <c r="I22" i="1"/>
  <c r="K22" i="1" s="1"/>
  <c r="J83" i="1"/>
  <c r="G60" i="1"/>
  <c r="G78" i="1"/>
  <c r="G49" i="1"/>
  <c r="G47" i="1"/>
  <c r="I20" i="1"/>
  <c r="K20" i="1" s="1"/>
  <c r="G54" i="1"/>
  <c r="G65" i="1"/>
  <c r="G74" i="1"/>
  <c r="J80" i="1"/>
  <c r="J84" i="1"/>
  <c r="J120" i="2"/>
  <c r="J40" i="3"/>
  <c r="J121" i="2"/>
  <c r="J94" i="2"/>
  <c r="J96" i="2"/>
  <c r="J98" i="2"/>
  <c r="J45" i="2"/>
  <c r="J52" i="2"/>
  <c r="J125" i="2"/>
  <c r="J18" i="3"/>
  <c r="J42" i="2"/>
  <c r="J59" i="2"/>
  <c r="J60" i="2" s="1"/>
  <c r="J74" i="2"/>
  <c r="J104" i="2"/>
  <c r="J14" i="3"/>
  <c r="J27" i="3"/>
  <c r="J29" i="3"/>
  <c r="J53" i="3"/>
  <c r="I16" i="1"/>
  <c r="K16" i="1" s="1"/>
  <c r="I18" i="1"/>
  <c r="K18" i="1" s="1"/>
  <c r="I21" i="1"/>
  <c r="K21" i="1" s="1"/>
  <c r="I23" i="1"/>
  <c r="K23" i="1" s="1"/>
  <c r="G46" i="1"/>
  <c r="G48" i="1"/>
  <c r="G53" i="1"/>
  <c r="G56" i="1"/>
  <c r="G59" i="1"/>
  <c r="G61" i="1"/>
  <c r="G63" i="1"/>
  <c r="G66" i="1"/>
  <c r="G68" i="1"/>
  <c r="G70" i="1"/>
  <c r="G73" i="1"/>
  <c r="G83" i="1"/>
  <c r="J86" i="2"/>
  <c r="J88" i="2"/>
  <c r="J90" i="2"/>
  <c r="J108" i="2"/>
  <c r="J109" i="2"/>
  <c r="J122" i="2"/>
  <c r="J23" i="3"/>
  <c r="G82" i="1"/>
  <c r="J55" i="2"/>
  <c r="J57" i="2" s="1"/>
  <c r="J78" i="2"/>
  <c r="D93" i="2"/>
  <c r="J102" i="2"/>
  <c r="J105" i="2"/>
  <c r="J113" i="2"/>
  <c r="J42" i="3"/>
  <c r="J49" i="3"/>
  <c r="I47" i="2"/>
  <c r="J47" i="2" s="1"/>
  <c r="J46" i="2"/>
  <c r="J29" i="2"/>
  <c r="J39" i="2"/>
  <c r="D66" i="2"/>
  <c r="D70" i="2"/>
  <c r="J79" i="2"/>
  <c r="J87" i="2"/>
  <c r="J89" i="2"/>
  <c r="J101" i="2"/>
  <c r="J111" i="2"/>
  <c r="J124" i="2"/>
  <c r="J13" i="3"/>
  <c r="J15" i="3" s="1"/>
  <c r="J22" i="3"/>
  <c r="J39" i="3"/>
  <c r="J48" i="3"/>
  <c r="J52" i="3"/>
  <c r="J73" i="2"/>
  <c r="J110" i="2"/>
  <c r="J119" i="2"/>
  <c r="J123" i="2"/>
  <c r="J21" i="3"/>
  <c r="J34" i="3"/>
  <c r="J38" i="3"/>
  <c r="J51" i="3"/>
  <c r="J28" i="2"/>
  <c r="D40" i="2"/>
  <c r="J41" i="2"/>
  <c r="D45" i="2"/>
  <c r="J62" i="2"/>
  <c r="D64" i="2"/>
  <c r="D68" i="2"/>
  <c r="D72" i="2"/>
  <c r="J82" i="2"/>
  <c r="J83" i="2" s="1"/>
  <c r="J103" i="2"/>
  <c r="D121" i="2"/>
  <c r="J16" i="3"/>
  <c r="J17" i="3" s="1"/>
  <c r="J19" i="3"/>
  <c r="J20" i="3"/>
  <c r="J25" i="3"/>
  <c r="J32" i="3"/>
  <c r="J50" i="3"/>
  <c r="J54" i="3"/>
  <c r="J26" i="3"/>
  <c r="J28" i="3"/>
  <c r="J30" i="3"/>
  <c r="J31" i="3" s="1"/>
  <c r="J36" i="3"/>
  <c r="J33" i="3"/>
  <c r="J51" i="2"/>
  <c r="J25" i="2"/>
  <c r="J12" i="2" s="1"/>
  <c r="J32" i="2"/>
  <c r="J33" i="2"/>
  <c r="J34" i="2"/>
  <c r="J35" i="2"/>
  <c r="J36" i="2"/>
  <c r="D42" i="2"/>
  <c r="J50" i="2"/>
  <c r="D63" i="2"/>
  <c r="D65" i="2"/>
  <c r="D67" i="2"/>
  <c r="D69" i="2"/>
  <c r="D71" i="2"/>
  <c r="D73" i="2"/>
  <c r="D51" i="2"/>
  <c r="D62" i="2"/>
  <c r="D120" i="2"/>
  <c r="I11" i="1"/>
  <c r="K11" i="1" s="1"/>
  <c r="I12" i="1"/>
  <c r="K12" i="1" s="1"/>
  <c r="G14" i="1"/>
  <c r="G26" i="1"/>
  <c r="G27" i="1"/>
  <c r="G29" i="1"/>
  <c r="G30" i="1"/>
  <c r="G31" i="1"/>
  <c r="G33" i="1"/>
  <c r="G35" i="1"/>
  <c r="G37" i="1"/>
  <c r="G38" i="1"/>
  <c r="G39" i="1"/>
  <c r="G40" i="1"/>
  <c r="G41" i="1"/>
  <c r="G42" i="1"/>
  <c r="G43" i="1"/>
  <c r="G44" i="1"/>
  <c r="G45" i="1"/>
  <c r="I80" i="1"/>
  <c r="K80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H86" i="1"/>
  <c r="J99" i="2" l="1"/>
  <c r="J76" i="2" s="1"/>
  <c r="J30" i="2"/>
  <c r="J48" i="2"/>
  <c r="J80" i="2"/>
  <c r="J24" i="3"/>
  <c r="J126" i="2"/>
  <c r="J117" i="2"/>
  <c r="J91" i="2"/>
  <c r="J43" i="2"/>
  <c r="J56" i="3"/>
  <c r="J57" i="3" s="1"/>
  <c r="J58" i="3" s="1"/>
  <c r="J60" i="3" s="1"/>
  <c r="J61" i="3" s="1"/>
  <c r="J106" i="2"/>
  <c r="J37" i="3"/>
  <c r="J75" i="2"/>
  <c r="J53" i="2"/>
  <c r="J37" i="2"/>
  <c r="J26" i="2" l="1"/>
  <c r="J127" i="2" s="1"/>
  <c r="J128" i="2" s="1"/>
  <c r="D93" i="1" l="1"/>
  <c r="D92" i="1"/>
  <c r="D91" i="1"/>
  <c r="D90" i="1"/>
  <c r="D89" i="1"/>
  <c r="D88" i="1"/>
  <c r="D83" i="1"/>
  <c r="D82" i="1"/>
  <c r="D79" i="1"/>
  <c r="D78" i="1"/>
  <c r="D76" i="1"/>
  <c r="D75" i="1"/>
  <c r="D74" i="1"/>
  <c r="D73" i="1"/>
  <c r="D72" i="1"/>
  <c r="D70" i="1"/>
  <c r="D69" i="1"/>
  <c r="D68" i="1"/>
  <c r="D67" i="1"/>
  <c r="D66" i="1"/>
  <c r="D65" i="1"/>
  <c r="D63" i="1"/>
  <c r="D62" i="1"/>
  <c r="D61" i="1"/>
  <c r="D60" i="1"/>
  <c r="D59" i="1"/>
  <c r="D58" i="1"/>
  <c r="D56" i="1"/>
  <c r="D54" i="1"/>
  <c r="D53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5" i="1"/>
  <c r="D33" i="1"/>
  <c r="D31" i="1"/>
  <c r="D30" i="1"/>
  <c r="D29" i="1"/>
  <c r="D27" i="1"/>
  <c r="D26" i="1"/>
  <c r="D25" i="1"/>
  <c r="D23" i="1"/>
  <c r="D22" i="1"/>
  <c r="D21" i="1"/>
  <c r="D20" i="1"/>
  <c r="D18" i="1"/>
  <c r="D17" i="1"/>
  <c r="D16" i="1"/>
  <c r="D15" i="1"/>
  <c r="D14" i="1"/>
  <c r="D12" i="1"/>
  <c r="D11" i="1"/>
  <c r="H94" i="1"/>
  <c r="H93" i="1"/>
  <c r="H92" i="1"/>
  <c r="H91" i="1"/>
  <c r="H90" i="1"/>
  <c r="H89" i="1"/>
  <c r="H88" i="1"/>
  <c r="H85" i="1"/>
  <c r="H82" i="1"/>
  <c r="H79" i="1"/>
  <c r="H78" i="1"/>
  <c r="H76" i="1"/>
  <c r="H75" i="1"/>
  <c r="H74" i="1"/>
  <c r="H73" i="1"/>
  <c r="H72" i="1"/>
  <c r="H70" i="1"/>
  <c r="H69" i="1"/>
  <c r="H68" i="1"/>
  <c r="H67" i="1"/>
  <c r="H66" i="1"/>
  <c r="H65" i="1"/>
  <c r="H63" i="1"/>
  <c r="H62" i="1"/>
  <c r="H61" i="1"/>
  <c r="H60" i="1"/>
  <c r="H59" i="1"/>
  <c r="H58" i="1"/>
  <c r="H56" i="1"/>
  <c r="H54" i="1"/>
  <c r="H53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5" i="1"/>
  <c r="H33" i="1"/>
  <c r="H31" i="1"/>
  <c r="H30" i="1"/>
  <c r="H29" i="1"/>
  <c r="H27" i="1"/>
  <c r="H26" i="1"/>
  <c r="H25" i="1"/>
  <c r="H23" i="1"/>
  <c r="H22" i="1"/>
  <c r="H21" i="1"/>
  <c r="H20" i="1"/>
  <c r="H18" i="1"/>
  <c r="H17" i="1"/>
  <c r="H16" i="1"/>
  <c r="H15" i="1"/>
  <c r="H14" i="1"/>
  <c r="H12" i="1"/>
  <c r="H11" i="1"/>
  <c r="D94" i="1" l="1"/>
  <c r="F35" i="1" l="1"/>
  <c r="J35" i="1" s="1"/>
  <c r="F37" i="1"/>
  <c r="J37" i="1" s="1"/>
  <c r="F86" i="1"/>
  <c r="J86" i="1" s="1"/>
  <c r="F53" i="1" l="1"/>
  <c r="J53" i="1" s="1"/>
  <c r="F16" i="1" l="1"/>
  <c r="J16" i="1" s="1"/>
  <c r="F15" i="1"/>
  <c r="J15" i="1" s="1"/>
  <c r="F60" i="1"/>
  <c r="J60" i="1" s="1"/>
  <c r="F20" i="1"/>
  <c r="J20" i="1" s="1"/>
  <c r="F43" i="1"/>
  <c r="J43" i="1" s="1"/>
  <c r="F75" i="1"/>
  <c r="J75" i="1" s="1"/>
  <c r="F90" i="1"/>
  <c r="J90" i="1" s="1"/>
  <c r="F44" i="1"/>
  <c r="J44" i="1" s="1"/>
  <c r="F67" i="1"/>
  <c r="J67" i="1" s="1"/>
  <c r="F63" i="1"/>
  <c r="J63" i="1" s="1"/>
  <c r="F21" i="1"/>
  <c r="J21" i="1" s="1"/>
  <c r="F69" i="1"/>
  <c r="J69" i="1" s="1"/>
  <c r="F47" i="1"/>
  <c r="J47" i="1" s="1"/>
  <c r="F85" i="1"/>
  <c r="J85" i="1" s="1"/>
  <c r="F41" i="1"/>
  <c r="J41" i="1" s="1"/>
  <c r="F56" i="1"/>
  <c r="J56" i="1" s="1"/>
  <c r="F92" i="1"/>
  <c r="J92" i="1" s="1"/>
  <c r="F17" i="1"/>
  <c r="J17" i="1" s="1"/>
  <c r="F31" i="1"/>
  <c r="J31" i="1" s="1"/>
  <c r="F82" i="1"/>
  <c r="J82" i="1" s="1"/>
  <c r="F79" i="1"/>
  <c r="J79" i="1" s="1"/>
  <c r="F68" i="1"/>
  <c r="J68" i="1" s="1"/>
  <c r="F72" i="1"/>
  <c r="J72" i="1" s="1"/>
  <c r="F54" i="1"/>
  <c r="J54" i="1" s="1"/>
  <c r="F14" i="1"/>
  <c r="J14" i="1" s="1"/>
  <c r="F49" i="1"/>
  <c r="J49" i="1" s="1"/>
  <c r="F91" i="1"/>
  <c r="J91" i="1" s="1"/>
  <c r="F88" i="1"/>
  <c r="J88" i="1" s="1"/>
  <c r="F38" i="1"/>
  <c r="J38" i="1" s="1"/>
  <c r="F12" i="1"/>
  <c r="J12" i="1" s="1"/>
  <c r="F73" i="1"/>
  <c r="J73" i="1" s="1"/>
  <c r="F62" i="1"/>
  <c r="J62" i="1" s="1"/>
  <c r="F30" i="1"/>
  <c r="J30" i="1" s="1"/>
  <c r="F89" i="1"/>
  <c r="J89" i="1" s="1"/>
  <c r="F27" i="1"/>
  <c r="J27" i="1" s="1"/>
  <c r="F66" i="1"/>
  <c r="J66" i="1" s="1"/>
  <c r="F40" i="1"/>
  <c r="J40" i="1" s="1"/>
  <c r="F22" i="1"/>
  <c r="J22" i="1" s="1"/>
  <c r="F78" i="1"/>
  <c r="J78" i="1" s="1"/>
  <c r="F93" i="1"/>
  <c r="J93" i="1" s="1"/>
  <c r="F65" i="1"/>
  <c r="J65" i="1" s="1"/>
  <c r="F61" i="1"/>
  <c r="J61" i="1" s="1"/>
  <c r="F26" i="1"/>
  <c r="J26" i="1" s="1"/>
  <c r="F74" i="1"/>
  <c r="J74" i="1" s="1"/>
  <c r="F39" i="1"/>
  <c r="J39" i="1" s="1"/>
  <c r="F59" i="1"/>
  <c r="J59" i="1" s="1"/>
  <c r="F46" i="1"/>
  <c r="J46" i="1" s="1"/>
  <c r="F11" i="1"/>
  <c r="J11" i="1" s="1"/>
  <c r="F70" i="1"/>
  <c r="J70" i="1" s="1"/>
  <c r="F94" i="1"/>
  <c r="J94" i="1" s="1"/>
  <c r="F48" i="1"/>
  <c r="J48" i="1" s="1"/>
  <c r="F42" i="1"/>
  <c r="J42" i="1" s="1"/>
  <c r="F29" i="1"/>
  <c r="J29" i="1" s="1"/>
  <c r="F45" i="1"/>
  <c r="J45" i="1" s="1"/>
  <c r="F23" i="1" l="1"/>
  <c r="J23" i="1" s="1"/>
  <c r="F58" i="1"/>
  <c r="J58" i="1" s="1"/>
  <c r="F76" i="1"/>
  <c r="J76" i="1" s="1"/>
  <c r="F33" i="1"/>
  <c r="J33" i="1" s="1"/>
  <c r="F25" i="1"/>
  <c r="J25" i="1" s="1"/>
  <c r="F18" i="1"/>
  <c r="J18" i="1" s="1"/>
</calcChain>
</file>

<file path=xl/sharedStrings.xml><?xml version="1.0" encoding="utf-8"?>
<sst xmlns="http://schemas.openxmlformats.org/spreadsheetml/2006/main" count="6510" uniqueCount="312">
  <si>
    <t>CATATAN HARIAN KEGIATAN</t>
  </si>
  <si>
    <t>KSM WONOTIRTO ASRI</t>
  </si>
  <si>
    <t>Desa</t>
  </si>
  <si>
    <t>: WONOTIRTO</t>
  </si>
  <si>
    <t xml:space="preserve">Kecamatan </t>
  </si>
  <si>
    <t>: BULU</t>
  </si>
  <si>
    <t xml:space="preserve">Tanggal </t>
  </si>
  <si>
    <t>: 27 Agustus 2022</t>
  </si>
  <si>
    <t xml:space="preserve">No </t>
  </si>
  <si>
    <t xml:space="preserve">Uraian Kegiatan </t>
  </si>
  <si>
    <t xml:space="preserve">Rencana </t>
  </si>
  <si>
    <t>Realisasi Sebelum</t>
  </si>
  <si>
    <t>Realisasi Hari Ini</t>
  </si>
  <si>
    <t>Realisasi Komulatif</t>
  </si>
  <si>
    <t>Jumlah Tenaga</t>
  </si>
  <si>
    <t xml:space="preserve">Cuaca </t>
  </si>
  <si>
    <t>Cat.</t>
  </si>
  <si>
    <t>Volume</t>
  </si>
  <si>
    <t>Sat</t>
  </si>
  <si>
    <t xml:space="preserve">Volume </t>
  </si>
  <si>
    <t>PK</t>
  </si>
  <si>
    <t>TK</t>
  </si>
  <si>
    <t>I</t>
  </si>
  <si>
    <t xml:space="preserve">PEKERJAAN BANGUNAN BILIK </t>
  </si>
  <si>
    <t>Cerah</t>
  </si>
  <si>
    <t>A</t>
  </si>
  <si>
    <t>PEKERJAAN TANAH</t>
  </si>
  <si>
    <t>Galian Tanah</t>
  </si>
  <si>
    <t>Urugan Pasir</t>
  </si>
  <si>
    <t>B</t>
  </si>
  <si>
    <t xml:space="preserve">PEKERJAAN PASANGAN </t>
  </si>
  <si>
    <t>Pek. Pondasi Camp 1: 8</t>
  </si>
  <si>
    <t>Pek. Pas 1/2 bata Camp 1 : 8</t>
  </si>
  <si>
    <t xml:space="preserve">Pek. Plesteran </t>
  </si>
  <si>
    <t xml:space="preserve">Pek. Acian </t>
  </si>
  <si>
    <t>Pek. Lantai Keramik</t>
  </si>
  <si>
    <t>C</t>
  </si>
  <si>
    <t>PEKERJAAN BETON</t>
  </si>
  <si>
    <t>Pek. Lantai Rabat Beton Tb. 5 cm</t>
  </si>
  <si>
    <t>Pek. Sloof</t>
  </si>
  <si>
    <t>Pek. Kolom</t>
  </si>
  <si>
    <t>Pek. Ringbalk</t>
  </si>
  <si>
    <t>D</t>
  </si>
  <si>
    <t>PEKERJAAN PEMBESIAN</t>
  </si>
  <si>
    <t>E</t>
  </si>
  <si>
    <t>PEKERJAAN BEKISTING</t>
  </si>
  <si>
    <t>F</t>
  </si>
  <si>
    <t xml:space="preserve">PEKERJAAN ATAP </t>
  </si>
  <si>
    <t>Pek. Rangka,Atap dan Konsul</t>
  </si>
  <si>
    <t>G</t>
  </si>
  <si>
    <t>PEKERJAAN CAT DINDING</t>
  </si>
  <si>
    <t>Pek. Cat  dinding</t>
  </si>
  <si>
    <t>H</t>
  </si>
  <si>
    <t>PEKERJAAN LAINYA</t>
  </si>
  <si>
    <t>Pas. Closet Jongkok</t>
  </si>
  <si>
    <t>Pas. Pintu Galvalum</t>
  </si>
  <si>
    <t>Pas. Floor Drain</t>
  </si>
  <si>
    <t xml:space="preserve">Pipa 3" </t>
  </si>
  <si>
    <t>Knee 3"</t>
  </si>
  <si>
    <t>Thee 3"</t>
  </si>
  <si>
    <t>Kabel Listrik</t>
  </si>
  <si>
    <t>Fitting</t>
  </si>
  <si>
    <t>Sakelar</t>
  </si>
  <si>
    <t>Lampu 5 watt</t>
  </si>
  <si>
    <t>Kran 3/4"</t>
  </si>
  <si>
    <t>Pipa 3/4"</t>
  </si>
  <si>
    <t>Roster</t>
  </si>
  <si>
    <t>II</t>
  </si>
  <si>
    <t>PEKERJAAN SEPTICTANK DAN RESAPAN</t>
  </si>
  <si>
    <t>Pek. Galian Tanah sedalam 2 m</t>
  </si>
  <si>
    <t>Pek. Pasir Urugan</t>
  </si>
  <si>
    <t>PEKERJAAN ACIAN</t>
  </si>
  <si>
    <t>Pek. Acian</t>
  </si>
  <si>
    <t xml:space="preserve">Pek. Dinding Beton Septictank </t>
  </si>
  <si>
    <t>Pek. Plat Tutup Beton tb. 10 cm</t>
  </si>
  <si>
    <t>Pek. Lantai Beton Tb. 10 cm</t>
  </si>
  <si>
    <t>Pek. Sekat Beton Tb. 8 cm</t>
  </si>
  <si>
    <t>Pek. Balok Beton  10/15 cm</t>
  </si>
  <si>
    <t>Pek. Plat Penyangga Media Filter</t>
  </si>
  <si>
    <t>Pembesian Dinding Beton Keliling</t>
  </si>
  <si>
    <t>Pembesian Plat Tutup Beton tb. 10 cm</t>
  </si>
  <si>
    <t>Pembesian Lantai Beton Tb. 10 cm</t>
  </si>
  <si>
    <t>Pembesian Sekat Beton Tb. 8 cm</t>
  </si>
  <si>
    <t>Pembesian Balok Beton  10/15 cm</t>
  </si>
  <si>
    <t>Pembesian Plat Penyangga Media Filter tb. 5 cm</t>
  </si>
  <si>
    <t>PEKERJAAN BEGISTING</t>
  </si>
  <si>
    <t>Begisting Dinding Beton Keliling 2 sisi 2x pakai</t>
  </si>
  <si>
    <t>Begisting Plat Tutup Beton tb. 10 cm 2x pakai</t>
  </si>
  <si>
    <t>Begisting Sekat Beton Tb. 8 cm</t>
  </si>
  <si>
    <t>Begisting Balok Beton  10/15 cm</t>
  </si>
  <si>
    <t>Begisting Plat Penyangga Media Filter tb. 5 cm</t>
  </si>
  <si>
    <t>PEKERJAAN LAIN - LAIN</t>
  </si>
  <si>
    <t>Tee 1" Gas Realse</t>
  </si>
  <si>
    <t>Pipa Gas Release Type D 1 " Galvanis</t>
  </si>
  <si>
    <t>m</t>
  </si>
  <si>
    <t>Pipa PVC D3"AW</t>
  </si>
  <si>
    <t>Tee 3"</t>
  </si>
  <si>
    <t>bh</t>
  </si>
  <si>
    <t xml:space="preserve">Manhole </t>
  </si>
  <si>
    <t>Plastik Alas Cor</t>
  </si>
  <si>
    <t>Media Filter Individu</t>
  </si>
  <si>
    <t>set</t>
  </si>
  <si>
    <t>Komunal</t>
  </si>
  <si>
    <t>Grease Trap</t>
  </si>
  <si>
    <t>RESAPAN</t>
  </si>
  <si>
    <t xml:space="preserve">Urugan Tanah Kembali </t>
  </si>
  <si>
    <t xml:space="preserve">Buis Beton diameter 80cm </t>
  </si>
  <si>
    <t>Tutup Buis Beton diameter 80cm</t>
  </si>
  <si>
    <t xml:space="preserve">Batu Blondos </t>
  </si>
  <si>
    <t xml:space="preserve">Krikil </t>
  </si>
  <si>
    <t xml:space="preserve">Ijuk </t>
  </si>
  <si>
    <t xml:space="preserve">Dibuat oleh, </t>
  </si>
  <si>
    <t xml:space="preserve">Diperiksa, </t>
  </si>
  <si>
    <t xml:space="preserve">Seksi Pelaksana Konstruksi </t>
  </si>
  <si>
    <t>Ketua</t>
  </si>
  <si>
    <t>TFL Teknik</t>
  </si>
  <si>
    <t>KSM Wonotirto Asri</t>
  </si>
  <si>
    <t>SARIYADI</t>
  </si>
  <si>
    <t>RUJIYANTO</t>
  </si>
  <si>
    <t>NADIA INDAH K</t>
  </si>
  <si>
    <t>RENCANA ANGGARAN BIAYA (RAB)</t>
  </si>
  <si>
    <t>BILIK TOILET</t>
  </si>
  <si>
    <t xml:space="preserve">PROGRAM </t>
  </si>
  <si>
    <t>PEKERJAAN</t>
  </si>
  <si>
    <t xml:space="preserve">LOKASI </t>
  </si>
  <si>
    <t>TAHUN ANGGARAN</t>
  </si>
  <si>
    <t>No</t>
  </si>
  <si>
    <t>URAIAN PEKERJAAN</t>
  </si>
  <si>
    <t>Satuan</t>
  </si>
  <si>
    <t>Unit</t>
  </si>
  <si>
    <t>Total Volume</t>
  </si>
  <si>
    <t>Analisa Harga</t>
  </si>
  <si>
    <t>Harga Satuan</t>
  </si>
  <si>
    <t>Total Harga</t>
  </si>
  <si>
    <t>Rp</t>
  </si>
  <si>
    <t>A.</t>
  </si>
  <si>
    <t>BIAYA OPERASIONAL PEKERJAAN (BOP)</t>
  </si>
  <si>
    <t>JUMLAH TOTAL A</t>
  </si>
  <si>
    <t>RINCIAN BIAYA OPERASIONAL</t>
  </si>
  <si>
    <t>Kegiatan Rembuk Warga</t>
  </si>
  <si>
    <t>ls</t>
  </si>
  <si>
    <t>Alat Tulis Kantor (ATK)</t>
  </si>
  <si>
    <t>Penyusunan LPJ KSM</t>
  </si>
  <si>
    <t>Peralatan K3</t>
  </si>
  <si>
    <t>Papan Informasi Pelaksanaan Kegiatan</t>
  </si>
  <si>
    <t>Edukasi dan Kampanye Sanitasi</t>
  </si>
  <si>
    <t>Pelatihan KSM dan Tukang</t>
  </si>
  <si>
    <t>Perjalanan Pengurus KSM</t>
  </si>
  <si>
    <t>Komunikasi</t>
  </si>
  <si>
    <t>Prasasti dan Banner</t>
  </si>
  <si>
    <t>Uji Fungsi</t>
  </si>
  <si>
    <t xml:space="preserve">Sub Jumlah I </t>
  </si>
  <si>
    <t xml:space="preserve">B. </t>
  </si>
  <si>
    <t>PEKERJAAN BANGUNAN BILIK TOILET</t>
  </si>
  <si>
    <t>JUMLAH TOTAL B</t>
  </si>
  <si>
    <t>m3</t>
  </si>
  <si>
    <t>Analisa</t>
  </si>
  <si>
    <t>SUB A</t>
  </si>
  <si>
    <t>B.</t>
  </si>
  <si>
    <t>m2</t>
  </si>
  <si>
    <t>SUB B</t>
  </si>
  <si>
    <t>C.</t>
  </si>
  <si>
    <t>SUB C</t>
  </si>
  <si>
    <t>D.</t>
  </si>
  <si>
    <t>Kg</t>
  </si>
  <si>
    <t>SUB D</t>
  </si>
  <si>
    <t>E.</t>
  </si>
  <si>
    <t>SUB E</t>
  </si>
  <si>
    <t>F.</t>
  </si>
  <si>
    <t>Pek. Rangka,Atap dan Konsul Galvalum</t>
  </si>
  <si>
    <t>Lisplank</t>
  </si>
  <si>
    <t>SUB F</t>
  </si>
  <si>
    <t>G.</t>
  </si>
  <si>
    <t>SUB G</t>
  </si>
  <si>
    <t>H.</t>
  </si>
  <si>
    <t>Taksir</t>
  </si>
  <si>
    <t>SUB H</t>
  </si>
  <si>
    <t xml:space="preserve">C. </t>
  </si>
  <si>
    <t>JUMLAH TOTAL C</t>
  </si>
  <si>
    <t>I.</t>
  </si>
  <si>
    <t>SUB I</t>
  </si>
  <si>
    <t>II.</t>
  </si>
  <si>
    <t>SUB II</t>
  </si>
  <si>
    <t>III.</t>
  </si>
  <si>
    <t>Pek. Dinding Beton Septictank Keliling</t>
  </si>
  <si>
    <t>Pek. Plat Penyangga Media Filter  tb. 5 cm</t>
  </si>
  <si>
    <t>SUB III</t>
  </si>
  <si>
    <t>IV.</t>
  </si>
  <si>
    <t>SUB IV</t>
  </si>
  <si>
    <t>V.</t>
  </si>
  <si>
    <t>SUB V</t>
  </si>
  <si>
    <t>VI.</t>
  </si>
  <si>
    <t>Tee 3" AW</t>
  </si>
  <si>
    <t>Pipa Gas Realse Type D 1 " Galvanis</t>
  </si>
  <si>
    <t>Media Filter (Sarang Tawon) Individu</t>
  </si>
  <si>
    <t>Media Filter (Sarang Tawon) Komunal</t>
  </si>
  <si>
    <t>GreaseTrap</t>
  </si>
  <si>
    <t>SUB VI</t>
  </si>
  <si>
    <t>VII.</t>
  </si>
  <si>
    <t>Buis beton dia 80 cm</t>
  </si>
  <si>
    <t>Tutup Buis beton dia 80 cm</t>
  </si>
  <si>
    <t>Batu blondos</t>
  </si>
  <si>
    <t>Krikil</t>
  </si>
  <si>
    <t>Ijuk</t>
  </si>
  <si>
    <t>SUB VII</t>
  </si>
  <si>
    <t>Jumlah Total Pekerjaan Fisik</t>
  </si>
  <si>
    <t>Pembulatan</t>
  </si>
  <si>
    <t>Temanggung, 23 Juni 2022</t>
  </si>
  <si>
    <t xml:space="preserve">Diperiksa Oleh, </t>
  </si>
  <si>
    <t xml:space="preserve">Disusun Oleh, </t>
  </si>
  <si>
    <t>Fasilitator Kabupaten</t>
  </si>
  <si>
    <t>Ketua KSM</t>
  </si>
  <si>
    <t xml:space="preserve">Wonotirto Asri </t>
  </si>
  <si>
    <t xml:space="preserve">Jupriyanto, S.T </t>
  </si>
  <si>
    <t>Nadia Indah K., S.Ars</t>
  </si>
  <si>
    <t>Rujiyanto</t>
  </si>
  <si>
    <t>TANGKI SEPTIC INDIVIDU DAN RESAPAN</t>
  </si>
  <si>
    <t>Volume Total</t>
  </si>
  <si>
    <t>Harga</t>
  </si>
  <si>
    <t>PEKERJAAN SEPTICTANK</t>
  </si>
  <si>
    <t>Pek. Sekat Beton Tb. 10 cm</t>
  </si>
  <si>
    <t>Pek. Balok Beton  10/20 cm</t>
  </si>
  <si>
    <t>Dinding Beton Keliling</t>
  </si>
  <si>
    <t>Plat Tutup Beton tb. 10 cm</t>
  </si>
  <si>
    <t>Lantai Beton Tb. 10 cm</t>
  </si>
  <si>
    <t>Sekat Beton Tb. 10 cm</t>
  </si>
  <si>
    <t>Balok Beton  10/20 cm</t>
  </si>
  <si>
    <t>Plat Penyangga Media Filter tb. 5 cm</t>
  </si>
  <si>
    <t>Dinding Beton Keliling 2 sisi 2x pakai</t>
  </si>
  <si>
    <t>Plat Tutup Beton tb. 10 cm 2x pakai</t>
  </si>
  <si>
    <t>Pipa Gas Release Type D 1 "</t>
  </si>
  <si>
    <t xml:space="preserve">Taksir </t>
  </si>
  <si>
    <t>Pipa 3"</t>
  </si>
  <si>
    <t>btg</t>
  </si>
  <si>
    <t xml:space="preserve">Media Filter </t>
  </si>
  <si>
    <t>Filter Komunal</t>
  </si>
  <si>
    <t xml:space="preserve">Galian Tanah </t>
  </si>
  <si>
    <t>Bh</t>
  </si>
  <si>
    <t>M3</t>
  </si>
  <si>
    <t>M2</t>
  </si>
  <si>
    <t>JUMLAH PEKERJAAN RESAPAN</t>
  </si>
  <si>
    <t>PEMBULATAN</t>
  </si>
  <si>
    <t>JUMLAH TOTAL PEKERJAAN FISIK</t>
  </si>
  <si>
    <t>Wonotirto Asri</t>
  </si>
  <si>
    <t>Jupriyanto, S.T</t>
  </si>
  <si>
    <t>BILIK TOILET LETTER L</t>
  </si>
  <si>
    <t>Uraian Pekerjaan</t>
  </si>
  <si>
    <t>Total</t>
  </si>
  <si>
    <t>Satuan (Rp)</t>
  </si>
  <si>
    <t>Harga (Rp)</t>
  </si>
  <si>
    <t>Pek. Galian Tanah</t>
  </si>
  <si>
    <t>Pek. Pas 1/2 bata Camp 1 : 6</t>
  </si>
  <si>
    <t>kg</t>
  </si>
  <si>
    <t>JUMLAH PEKERJAAN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</si>
  <si>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</si>
  <si>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</si>
  <si>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</si>
  <si>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</si>
  <si>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</si>
  <si>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</si>
  <si>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</si>
  <si>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</si>
  <si>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MINGGU 9</t>
  </si>
  <si>
    <t>MINGGU 10</t>
  </si>
  <si>
    <t>MINGGU 11</t>
  </si>
  <si>
    <t>MINGGU 12</t>
  </si>
  <si>
    <t>MINGGU 13</t>
  </si>
  <si>
    <t>Jml Unit</t>
  </si>
  <si>
    <t>Bobot</t>
  </si>
  <si>
    <t>KOM</t>
  </si>
  <si>
    <t>TANGKI SEPTIC KAPASITAS 10 JIWA DAN RESAPAN</t>
  </si>
  <si>
    <t>Pek. Plesteran</t>
  </si>
  <si>
    <t>Media Filter Komunal</t>
  </si>
  <si>
    <t>JUMLAH PEKERJAAAN SEPTICTANK</t>
  </si>
  <si>
    <t>Temanggung,     Juni 2022</t>
  </si>
  <si>
    <t>PERHITUNGAN CONTRACT CHANGE ORDER (CCO)</t>
  </si>
  <si>
    <t>Temanggung, 24 September 2022</t>
  </si>
  <si>
    <t>: 28 Agustus 2022</t>
  </si>
  <si>
    <t>: 29 Agustus 2022</t>
  </si>
  <si>
    <t>: 30 Agustus 2022</t>
  </si>
  <si>
    <t>: 31 Agustus 2022</t>
  </si>
  <si>
    <t>: 1 September 2022</t>
  </si>
  <si>
    <t>: 2 September 2022</t>
  </si>
  <si>
    <t>: 3 September 2022</t>
  </si>
  <si>
    <t>: 4 September 2022</t>
  </si>
  <si>
    <t>: 5 September 2022</t>
  </si>
  <si>
    <t>: 6 September 2022</t>
  </si>
  <si>
    <t>: 7 September 2022</t>
  </si>
  <si>
    <t>: 8 September 2022</t>
  </si>
  <si>
    <t>: 9 September 2022</t>
  </si>
  <si>
    <t>: 10 September 2022</t>
  </si>
  <si>
    <t>: 11 September 2022</t>
  </si>
  <si>
    <t>: 12 September 2022</t>
  </si>
  <si>
    <t>: 13 September 2022</t>
  </si>
  <si>
    <t>: 14 September 2022</t>
  </si>
  <si>
    <t>: 15 September 2022</t>
  </si>
  <si>
    <t>: 16 September 2022</t>
  </si>
  <si>
    <t>: 17 September 2022</t>
  </si>
  <si>
    <t>: 18 September 2022</t>
  </si>
  <si>
    <t>: 19 September 2022</t>
  </si>
  <si>
    <t>: 20 September 2022</t>
  </si>
  <si>
    <t>: 21 September 2022</t>
  </si>
  <si>
    <t>: 22 September 2022</t>
  </si>
  <si>
    <t>: 23 September 2022</t>
  </si>
  <si>
    <t>: 24 September 2022</t>
  </si>
  <si>
    <t>: 25 September 2022</t>
  </si>
  <si>
    <t>: 26 September 2022</t>
  </si>
  <si>
    <t>: 27 September 2022</t>
  </si>
  <si>
    <t>: 28 September 2022</t>
  </si>
  <si>
    <t>: 29 September 2022</t>
  </si>
  <si>
    <t>: 30 September 2022</t>
  </si>
  <si>
    <t>: 1 Oktober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</si>
</sst>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164" formatCode="_(* #,##0.00_);_(* \(#,##0.00\);_(* &quot;-&quot;??_);_(@_)"/>
    <numFmt numFmtId="165" formatCode="_(* #,##0_);_(* \(#,##0\);_(* &quot;-&quot;_);_(@_)"/>
    <numFmt numFmtId="166" formatCode="0.000"/>
    <numFmt numFmtId="167" formatCode="#,##0.000"/>
    <numFmt numFmtId="168" formatCode="_(* #,##0.00_);_(* \(#,##0.00\);_(* &quot;-&quot;_);_(@_)"/>
    <numFmt numFmtId="169" formatCode="#,##0.0000"/>
    <numFmt numFmtId="170" formatCode="_(* #,##0.0_);_(* \(#,##0.0\);_(* &quot;-&quot;_);_(@_)"/>
    <numFmt numFmtId="171" formatCode="_-&quot;Rp&quot;* #,##0.000_-;\-&quot;Rp&quot;* #,##0.000_-;_-&quot;Rp&quot;* &quot;-&quot;_-;_-@_-"/>
    <numFmt numFmtId="172" formatCode="_(* #,##0.000_);_(* \(#,##0.000\);_(* &quot;-&quot;_);_(@_)"/>
    <numFmt numFmtId="173" formatCode="_-&quot;Rp&quot;* #,##0.00_-;\-&quot;Rp&quot;* #,##0.00_-;_-&quot;Rp&quot;* &quot;-&quot;_-;_-@_-"/>
    <numFmt numFmtId="174" formatCode="_-&quot;Rp&quot;* #,##0.0_-;\-&quot;Rp&quot;* #,##0.0_-;_-&quot;Rp&quot;* &quot;-&quot;_-;_-@_-"/>
    <numFmt numFmtId="175" formatCode="_-&quot;Rp&quot;* #,##0.0_-;\-&quot;Rp&quot;* #,##0.0_-;_-&quot;Rp&quot;* &quot;-&quot;?_-;_-@_-"/>
    <numFmt numFmtId="176" formatCode="_-&quot;Rp&quot;* #,##0_-;\-&quot;Rp&quot;* #,##0_-;_-&quot;Rp&quot;* &quot;-&quot;??_-;_-@_-"/>
    <numFmt numFmtId="177" formatCode="0.0"/>
  </numFmts>
  <fonts count="1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9"/>
      <name val="Arial"/>
      <family val="2"/>
    </font>
    <font>
      <i/>
      <u/>
      <sz val="9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</cellStyleXfs>
  <cellXfs count="40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42" fontId="5" fillId="0" borderId="0" xfId="1" applyNumberFormat="1" applyFont="1" applyAlignment="1">
      <alignment horizontal="center"/>
    </xf>
    <xf numFmtId="42" fontId="5" fillId="0" borderId="0" xfId="1" applyNumberFormat="1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1" applyFont="1"/>
    <xf numFmtId="164" fontId="5" fillId="0" borderId="0" xfId="2" applyFont="1" applyFill="1" applyBorder="1" applyAlignment="1">
      <alignment horizontal="center"/>
    </xf>
    <xf numFmtId="42" fontId="4" fillId="0" borderId="0" xfId="3" applyNumberFormat="1" applyFont="1" applyFill="1" applyBorder="1"/>
    <xf numFmtId="166" fontId="5" fillId="0" borderId="0" xfId="1" applyNumberFormat="1" applyFont="1" applyAlignment="1">
      <alignment horizontal="center"/>
    </xf>
    <xf numFmtId="42" fontId="5" fillId="0" borderId="0" xfId="2" applyNumberFormat="1" applyFont="1" applyFill="1" applyBorder="1" applyAlignment="1">
      <alignment horizontal="center"/>
    </xf>
    <xf numFmtId="42" fontId="5" fillId="0" borderId="0" xfId="3" applyNumberFormat="1" applyFont="1" applyFill="1" applyBorder="1" applyAlignment="1">
      <alignment horizontal="center"/>
    </xf>
    <xf numFmtId="42" fontId="4" fillId="0" borderId="0" xfId="1" applyNumberFormat="1" applyFont="1"/>
    <xf numFmtId="167" fontId="5" fillId="0" borderId="0" xfId="2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5" fillId="0" borderId="0" xfId="1" applyNumberFormat="1" applyFont="1" applyAlignment="1">
      <alignment horizontal="center"/>
    </xf>
    <xf numFmtId="2" fontId="5" fillId="0" borderId="0" xfId="4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2" fontId="4" fillId="0" borderId="0" xfId="3" applyNumberFormat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42" fontId="4" fillId="0" borderId="0" xfId="1" applyNumberFormat="1" applyFont="1" applyAlignment="1">
      <alignment horizontal="left"/>
    </xf>
    <xf numFmtId="4" fontId="4" fillId="0" borderId="0" xfId="2" applyNumberFormat="1" applyFont="1" applyFill="1" applyBorder="1" applyAlignment="1">
      <alignment horizontal="center"/>
    </xf>
    <xf numFmtId="164" fontId="4" fillId="0" borderId="0" xfId="2" applyFont="1" applyFill="1" applyBorder="1" applyAlignment="1">
      <alignment horizontal="center"/>
    </xf>
    <xf numFmtId="168" fontId="4" fillId="0" borderId="0" xfId="3" applyNumberFormat="1" applyFont="1" applyFill="1" applyBorder="1"/>
    <xf numFmtId="169" fontId="5" fillId="0" borderId="0" xfId="2" applyNumberFormat="1" applyFont="1" applyFill="1" applyBorder="1" applyAlignment="1">
      <alignment horizontal="center"/>
    </xf>
    <xf numFmtId="168" fontId="5" fillId="0" borderId="0" xfId="3" applyNumberFormat="1" applyFont="1" applyFill="1" applyBorder="1"/>
    <xf numFmtId="164" fontId="4" fillId="0" borderId="0" xfId="2" applyFont="1" applyFill="1" applyBorder="1" applyAlignment="1"/>
    <xf numFmtId="165" fontId="4" fillId="0" borderId="0" xfId="1" applyNumberFormat="1" applyFont="1"/>
    <xf numFmtId="4" fontId="5" fillId="0" borderId="0" xfId="2" applyNumberFormat="1" applyFont="1" applyFill="1" applyBorder="1" applyAlignment="1">
      <alignment horizontal="center"/>
    </xf>
    <xf numFmtId="165" fontId="4" fillId="0" borderId="0" xfId="3" applyFont="1" applyFill="1" applyBorder="1"/>
    <xf numFmtId="165" fontId="5" fillId="0" borderId="0" xfId="1" applyNumberFormat="1" applyFont="1"/>
    <xf numFmtId="170" fontId="4" fillId="0" borderId="0" xfId="3" applyNumberFormat="1" applyFont="1" applyFill="1" applyBorder="1"/>
    <xf numFmtId="164" fontId="4" fillId="0" borderId="0" xfId="2" applyFont="1" applyFill="1" applyBorder="1" applyAlignment="1">
      <alignment horizontal="left"/>
    </xf>
    <xf numFmtId="164" fontId="4" fillId="0" borderId="0" xfId="2" applyFont="1" applyFill="1" applyBorder="1" applyAlignment="1">
      <alignment horizontal="right"/>
    </xf>
    <xf numFmtId="4" fontId="5" fillId="0" borderId="0" xfId="1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2" fontId="9" fillId="0" borderId="0" xfId="0" applyNumberFormat="1" applyFont="1" applyAlignment="1">
      <alignment horizontal="center"/>
    </xf>
    <xf numFmtId="0" fontId="9" fillId="0" borderId="0" xfId="0" applyFont="1"/>
    <xf numFmtId="168" fontId="4" fillId="2" borderId="10" xfId="3" applyNumberFormat="1" applyFont="1" applyFill="1" applyBorder="1" applyAlignment="1">
      <alignment horizontal="center"/>
    </xf>
    <xf numFmtId="168" fontId="4" fillId="2" borderId="11" xfId="3" applyNumberFormat="1" applyFont="1" applyFill="1" applyBorder="1" applyAlignment="1">
      <alignment horizontal="center"/>
    </xf>
    <xf numFmtId="10" fontId="0" fillId="0" borderId="0" xfId="0" applyNumberFormat="1"/>
    <xf numFmtId="168" fontId="4" fillId="2" borderId="6" xfId="3" applyNumberFormat="1" applyFont="1" applyFill="1" applyBorder="1" applyAlignment="1">
      <alignment horizontal="center"/>
    </xf>
    <xf numFmtId="168" fontId="4" fillId="2" borderId="15" xfId="3" applyNumberFormat="1" applyFont="1" applyFill="1" applyBorder="1" applyAlignment="1">
      <alignment horizontal="center"/>
    </xf>
    <xf numFmtId="0" fontId="10" fillId="2" borderId="16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0" fillId="2" borderId="17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/>
    </xf>
    <xf numFmtId="0" fontId="6" fillId="2" borderId="18" xfId="1" applyFont="1" applyFill="1" applyBorder="1" applyAlignment="1">
      <alignment horizontal="left"/>
    </xf>
    <xf numFmtId="0" fontId="6" fillId="2" borderId="18" xfId="1" applyFont="1" applyFill="1" applyBorder="1" applyAlignment="1">
      <alignment horizontal="center"/>
    </xf>
    <xf numFmtId="42" fontId="4" fillId="2" borderId="17" xfId="1" applyNumberFormat="1" applyFont="1" applyFill="1" applyBorder="1" applyAlignment="1">
      <alignment horizontal="left"/>
    </xf>
    <xf numFmtId="0" fontId="10" fillId="0" borderId="16" xfId="1" applyFont="1" applyBorder="1" applyAlignment="1">
      <alignment horizontal="center"/>
    </xf>
    <xf numFmtId="0" fontId="11" fillId="0" borderId="2" xfId="1" applyFont="1" applyBorder="1" applyAlignment="1">
      <alignment horizontal="left"/>
    </xf>
    <xf numFmtId="0" fontId="4" fillId="0" borderId="18" xfId="1" applyFont="1" applyBorder="1" applyAlignment="1">
      <alignment horizontal="left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left"/>
    </xf>
    <xf numFmtId="0" fontId="5" fillId="0" borderId="16" xfId="1" applyFont="1" applyBorder="1" applyAlignment="1">
      <alignment horizontal="center"/>
    </xf>
    <xf numFmtId="0" fontId="5" fillId="0" borderId="2" xfId="1" applyFont="1" applyBorder="1" applyAlignment="1">
      <alignment horizontal="left"/>
    </xf>
    <xf numFmtId="0" fontId="5" fillId="0" borderId="18" xfId="1" applyFont="1" applyBorder="1" applyAlignment="1">
      <alignment horizontal="left"/>
    </xf>
    <xf numFmtId="0" fontId="5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42" fontId="5" fillId="0" borderId="1" xfId="1" applyNumberFormat="1" applyFont="1" applyBorder="1" applyAlignment="1">
      <alignment horizontal="center"/>
    </xf>
    <xf numFmtId="42" fontId="5" fillId="0" borderId="19" xfId="1" applyNumberFormat="1" applyFont="1" applyBorder="1" applyAlignment="1">
      <alignment horizontal="left"/>
    </xf>
    <xf numFmtId="42" fontId="0" fillId="0" borderId="0" xfId="0" applyNumberFormat="1"/>
    <xf numFmtId="44" fontId="0" fillId="0" borderId="0" xfId="0" applyNumberFormat="1"/>
    <xf numFmtId="0" fontId="5" fillId="0" borderId="20" xfId="4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4" fillId="0" borderId="2" xfId="1" applyFont="1" applyBorder="1" applyAlignment="1">
      <alignment horizontal="left"/>
    </xf>
    <xf numFmtId="0" fontId="4" fillId="0" borderId="2" xfId="1" applyFont="1" applyBorder="1" applyAlignment="1">
      <alignment horizontal="center"/>
    </xf>
    <xf numFmtId="42" fontId="4" fillId="0" borderId="18" xfId="1" applyNumberFormat="1" applyFont="1" applyBorder="1" applyAlignment="1">
      <alignment horizontal="center"/>
    </xf>
    <xf numFmtId="42" fontId="4" fillId="0" borderId="17" xfId="1" applyNumberFormat="1" applyFont="1" applyBorder="1" applyAlignment="1">
      <alignment horizontal="left"/>
    </xf>
    <xf numFmtId="0" fontId="4" fillId="2" borderId="18" xfId="1" applyFont="1" applyFill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23" xfId="1" applyFont="1" applyBorder="1" applyAlignment="1">
      <alignment horizontal="left"/>
    </xf>
    <xf numFmtId="0" fontId="5" fillId="0" borderId="21" xfId="1" applyFont="1" applyBorder="1" applyAlignment="1">
      <alignment horizontal="center"/>
    </xf>
    <xf numFmtId="0" fontId="5" fillId="0" borderId="22" xfId="1" applyFont="1" applyBorder="1" applyAlignment="1">
      <alignment horizontal="left"/>
    </xf>
    <xf numFmtId="42" fontId="5" fillId="0" borderId="17" xfId="1" applyNumberFormat="1" applyFont="1" applyBorder="1" applyAlignment="1">
      <alignment horizontal="left"/>
    </xf>
    <xf numFmtId="164" fontId="5" fillId="0" borderId="1" xfId="2" applyFont="1" applyFill="1" applyBorder="1" applyAlignment="1">
      <alignment horizontal="center"/>
    </xf>
    <xf numFmtId="42" fontId="4" fillId="0" borderId="17" xfId="3" applyNumberFormat="1" applyFont="1" applyFill="1" applyBorder="1"/>
    <xf numFmtId="166" fontId="5" fillId="0" borderId="18" xfId="1" applyNumberFormat="1" applyFont="1" applyBorder="1" applyAlignment="1">
      <alignment horizontal="center"/>
    </xf>
    <xf numFmtId="42" fontId="5" fillId="0" borderId="1" xfId="2" applyNumberFormat="1" applyFont="1" applyFill="1" applyBorder="1" applyAlignment="1">
      <alignment horizontal="center"/>
    </xf>
    <xf numFmtId="42" fontId="5" fillId="0" borderId="17" xfId="3" applyNumberFormat="1" applyFont="1" applyFill="1" applyBorder="1" applyAlignment="1">
      <alignment horizontal="center"/>
    </xf>
    <xf numFmtId="42" fontId="4" fillId="0" borderId="17" xfId="1" applyNumberFormat="1" applyFont="1" applyBorder="1"/>
    <xf numFmtId="167" fontId="5" fillId="0" borderId="1" xfId="2" applyNumberFormat="1" applyFont="1" applyFill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2" fontId="5" fillId="0" borderId="1" xfId="4" applyNumberFormat="1" applyFont="1" applyBorder="1" applyAlignment="1">
      <alignment horizontal="center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center"/>
    </xf>
    <xf numFmtId="42" fontId="4" fillId="0" borderId="17" xfId="3" applyNumberFormat="1" applyFont="1" applyFill="1" applyBorder="1" applyAlignment="1">
      <alignment horizontal="center"/>
    </xf>
    <xf numFmtId="0" fontId="4" fillId="0" borderId="24" xfId="1" applyFont="1" applyBorder="1" applyAlignment="1">
      <alignment horizontal="center"/>
    </xf>
    <xf numFmtId="0" fontId="4" fillId="0" borderId="2" xfId="1" applyFont="1" applyBorder="1"/>
    <xf numFmtId="0" fontId="5" fillId="0" borderId="3" xfId="1" applyFont="1" applyBorder="1"/>
    <xf numFmtId="4" fontId="4" fillId="0" borderId="2" xfId="2" applyNumberFormat="1" applyFont="1" applyFill="1" applyBorder="1" applyAlignment="1">
      <alignment horizontal="center"/>
    </xf>
    <xf numFmtId="164" fontId="4" fillId="0" borderId="3" xfId="2" applyFont="1" applyFill="1" applyBorder="1" applyAlignment="1">
      <alignment horizontal="center"/>
    </xf>
    <xf numFmtId="168" fontId="4" fillId="0" borderId="19" xfId="3" applyNumberFormat="1" applyFont="1" applyFill="1" applyBorder="1"/>
    <xf numFmtId="0" fontId="5" fillId="0" borderId="25" xfId="1" applyFont="1" applyBorder="1" applyAlignment="1">
      <alignment horizontal="center"/>
    </xf>
    <xf numFmtId="0" fontId="5" fillId="0" borderId="26" xfId="1" applyFont="1" applyBorder="1"/>
    <xf numFmtId="0" fontId="5" fillId="0" borderId="27" xfId="1" applyFont="1" applyBorder="1"/>
    <xf numFmtId="169" fontId="5" fillId="0" borderId="28" xfId="2" applyNumberFormat="1" applyFont="1" applyFill="1" applyBorder="1" applyAlignment="1">
      <alignment horizontal="center"/>
    </xf>
    <xf numFmtId="0" fontId="5" fillId="0" borderId="28" xfId="1" applyFont="1" applyBorder="1" applyAlignment="1">
      <alignment horizontal="center"/>
    </xf>
    <xf numFmtId="164" fontId="5" fillId="0" borderId="28" xfId="2" applyFont="1" applyFill="1" applyBorder="1" applyAlignment="1">
      <alignment horizontal="center"/>
    </xf>
    <xf numFmtId="168" fontId="5" fillId="0" borderId="29" xfId="3" applyNumberFormat="1" applyFont="1" applyFill="1" applyBorder="1"/>
    <xf numFmtId="0" fontId="5" fillId="0" borderId="30" xfId="1" applyFont="1" applyBorder="1"/>
    <xf numFmtId="0" fontId="5" fillId="0" borderId="31" xfId="1" applyFont="1" applyBorder="1"/>
    <xf numFmtId="0" fontId="5" fillId="0" borderId="32" xfId="1" applyFont="1" applyBorder="1" applyAlignment="1">
      <alignment horizontal="center"/>
    </xf>
    <xf numFmtId="164" fontId="5" fillId="0" borderId="32" xfId="2" applyFont="1" applyFill="1" applyBorder="1" applyAlignment="1">
      <alignment horizontal="center"/>
    </xf>
    <xf numFmtId="164" fontId="4" fillId="0" borderId="18" xfId="2" applyFont="1" applyFill="1" applyBorder="1" applyAlignment="1">
      <alignment horizontal="right"/>
    </xf>
    <xf numFmtId="165" fontId="4" fillId="0" borderId="19" xfId="1" applyNumberFormat="1" applyFont="1" applyBorder="1"/>
    <xf numFmtId="0" fontId="4" fillId="0" borderId="18" xfId="1" applyFont="1" applyBorder="1"/>
    <xf numFmtId="4" fontId="5" fillId="0" borderId="2" xfId="2" applyNumberFormat="1" applyFont="1" applyFill="1" applyBorder="1" applyAlignment="1">
      <alignment horizontal="center"/>
    </xf>
    <xf numFmtId="164" fontId="5" fillId="0" borderId="2" xfId="2" applyFont="1" applyFill="1" applyBorder="1" applyAlignment="1">
      <alignment horizontal="center"/>
    </xf>
    <xf numFmtId="164" fontId="5" fillId="0" borderId="3" xfId="2" applyFont="1" applyFill="1" applyBorder="1" applyAlignment="1">
      <alignment horizontal="center"/>
    </xf>
    <xf numFmtId="168" fontId="5" fillId="0" borderId="19" xfId="3" applyNumberFormat="1" applyFont="1" applyFill="1" applyBorder="1"/>
    <xf numFmtId="0" fontId="5" fillId="0" borderId="33" xfId="1" applyFont="1" applyBorder="1" applyAlignment="1">
      <alignment horizontal="center"/>
    </xf>
    <xf numFmtId="0" fontId="5" fillId="0" borderId="34" xfId="1" applyFont="1" applyBorder="1"/>
    <xf numFmtId="0" fontId="5" fillId="0" borderId="35" xfId="1" applyFont="1" applyBorder="1"/>
    <xf numFmtId="4" fontId="5" fillId="0" borderId="22" xfId="2" applyNumberFormat="1" applyFont="1" applyFill="1" applyBorder="1" applyAlignment="1">
      <alignment horizontal="center"/>
    </xf>
    <xf numFmtId="0" fontId="5" fillId="0" borderId="36" xfId="1" applyFont="1" applyBorder="1" applyAlignment="1">
      <alignment horizontal="center"/>
    </xf>
    <xf numFmtId="164" fontId="5" fillId="0" borderId="36" xfId="2" applyFont="1" applyFill="1" applyBorder="1" applyAlignment="1">
      <alignment horizontal="center"/>
    </xf>
    <xf numFmtId="164" fontId="5" fillId="0" borderId="37" xfId="2" applyFont="1" applyFill="1" applyBorder="1" applyAlignment="1">
      <alignment horizontal="center"/>
    </xf>
    <xf numFmtId="168" fontId="5" fillId="0" borderId="17" xfId="3" applyNumberFormat="1" applyFont="1" applyFill="1" applyBorder="1"/>
    <xf numFmtId="165" fontId="4" fillId="0" borderId="19" xfId="3" applyFont="1" applyFill="1" applyBorder="1"/>
    <xf numFmtId="165" fontId="5" fillId="0" borderId="26" xfId="1" applyNumberFormat="1" applyFont="1" applyBorder="1"/>
    <xf numFmtId="167" fontId="5" fillId="0" borderId="28" xfId="2" applyNumberFormat="1" applyFont="1" applyFill="1" applyBorder="1" applyAlignment="1">
      <alignment horizontal="center"/>
    </xf>
    <xf numFmtId="0" fontId="5" fillId="0" borderId="13" xfId="1" applyFont="1" applyBorder="1"/>
    <xf numFmtId="0" fontId="5" fillId="0" borderId="38" xfId="1" applyFont="1" applyBorder="1" applyAlignment="1">
      <alignment horizontal="center"/>
    </xf>
    <xf numFmtId="164" fontId="5" fillId="0" borderId="38" xfId="2" applyFont="1" applyFill="1" applyBorder="1" applyAlignment="1">
      <alignment horizontal="center"/>
    </xf>
    <xf numFmtId="0" fontId="5" fillId="0" borderId="39" xfId="1" applyFont="1" applyBorder="1"/>
    <xf numFmtId="164" fontId="5" fillId="0" borderId="5" xfId="2" applyFont="1" applyFill="1" applyBorder="1" applyAlignment="1">
      <alignment horizontal="center"/>
    </xf>
    <xf numFmtId="170" fontId="4" fillId="0" borderId="19" xfId="3" applyNumberFormat="1" applyFont="1" applyFill="1" applyBorder="1"/>
    <xf numFmtId="0" fontId="5" fillId="0" borderId="6" xfId="1" applyFont="1" applyBorder="1" applyAlignment="1">
      <alignment horizontal="center"/>
    </xf>
    <xf numFmtId="164" fontId="5" fillId="0" borderId="6" xfId="2" applyFont="1" applyFill="1" applyBorder="1" applyAlignment="1">
      <alignment horizontal="center"/>
    </xf>
    <xf numFmtId="0" fontId="5" fillId="0" borderId="40" xfId="1" applyFont="1" applyBorder="1"/>
    <xf numFmtId="4" fontId="5" fillId="0" borderId="28" xfId="2" applyNumberFormat="1" applyFont="1" applyFill="1" applyBorder="1" applyAlignment="1">
      <alignment horizontal="center"/>
    </xf>
    <xf numFmtId="0" fontId="5" fillId="0" borderId="20" xfId="1" applyFont="1" applyBorder="1" applyAlignment="1">
      <alignment horizontal="center"/>
    </xf>
    <xf numFmtId="168" fontId="4" fillId="0" borderId="41" xfId="3" applyNumberFormat="1" applyFont="1" applyFill="1" applyBorder="1"/>
    <xf numFmtId="164" fontId="4" fillId="0" borderId="24" xfId="2" applyFont="1" applyFill="1" applyBorder="1" applyAlignment="1">
      <alignment horizontal="center"/>
    </xf>
    <xf numFmtId="164" fontId="4" fillId="0" borderId="18" xfId="2" applyFont="1" applyFill="1" applyBorder="1" applyAlignment="1">
      <alignment horizontal="left"/>
    </xf>
    <xf numFmtId="164" fontId="4" fillId="0" borderId="18" xfId="2" applyFont="1" applyFill="1" applyBorder="1" applyAlignment="1">
      <alignment horizontal="center"/>
    </xf>
    <xf numFmtId="4" fontId="5" fillId="0" borderId="1" xfId="1" applyNumberFormat="1" applyFont="1" applyBorder="1" applyAlignment="1">
      <alignment horizontal="center"/>
    </xf>
    <xf numFmtId="0" fontId="4" fillId="0" borderId="24" xfId="1" applyFont="1" applyBorder="1" applyAlignment="1">
      <alignment horizontal="right"/>
    </xf>
    <xf numFmtId="164" fontId="4" fillId="0" borderId="17" xfId="2" applyFont="1" applyFill="1" applyBorder="1" applyAlignment="1">
      <alignment horizontal="center"/>
    </xf>
    <xf numFmtId="164" fontId="4" fillId="0" borderId="45" xfId="2" applyFont="1" applyFill="1" applyBorder="1" applyAlignment="1">
      <alignment horizontal="center"/>
    </xf>
    <xf numFmtId="0" fontId="5" fillId="0" borderId="0" xfId="4" applyFont="1"/>
    <xf numFmtId="171" fontId="5" fillId="0" borderId="0" xfId="4" applyNumberFormat="1" applyFont="1"/>
    <xf numFmtId="0" fontId="5" fillId="0" borderId="0" xfId="4" applyFont="1" applyAlignment="1">
      <alignment horizontal="center"/>
    </xf>
    <xf numFmtId="0" fontId="0" fillId="0" borderId="0" xfId="0" applyAlignment="1">
      <alignment horizontal="center"/>
    </xf>
    <xf numFmtId="42" fontId="0" fillId="0" borderId="0" xfId="0" applyNumberFormat="1" applyAlignment="1">
      <alignment horizontal="center"/>
    </xf>
    <xf numFmtId="4" fontId="8" fillId="0" borderId="0" xfId="0" applyNumberFormat="1" applyFont="1"/>
    <xf numFmtId="0" fontId="4" fillId="2" borderId="10" xfId="1" applyFont="1" applyFill="1" applyBorder="1" applyAlignment="1">
      <alignment horizontal="center"/>
    </xf>
    <xf numFmtId="0" fontId="4" fillId="2" borderId="50" xfId="1" applyFont="1" applyFill="1" applyBorder="1" applyAlignment="1">
      <alignment horizontal="center"/>
    </xf>
    <xf numFmtId="168" fontId="4" fillId="2" borderId="50" xfId="3" applyNumberFormat="1" applyFont="1" applyFill="1" applyBorder="1" applyAlignment="1">
      <alignment horizontal="center"/>
    </xf>
    <xf numFmtId="168" fontId="4" fillId="2" borderId="51" xfId="3" applyNumberFormat="1" applyFont="1" applyFill="1" applyBorder="1" applyAlignment="1">
      <alignment horizontal="center"/>
    </xf>
    <xf numFmtId="0" fontId="4" fillId="0" borderId="52" xfId="1" applyFont="1" applyBorder="1" applyAlignment="1">
      <alignment horizontal="right"/>
    </xf>
    <xf numFmtId="0" fontId="4" fillId="0" borderId="53" xfId="1" applyFont="1" applyBorder="1"/>
    <xf numFmtId="0" fontId="5" fillId="0" borderId="54" xfId="1" applyFont="1" applyBorder="1"/>
    <xf numFmtId="4" fontId="5" fillId="0" borderId="55" xfId="3" applyNumberFormat="1" applyFont="1" applyFill="1" applyBorder="1"/>
    <xf numFmtId="0" fontId="5" fillId="0" borderId="55" xfId="1" applyFont="1" applyBorder="1" applyAlignment="1">
      <alignment horizontal="center"/>
    </xf>
    <xf numFmtId="0" fontId="5" fillId="0" borderId="55" xfId="1" applyFont="1" applyBorder="1"/>
    <xf numFmtId="168" fontId="5" fillId="0" borderId="55" xfId="3" applyNumberFormat="1" applyFont="1" applyFill="1" applyBorder="1"/>
    <xf numFmtId="168" fontId="5" fillId="0" borderId="56" xfId="3" applyNumberFormat="1" applyFont="1" applyFill="1" applyBorder="1"/>
    <xf numFmtId="0" fontId="5" fillId="0" borderId="25" xfId="1" applyFont="1" applyBorder="1" applyAlignment="1">
      <alignment horizontal="right"/>
    </xf>
    <xf numFmtId="4" fontId="5" fillId="0" borderId="28" xfId="2" applyNumberFormat="1" applyFont="1" applyFill="1" applyBorder="1"/>
    <xf numFmtId="164" fontId="5" fillId="0" borderId="28" xfId="2" applyFont="1" applyFill="1" applyBorder="1"/>
    <xf numFmtId="4" fontId="5" fillId="0" borderId="32" xfId="2" applyNumberFormat="1" applyFont="1" applyFill="1" applyBorder="1"/>
    <xf numFmtId="164" fontId="5" fillId="0" borderId="32" xfId="2" applyFont="1" applyFill="1" applyBorder="1"/>
    <xf numFmtId="168" fontId="4" fillId="0" borderId="19" xfId="1" applyNumberFormat="1" applyFont="1" applyBorder="1"/>
    <xf numFmtId="0" fontId="5" fillId="0" borderId="33" xfId="1" applyFont="1" applyBorder="1" applyAlignment="1">
      <alignment horizontal="right"/>
    </xf>
    <xf numFmtId="4" fontId="5" fillId="0" borderId="36" xfId="2" applyNumberFormat="1" applyFont="1" applyFill="1" applyBorder="1"/>
    <xf numFmtId="164" fontId="5" fillId="0" borderId="36" xfId="2" applyFont="1" applyFill="1" applyBorder="1"/>
    <xf numFmtId="172" fontId="4" fillId="0" borderId="19" xfId="3" applyNumberFormat="1" applyFont="1" applyFill="1" applyBorder="1"/>
    <xf numFmtId="4" fontId="5" fillId="0" borderId="6" xfId="2" applyNumberFormat="1" applyFont="1" applyFill="1" applyBorder="1"/>
    <xf numFmtId="164" fontId="5" fillId="0" borderId="14" xfId="2" applyFont="1" applyFill="1" applyBorder="1"/>
    <xf numFmtId="164" fontId="5" fillId="0" borderId="31" xfId="2" applyFont="1" applyFill="1" applyBorder="1"/>
    <xf numFmtId="4" fontId="5" fillId="0" borderId="5" xfId="2" applyNumberFormat="1" applyFont="1" applyFill="1" applyBorder="1"/>
    <xf numFmtId="4" fontId="5" fillId="0" borderId="38" xfId="2" applyNumberFormat="1" applyFont="1" applyFill="1" applyBorder="1"/>
    <xf numFmtId="164" fontId="5" fillId="0" borderId="35" xfId="2" applyFont="1" applyFill="1" applyBorder="1"/>
    <xf numFmtId="0" fontId="4" fillId="0" borderId="57" xfId="1" applyFont="1" applyBorder="1" applyAlignment="1">
      <alignment horizontal="right"/>
    </xf>
    <xf numFmtId="0" fontId="4" fillId="0" borderId="58" xfId="1" applyFont="1" applyBorder="1"/>
    <xf numFmtId="0" fontId="4" fillId="0" borderId="59" xfId="1" applyFont="1" applyBorder="1"/>
    <xf numFmtId="4" fontId="5" fillId="0" borderId="58" xfId="2" applyNumberFormat="1" applyFont="1" applyFill="1" applyBorder="1"/>
    <xf numFmtId="164" fontId="5" fillId="0" borderId="58" xfId="2" applyFont="1" applyFill="1" applyBorder="1" applyAlignment="1">
      <alignment horizontal="center"/>
    </xf>
    <xf numFmtId="164" fontId="5" fillId="0" borderId="60" xfId="2" applyFont="1" applyFill="1" applyBorder="1" applyAlignment="1">
      <alignment horizontal="center"/>
    </xf>
    <xf numFmtId="164" fontId="5" fillId="0" borderId="61" xfId="2" applyFont="1" applyFill="1" applyBorder="1"/>
    <xf numFmtId="168" fontId="5" fillId="0" borderId="62" xfId="3" applyNumberFormat="1" applyFont="1" applyFill="1" applyBorder="1"/>
    <xf numFmtId="0" fontId="5" fillId="0" borderId="20" xfId="1" applyFont="1" applyBorder="1" applyAlignment="1">
      <alignment horizontal="right"/>
    </xf>
    <xf numFmtId="4" fontId="5" fillId="0" borderId="13" xfId="2" applyNumberFormat="1" applyFont="1" applyFill="1" applyBorder="1"/>
    <xf numFmtId="0" fontId="5" fillId="0" borderId="63" xfId="1" applyFont="1" applyBorder="1" applyAlignment="1">
      <alignment horizontal="right"/>
    </xf>
    <xf numFmtId="0" fontId="4" fillId="0" borderId="64" xfId="1" applyFont="1" applyBorder="1" applyAlignment="1">
      <alignment horizontal="right"/>
    </xf>
    <xf numFmtId="0" fontId="4" fillId="0" borderId="65" xfId="1" applyFont="1" applyBorder="1" applyAlignment="1">
      <alignment horizontal="right"/>
    </xf>
    <xf numFmtId="168" fontId="4" fillId="0" borderId="56" xfId="5" applyNumberFormat="1" applyFont="1" applyFill="1" applyBorder="1"/>
    <xf numFmtId="4" fontId="4" fillId="0" borderId="65" xfId="1" applyNumberFormat="1" applyFont="1" applyBorder="1" applyAlignment="1">
      <alignment horizontal="right"/>
    </xf>
    <xf numFmtId="0" fontId="4" fillId="0" borderId="65" xfId="1" applyFont="1" applyBorder="1" applyAlignment="1">
      <alignment horizontal="center"/>
    </xf>
    <xf numFmtId="0" fontId="4" fillId="0" borderId="66" xfId="1" applyFont="1" applyBorder="1" applyAlignment="1">
      <alignment horizontal="center"/>
    </xf>
    <xf numFmtId="168" fontId="4" fillId="0" borderId="68" xfId="3" applyNumberFormat="1" applyFont="1" applyFill="1" applyBorder="1"/>
    <xf numFmtId="0" fontId="4" fillId="0" borderId="46" xfId="1" applyFont="1" applyBorder="1" applyAlignment="1">
      <alignment horizontal="right"/>
    </xf>
    <xf numFmtId="0" fontId="4" fillId="0" borderId="69" xfId="1" applyFont="1" applyBorder="1" applyAlignment="1">
      <alignment horizontal="center"/>
    </xf>
    <xf numFmtId="4" fontId="4" fillId="0" borderId="69" xfId="1" applyNumberFormat="1" applyFont="1" applyBorder="1" applyAlignment="1">
      <alignment horizontal="center"/>
    </xf>
    <xf numFmtId="168" fontId="4" fillId="0" borderId="15" xfId="3" applyNumberFormat="1" applyFont="1" applyFill="1" applyBorder="1"/>
    <xf numFmtId="168" fontId="4" fillId="0" borderId="56" xfId="3" applyNumberFormat="1" applyFont="1" applyFill="1" applyBorder="1"/>
    <xf numFmtId="0" fontId="5" fillId="0" borderId="70" xfId="1" applyFont="1" applyBorder="1" applyAlignment="1">
      <alignment horizontal="right"/>
    </xf>
    <xf numFmtId="0" fontId="5" fillId="0" borderId="66" xfId="1" applyFont="1" applyBorder="1"/>
    <xf numFmtId="4" fontId="4" fillId="0" borderId="66" xfId="2" applyNumberFormat="1" applyFont="1" applyFill="1" applyBorder="1" applyAlignment="1">
      <alignment horizontal="center"/>
    </xf>
    <xf numFmtId="164" fontId="4" fillId="0" borderId="66" xfId="2" applyFont="1" applyFill="1" applyBorder="1" applyAlignment="1">
      <alignment horizontal="center"/>
    </xf>
    <xf numFmtId="4" fontId="0" fillId="0" borderId="0" xfId="0" applyNumberFormat="1"/>
    <xf numFmtId="42" fontId="9" fillId="0" borderId="0" xfId="0" applyNumberFormat="1" applyFont="1"/>
    <xf numFmtId="42" fontId="5" fillId="2" borderId="10" xfId="3" applyNumberFormat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42" fontId="5" fillId="2" borderId="6" xfId="3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42" fontId="5" fillId="0" borderId="1" xfId="1" applyNumberFormat="1" applyFont="1" applyBorder="1" applyAlignment="1">
      <alignment horizontal="left"/>
    </xf>
    <xf numFmtId="167" fontId="5" fillId="0" borderId="5" xfId="2" applyNumberFormat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42" fontId="5" fillId="0" borderId="5" xfId="2" applyNumberFormat="1" applyFont="1" applyFill="1" applyBorder="1" applyAlignment="1">
      <alignment horizontal="center"/>
    </xf>
    <xf numFmtId="42" fontId="5" fillId="0" borderId="5" xfId="3" applyNumberFormat="1" applyFont="1" applyFill="1" applyBorder="1" applyAlignment="1">
      <alignment horizontal="center"/>
    </xf>
    <xf numFmtId="173" fontId="4" fillId="0" borderId="1" xfId="3" applyNumberFormat="1" applyFont="1" applyFill="1" applyBorder="1"/>
    <xf numFmtId="42" fontId="5" fillId="0" borderId="1" xfId="3" applyNumberFormat="1" applyFont="1" applyFill="1" applyBorder="1" applyAlignment="1">
      <alignment horizontal="center"/>
    </xf>
    <xf numFmtId="166" fontId="5" fillId="0" borderId="1" xfId="2" applyNumberFormat="1" applyFont="1" applyFill="1" applyBorder="1" applyAlignment="1">
      <alignment horizontal="center"/>
    </xf>
    <xf numFmtId="174" fontId="4" fillId="0" borderId="1" xfId="1" applyNumberFormat="1" applyFont="1" applyBorder="1"/>
    <xf numFmtId="171" fontId="4" fillId="0" borderId="1" xfId="3" applyNumberFormat="1" applyFont="1" applyFill="1" applyBorder="1"/>
    <xf numFmtId="174" fontId="4" fillId="0" borderId="1" xfId="3" applyNumberFormat="1" applyFont="1" applyFill="1" applyBorder="1"/>
    <xf numFmtId="175" fontId="0" fillId="0" borderId="0" xfId="0" applyNumberFormat="1"/>
    <xf numFmtId="42" fontId="2" fillId="0" borderId="0" xfId="0" applyNumberFormat="1" applyFont="1" applyAlignment="1">
      <alignment horizontal="center"/>
    </xf>
    <xf numFmtId="0" fontId="12" fillId="0" borderId="0" xfId="0" applyFont="1"/>
    <xf numFmtId="42" fontId="12" fillId="0" borderId="0" xfId="0" applyNumberFormat="1" applyFont="1"/>
    <xf numFmtId="0" fontId="0" fillId="3" borderId="0" xfId="0" applyFill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8" fontId="4" fillId="2" borderId="8" xfId="3" applyNumberFormat="1" applyFont="1" applyFill="1" applyBorder="1" applyAlignment="1">
      <alignment horizontal="center"/>
    </xf>
    <xf numFmtId="42" fontId="0" fillId="3" borderId="0" xfId="0" applyNumberFormat="1" applyFill="1"/>
    <xf numFmtId="42" fontId="0" fillId="4" borderId="0" xfId="0" applyNumberFormat="1" applyFill="1"/>
    <xf numFmtId="44" fontId="0" fillId="4" borderId="0" xfId="0" applyNumberFormat="1" applyFill="1"/>
    <xf numFmtId="44" fontId="0" fillId="3" borderId="0" xfId="0" applyNumberFormat="1" applyFill="1"/>
    <xf numFmtId="4" fontId="5" fillId="0" borderId="2" xfId="2" applyNumberFormat="1" applyFont="1" applyFill="1" applyBorder="1"/>
    <xf numFmtId="164" fontId="5" fillId="0" borderId="3" xfId="2" applyFont="1" applyFill="1" applyBorder="1"/>
    <xf numFmtId="0" fontId="5" fillId="0" borderId="73" xfId="1" applyFont="1" applyBorder="1" applyAlignment="1">
      <alignment horizontal="right"/>
    </xf>
    <xf numFmtId="0" fontId="4" fillId="0" borderId="23" xfId="1" applyFont="1" applyBorder="1"/>
    <xf numFmtId="4" fontId="5" fillId="0" borderId="22" xfId="2" applyNumberFormat="1" applyFont="1" applyFill="1" applyBorder="1"/>
    <xf numFmtId="164" fontId="5" fillId="0" borderId="37" xfId="2" applyFont="1" applyFill="1" applyBorder="1"/>
    <xf numFmtId="164" fontId="4" fillId="0" borderId="64" xfId="2" applyFont="1" applyFill="1" applyBorder="1" applyAlignment="1">
      <alignment horizontal="right"/>
    </xf>
    <xf numFmtId="164" fontId="4" fillId="0" borderId="65" xfId="2" applyFont="1" applyFill="1" applyBorder="1" applyAlignment="1">
      <alignment horizontal="right"/>
    </xf>
    <xf numFmtId="4" fontId="4" fillId="0" borderId="65" xfId="2" applyNumberFormat="1" applyFont="1" applyFill="1" applyBorder="1" applyAlignment="1">
      <alignment horizontal="right"/>
    </xf>
    <xf numFmtId="164" fontId="4" fillId="0" borderId="65" xfId="2" applyFont="1" applyFill="1" applyBorder="1" applyAlignment="1">
      <alignment horizontal="center"/>
    </xf>
    <xf numFmtId="0" fontId="4" fillId="0" borderId="54" xfId="1" applyFont="1" applyBorder="1"/>
    <xf numFmtId="4" fontId="5" fillId="0" borderId="53" xfId="2" applyNumberFormat="1" applyFont="1" applyFill="1" applyBorder="1"/>
    <xf numFmtId="164" fontId="5" fillId="0" borderId="53" xfId="2" applyFont="1" applyFill="1" applyBorder="1" applyAlignment="1">
      <alignment horizontal="center"/>
    </xf>
    <xf numFmtId="164" fontId="5" fillId="0" borderId="55" xfId="2" applyFont="1" applyFill="1" applyBorder="1" applyAlignment="1">
      <alignment horizontal="center"/>
    </xf>
    <xf numFmtId="164" fontId="5" fillId="0" borderId="54" xfId="2" applyFont="1" applyFill="1" applyBorder="1"/>
    <xf numFmtId="168" fontId="5" fillId="0" borderId="74" xfId="3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7" xfId="0" applyBorder="1"/>
    <xf numFmtId="42" fontId="5" fillId="0" borderId="18" xfId="1" applyNumberFormat="1" applyFont="1" applyBorder="1" applyAlignment="1">
      <alignment horizontal="left"/>
    </xf>
    <xf numFmtId="42" fontId="0" fillId="0" borderId="1" xfId="0" applyNumberFormat="1" applyBorder="1"/>
    <xf numFmtId="176" fontId="0" fillId="0" borderId="1" xfId="0" applyNumberFormat="1" applyBorder="1"/>
    <xf numFmtId="44" fontId="0" fillId="0" borderId="1" xfId="0" applyNumberFormat="1" applyBorder="1"/>
    <xf numFmtId="176" fontId="0" fillId="0" borderId="17" xfId="0" applyNumberFormat="1" applyBorder="1"/>
    <xf numFmtId="42" fontId="4" fillId="0" borderId="2" xfId="1" applyNumberFormat="1" applyFont="1" applyBorder="1" applyAlignment="1">
      <alignment horizontal="left"/>
    </xf>
    <xf numFmtId="42" fontId="4" fillId="2" borderId="2" xfId="1" applyNumberFormat="1" applyFont="1" applyFill="1" applyBorder="1" applyAlignment="1">
      <alignment horizontal="left"/>
    </xf>
    <xf numFmtId="44" fontId="0" fillId="0" borderId="1" xfId="0" applyNumberFormat="1" applyBorder="1" applyAlignment="1">
      <alignment horizontal="center"/>
    </xf>
    <xf numFmtId="42" fontId="5" fillId="0" borderId="2" xfId="1" applyNumberFormat="1" applyFont="1" applyBorder="1" applyAlignment="1">
      <alignment horizontal="left"/>
    </xf>
    <xf numFmtId="177" fontId="0" fillId="0" borderId="1" xfId="0" applyNumberFormat="1" applyBorder="1" applyAlignment="1">
      <alignment horizontal="center"/>
    </xf>
    <xf numFmtId="42" fontId="4" fillId="0" borderId="2" xfId="3" applyNumberFormat="1" applyFont="1" applyFill="1" applyBorder="1"/>
    <xf numFmtId="42" fontId="5" fillId="0" borderId="2" xfId="3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2" fontId="4" fillId="0" borderId="2" xfId="1" applyNumberFormat="1" applyFont="1" applyBorder="1"/>
    <xf numFmtId="166" fontId="0" fillId="0" borderId="1" xfId="0" applyNumberFormat="1" applyBorder="1" applyAlignment="1">
      <alignment horizontal="center"/>
    </xf>
    <xf numFmtId="0" fontId="13" fillId="0" borderId="1" xfId="0" applyFont="1" applyBorder="1" applyAlignment="1">
      <alignment horizontal="center"/>
    </xf>
    <xf numFmtId="42" fontId="4" fillId="0" borderId="2" xfId="3" applyNumberFormat="1" applyFont="1" applyFill="1" applyBorder="1" applyAlignment="1">
      <alignment horizontal="center"/>
    </xf>
    <xf numFmtId="168" fontId="4" fillId="0" borderId="18" xfId="3" applyNumberFormat="1" applyFont="1" applyFill="1" applyBorder="1"/>
    <xf numFmtId="168" fontId="5" fillId="0" borderId="26" xfId="3" applyNumberFormat="1" applyFont="1" applyFill="1" applyBorder="1"/>
    <xf numFmtId="165" fontId="4" fillId="0" borderId="18" xfId="1" applyNumberFormat="1" applyFont="1" applyBorder="1"/>
    <xf numFmtId="168" fontId="5" fillId="0" borderId="18" xfId="3" applyNumberFormat="1" applyFont="1" applyFill="1" applyBorder="1"/>
    <xf numFmtId="168" fontId="5" fillId="0" borderId="2" xfId="3" applyNumberFormat="1" applyFont="1" applyFill="1" applyBorder="1"/>
    <xf numFmtId="165" fontId="4" fillId="0" borderId="18" xfId="3" applyFont="1" applyFill="1" applyBorder="1"/>
    <xf numFmtId="170" fontId="4" fillId="0" borderId="18" xfId="3" applyNumberFormat="1" applyFont="1" applyFill="1" applyBorder="1"/>
    <xf numFmtId="168" fontId="4" fillId="0" borderId="71" xfId="3" applyNumberFormat="1" applyFont="1" applyFill="1" applyBorder="1"/>
    <xf numFmtId="42" fontId="4" fillId="0" borderId="76" xfId="3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2" fontId="0" fillId="0" borderId="4" xfId="0" applyNumberFormat="1" applyBorder="1"/>
    <xf numFmtId="44" fontId="0" fillId="0" borderId="4" xfId="0" applyNumberFormat="1" applyBorder="1" applyAlignment="1">
      <alignment horizontal="center"/>
    </xf>
    <xf numFmtId="44" fontId="0" fillId="0" borderId="4" xfId="0" applyNumberFormat="1" applyBorder="1"/>
    <xf numFmtId="0" fontId="0" fillId="0" borderId="4" xfId="0" applyBorder="1"/>
    <xf numFmtId="164" fontId="4" fillId="0" borderId="58" xfId="2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42" fontId="0" fillId="0" borderId="60" xfId="0" applyNumberFormat="1" applyBorder="1"/>
    <xf numFmtId="42" fontId="0" fillId="0" borderId="77" xfId="0" applyNumberFormat="1" applyBorder="1"/>
    <xf numFmtId="164" fontId="4" fillId="0" borderId="78" xfId="2" applyFont="1" applyFill="1" applyBorder="1" applyAlignment="1">
      <alignment horizontal="center"/>
    </xf>
    <xf numFmtId="0" fontId="0" fillId="0" borderId="79" xfId="0" applyBorder="1" applyAlignment="1">
      <alignment horizontal="center"/>
    </xf>
    <xf numFmtId="42" fontId="0" fillId="0" borderId="79" xfId="0" applyNumberFormat="1" applyBorder="1"/>
    <xf numFmtId="44" fontId="0" fillId="0" borderId="79" xfId="0" applyNumberFormat="1" applyBorder="1" applyAlignment="1">
      <alignment horizontal="center"/>
    </xf>
    <xf numFmtId="44" fontId="0" fillId="0" borderId="79" xfId="0" applyNumberFormat="1" applyBorder="1"/>
    <xf numFmtId="0" fontId="0" fillId="0" borderId="79" xfId="0" applyBorder="1"/>
    <xf numFmtId="0" fontId="0" fillId="0" borderId="45" xfId="0" applyBorder="1"/>
    <xf numFmtId="0" fontId="2" fillId="0" borderId="0" xfId="0" applyFont="1" applyAlignment="1">
      <alignment horizontal="center"/>
    </xf>
    <xf numFmtId="0" fontId="4" fillId="0" borderId="57" xfId="1" applyFont="1" applyBorder="1" applyAlignment="1">
      <alignment horizontal="right"/>
    </xf>
    <xf numFmtId="0" fontId="4" fillId="0" borderId="59" xfId="1" applyFont="1" applyBorder="1" applyAlignment="1">
      <alignment horizontal="right"/>
    </xf>
    <xf numFmtId="0" fontId="4" fillId="0" borderId="61" xfId="1" applyFont="1" applyBorder="1" applyAlignment="1">
      <alignment horizontal="right"/>
    </xf>
    <xf numFmtId="0" fontId="4" fillId="0" borderId="42" xfId="1" applyFont="1" applyBorder="1" applyAlignment="1">
      <alignment horizontal="right"/>
    </xf>
    <xf numFmtId="0" fontId="4" fillId="0" borderId="43" xfId="1" applyFont="1" applyBorder="1" applyAlignment="1">
      <alignment horizontal="right"/>
    </xf>
    <xf numFmtId="0" fontId="4" fillId="0" borderId="44" xfId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4" fillId="0" borderId="75" xfId="1" applyFont="1" applyBorder="1" applyAlignment="1">
      <alignment horizontal="right"/>
    </xf>
    <xf numFmtId="0" fontId="4" fillId="0" borderId="71" xfId="1" applyFont="1" applyBorder="1" applyAlignment="1">
      <alignment horizontal="right"/>
    </xf>
    <xf numFmtId="0" fontId="4" fillId="0" borderId="72" xfId="1" applyFont="1" applyBorder="1" applyAlignment="1">
      <alignment horizontal="right"/>
    </xf>
    <xf numFmtId="164" fontId="4" fillId="0" borderId="24" xfId="2" applyFont="1" applyFill="1" applyBorder="1" applyAlignment="1">
      <alignment horizontal="right"/>
    </xf>
    <xf numFmtId="164" fontId="4" fillId="0" borderId="18" xfId="2" applyFont="1" applyFill="1" applyBorder="1" applyAlignment="1">
      <alignment horizontal="right"/>
    </xf>
    <xf numFmtId="164" fontId="4" fillId="0" borderId="3" xfId="2" applyFont="1" applyFill="1" applyBorder="1" applyAlignment="1">
      <alignment horizontal="right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4" fillId="0" borderId="2" xfId="1" applyFont="1" applyBorder="1" applyAlignment="1">
      <alignment horizontal="right"/>
    </xf>
    <xf numFmtId="0" fontId="4" fillId="0" borderId="18" xfId="1" applyFont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4" fillId="2" borderId="2" xfId="1" applyFont="1" applyFill="1" applyBorder="1" applyAlignment="1">
      <alignment horizontal="center"/>
    </xf>
    <xf numFmtId="0" fontId="4" fillId="2" borderId="18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0" borderId="2" xfId="1" applyFont="1" applyBorder="1" applyAlignment="1">
      <alignment horizontal="left"/>
    </xf>
    <xf numFmtId="0" fontId="4" fillId="0" borderId="18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4" fillId="0" borderId="16" xfId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10" fillId="2" borderId="2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0" borderId="22" xfId="1" applyFont="1" applyBorder="1" applyAlignment="1">
      <alignment horizontal="left"/>
    </xf>
    <xf numFmtId="0" fontId="4" fillId="0" borderId="23" xfId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5" fillId="0" borderId="12" xfId="4" applyFont="1" applyBorder="1" applyAlignment="1">
      <alignment horizontal="center"/>
    </xf>
    <xf numFmtId="0" fontId="4" fillId="2" borderId="8" xfId="1" applyFont="1" applyFill="1" applyBorder="1" applyAlignment="1">
      <alignment horizontal="center" vertical="center"/>
    </xf>
    <xf numFmtId="0" fontId="5" fillId="0" borderId="9" xfId="4" applyFont="1" applyBorder="1"/>
    <xf numFmtId="0" fontId="5" fillId="0" borderId="13" xfId="4" applyFont="1" applyBorder="1"/>
    <xf numFmtId="0" fontId="5" fillId="0" borderId="14" xfId="4" applyFont="1" applyBorder="1"/>
    <xf numFmtId="4" fontId="4" fillId="2" borderId="10" xfId="1" applyNumberFormat="1" applyFont="1" applyFill="1" applyBorder="1" applyAlignment="1">
      <alignment horizontal="center" vertical="center"/>
    </xf>
    <xf numFmtId="0" fontId="5" fillId="0" borderId="6" xfId="4" applyFont="1" applyBorder="1" applyAlignment="1">
      <alignment horizontal="center"/>
    </xf>
    <xf numFmtId="0" fontId="4" fillId="2" borderId="10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0" borderId="69" xfId="1" applyFont="1" applyBorder="1" applyAlignment="1">
      <alignment horizontal="right"/>
    </xf>
    <xf numFmtId="0" fontId="4" fillId="0" borderId="9" xfId="1" applyFont="1" applyBorder="1" applyAlignment="1">
      <alignment horizontal="right"/>
    </xf>
    <xf numFmtId="0" fontId="4" fillId="0" borderId="20" xfId="1" applyFont="1" applyBorder="1" applyAlignment="1">
      <alignment horizontal="right"/>
    </xf>
    <xf numFmtId="0" fontId="4" fillId="0" borderId="0" xfId="1" applyFont="1" applyAlignment="1">
      <alignment horizontal="right"/>
    </xf>
    <xf numFmtId="0" fontId="4" fillId="0" borderId="14" xfId="1" applyFont="1" applyBorder="1" applyAlignment="1">
      <alignment horizontal="right"/>
    </xf>
    <xf numFmtId="0" fontId="4" fillId="0" borderId="66" xfId="1" applyFont="1" applyBorder="1" applyAlignment="1">
      <alignment horizontal="right"/>
    </xf>
    <xf numFmtId="0" fontId="4" fillId="0" borderId="67" xfId="1" applyFont="1" applyBorder="1" applyAlignment="1">
      <alignment horizontal="right"/>
    </xf>
    <xf numFmtId="164" fontId="4" fillId="0" borderId="64" xfId="2" applyFont="1" applyFill="1" applyBorder="1" applyAlignment="1">
      <alignment horizontal="right"/>
    </xf>
    <xf numFmtId="164" fontId="4" fillId="0" borderId="65" xfId="2" applyFont="1" applyFill="1" applyBorder="1" applyAlignment="1">
      <alignment horizontal="right"/>
    </xf>
    <xf numFmtId="164" fontId="4" fillId="0" borderId="54" xfId="2" applyFont="1" applyFill="1" applyBorder="1" applyAlignment="1">
      <alignment horizontal="right"/>
    </xf>
    <xf numFmtId="0" fontId="4" fillId="0" borderId="64" xfId="1" applyFont="1" applyBorder="1" applyAlignment="1">
      <alignment horizontal="right"/>
    </xf>
    <xf numFmtId="0" fontId="4" fillId="0" borderId="65" xfId="1" applyFont="1" applyBorder="1" applyAlignment="1">
      <alignment horizontal="right"/>
    </xf>
    <xf numFmtId="0" fontId="4" fillId="0" borderId="54" xfId="1" applyFont="1" applyBorder="1" applyAlignment="1">
      <alignment horizontal="right"/>
    </xf>
    <xf numFmtId="0" fontId="4" fillId="2" borderId="46" xfId="1" applyFont="1" applyFill="1" applyBorder="1" applyAlignment="1">
      <alignment horizontal="right" vertical="center"/>
    </xf>
    <xf numFmtId="0" fontId="5" fillId="2" borderId="47" xfId="1" applyFont="1" applyFill="1" applyBorder="1" applyAlignment="1">
      <alignment horizontal="righ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48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4" fontId="4" fillId="2" borderId="50" xfId="1" applyNumberFormat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4" fontId="4" fillId="2" borderId="10" xfId="1" applyNumberFormat="1" applyFont="1" applyFill="1" applyBorder="1" applyAlignment="1">
      <alignment horizontal="center" vertical="center" wrapText="1"/>
    </xf>
    <xf numFmtId="4" fontId="4" fillId="2" borderId="50" xfId="1" applyNumberFormat="1" applyFont="1" applyFill="1" applyBorder="1" applyAlignment="1">
      <alignment horizontal="center" vertical="center" wrapText="1"/>
    </xf>
    <xf numFmtId="0" fontId="4" fillId="0" borderId="24" xfId="1" applyFont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9" xfId="1" applyFont="1" applyBorder="1" applyAlignment="1">
      <alignment horizontal="left"/>
    </xf>
    <xf numFmtId="0" fontId="4" fillId="0" borderId="71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72" xfId="1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6">
    <cellStyle name="Comma [0] 2 2" xfId="3" xr:uid="{00000000-0005-0000-0000-000000000000}"/>
    <cellStyle name="Comma [0] 4" xfId="5" xr:uid="{00000000-0005-0000-0000-000001000000}"/>
    <cellStyle name="Comma 2" xfId="2" xr:uid="{00000000-0005-0000-0000-000002000000}"/>
    <cellStyle name="Normal" xfId="0" builtinId="0"/>
    <cellStyle name="Normal 11" xfId="4" xr:uid="{00000000-0005-0000-0000-000004000000}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5.xml"/><Relationship Id="rId50" Type="http://schemas.openxmlformats.org/officeDocument/2006/relationships/externalLink" Target="externalLinks/externalLink8.xml"/><Relationship Id="rId55" Type="http://schemas.openxmlformats.org/officeDocument/2006/relationships/externalLink" Target="externalLinks/externalLink13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3.xml"/><Relationship Id="rId53" Type="http://schemas.openxmlformats.org/officeDocument/2006/relationships/externalLink" Target="externalLinks/externalLink11.xml"/><Relationship Id="rId58" Type="http://schemas.openxmlformats.org/officeDocument/2006/relationships/externalLink" Target="externalLinks/externalLink16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externalLink" Target="externalLinks/externalLink6.xml"/><Relationship Id="rId56" Type="http://schemas.openxmlformats.org/officeDocument/2006/relationships/externalLink" Target="externalLinks/externalLink14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4.xml"/><Relationship Id="rId59" Type="http://schemas.openxmlformats.org/officeDocument/2006/relationships/externalLink" Target="externalLinks/externalLink1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12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7.xml"/><Relationship Id="rId57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52" Type="http://schemas.openxmlformats.org/officeDocument/2006/relationships/externalLink" Target="externalLinks/externalLink10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KERJA/BINA%20PROGRAM/2015/AHSP%202015/AHSP%20MARET%202015%20FIX/Maret%202015%20-%20WIL%20C/AHS%20ver%204.0%20-%20BM%20-%20WIL%20-%20C%20-%2016%20Maret%2020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KERJA/BINA%20PROGRAM/2015/AHSP%202015/AHSP%20MARET%202015%20FIX/Maret%202015%20-%20WIL%20A/AHS%20ver%204.0%20-%20BM%20-%20WIL%20-%20A%20-%2016%20Maret%20201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A%202015/AHSP/Master/AHSP%20April%202015/Sofyan/PAHS%20versi%203.0/02%20-%20SOFTWARE/AHS%20SPEC%20Edisi%202010%20erata%2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A%202015/AHSP/Master/AHSP%20April%202015/Data/Analisa%202010/RAB%20Gedung%20DPRD%20Kota%20Teg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n/Data%20Dimas%20Sonic/Proyek%20PU/ANALISA%20Januari%2020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JARKASI\LATIHAN\DOC%20PENGADAAN%20JASA\FASE%20LELANG\FASE%20LELANG\bo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A%202015/AHSP/Master/AHSP%20April%202015/DPU/TA%202015/AHSP/RAB%202015%20-%20Pemalang/MASTER%20ANALISA%20JALANKU%20MAMAH%20DAN%20A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I://SANIMAS%202015/DATA%20TIM/RKM%20Pagedangan%2016%20agt%2015/RKM%20PAGEDANGAN%20BARU/RAB%20pagedangan%20baru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ANITASI%20PERDESAAN%20PADAT%20KARYA\PADAT%20KARYA%202021\DESA%20CANDISARI%20WINDUSARI\RAB\RAB%20SANDES%20CANDISARI%20ADENDUM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I://dok%20yg%20harus%20stnby%20di%20direksiket/RKM%20DED%20RAB%20SANIMAS%202015/11%20KAB%20PEKALONG/DED%20RAB%20FINAL/RAB%20Sanimas%20%202015%20KTSR.%20RPD%20SATU%20IBNU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://04%20ND%20TANGKUL/DESAIN/RAB/RAB%20Drainase%20Gg%20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A%202015/AHSP/Master/AHSP%20April%202015/data%20backup/DATAKU/Analisa%202008%20-%20Master/Analis%20SNI%20Tahun%202007%20versi%20nunk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RLATIC\TFL%20SANDES%202022\Wonotirto\RAB%20Wonotirto%20Addendum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RLATIC\TFL%20SANDES%202022\Wonotirto\LPJ%201\1%20Catatan%20Harian\RAB%20Wonotirto%20Addendum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RLATIC\TFL%20SANDES%202022\Wonotirto\LPJ%202\LAP%20MINGGUAN%20DRAF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RLATIC\TFL%20SANDES%202022\Wonotirto\LPJ%201\1%20Catatan%20Harian\CATATAN%20HARIAN%20SEMUA%2011%20Sept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RLATIC\TFL%20SANDES%202022\Format%20Catatan%20Har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Rekap"/>
      <sheetName val="%"/>
      <sheetName val="MAJOR"/>
      <sheetName val="Peta Quarry"/>
      <sheetName val="Mobilisasi"/>
      <sheetName val="Perhitungan Mobilisasi Alat"/>
      <sheetName val="Lalu Lintas"/>
      <sheetName val="Jembatan Sementara"/>
      <sheetName val="Informasi"/>
      <sheetName val="Analisa K3"/>
      <sheetName val="4-Formulir harga bahan"/>
      <sheetName val="4-Analisa Quarry"/>
      <sheetName val="4-Basic Price"/>
      <sheetName val="BOQ"/>
      <sheetName val="anls BPJK"/>
      <sheetName val="5-ALAT(1)"/>
      <sheetName val="5-ALAT(2)"/>
      <sheetName val="Agg Halus &amp; Kasar"/>
      <sheetName val="Agg A"/>
      <sheetName val="Agg B dan S"/>
      <sheetName val="Agg C"/>
      <sheetName val="Agg  CBR 60"/>
      <sheetName val="D1"/>
      <sheetName val="D2"/>
      <sheetName val="D3"/>
      <sheetName val="D4"/>
      <sheetName val="D5"/>
      <sheetName val="D6"/>
      <sheetName val="D7(1)"/>
      <sheetName val="D7(2)"/>
      <sheetName val="D8(1)"/>
      <sheetName val="D8(2)"/>
      <sheetName val="D9"/>
      <sheetName val="D10 LS-Rutin"/>
      <sheetName val="D10 Kuantitas"/>
      <sheetName val="D10 Analisa HSP"/>
      <sheetName val="Berat Isi"/>
      <sheetName val="Komparasi"/>
    </sheetNames>
    <sheetDataSet>
      <sheetData sheetId="0"/>
      <sheetData sheetId="1">
        <row r="28">
          <cell r="H28" t="e">
            <v>#VALUE!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8">
          <cell r="G8">
            <v>7267.8571428571431</v>
          </cell>
        </row>
        <row r="9">
          <cell r="G9">
            <v>10125</v>
          </cell>
        </row>
        <row r="10">
          <cell r="G10">
            <v>10839.285714285714</v>
          </cell>
        </row>
        <row r="57">
          <cell r="G57">
            <v>103200</v>
          </cell>
        </row>
        <row r="60">
          <cell r="G60">
            <v>30000</v>
          </cell>
        </row>
        <row r="65">
          <cell r="G65">
            <v>9650</v>
          </cell>
        </row>
        <row r="68">
          <cell r="G68">
            <v>9800</v>
          </cell>
        </row>
        <row r="69">
          <cell r="G69">
            <v>16300</v>
          </cell>
        </row>
        <row r="78">
          <cell r="G78">
            <v>10825200</v>
          </cell>
        </row>
        <row r="89">
          <cell r="G89">
            <v>23000</v>
          </cell>
        </row>
        <row r="90">
          <cell r="G90" t="str">
            <v>#</v>
          </cell>
        </row>
        <row r="101">
          <cell r="G101">
            <v>121860.5820686166</v>
          </cell>
        </row>
        <row r="108">
          <cell r="G108" t="str">
            <v>#</v>
          </cell>
        </row>
        <row r="167">
          <cell r="G167">
            <v>0</v>
          </cell>
        </row>
      </sheetData>
      <sheetData sheetId="14">
        <row r="24">
          <cell r="I24">
            <v>1097807270.4666667</v>
          </cell>
        </row>
      </sheetData>
      <sheetData sheetId="15"/>
      <sheetData sheetId="16">
        <row r="9">
          <cell r="AW9">
            <v>1222340.0478926115</v>
          </cell>
        </row>
        <row r="12">
          <cell r="AW12">
            <v>188622.97396263544</v>
          </cell>
        </row>
        <row r="13">
          <cell r="AW13">
            <v>69095</v>
          </cell>
        </row>
        <row r="14">
          <cell r="AW14">
            <v>462225.32211827574</v>
          </cell>
        </row>
        <row r="15">
          <cell r="AW15">
            <v>324215.70334462752</v>
          </cell>
        </row>
        <row r="16">
          <cell r="AW16">
            <v>433731.94562157628</v>
          </cell>
        </row>
        <row r="17">
          <cell r="AW17">
            <v>610056.73423683224</v>
          </cell>
        </row>
        <row r="18">
          <cell r="AW18">
            <v>448419.27193482255</v>
          </cell>
        </row>
        <row r="20">
          <cell r="AW20">
            <v>858228.22763579385</v>
          </cell>
        </row>
        <row r="22">
          <cell r="AW22">
            <v>623473.88499193871</v>
          </cell>
        </row>
        <row r="23">
          <cell r="AW23">
            <v>230253.71889310339</v>
          </cell>
        </row>
        <row r="24">
          <cell r="AW24">
            <v>336477.43548251223</v>
          </cell>
        </row>
        <row r="26">
          <cell r="AW26">
            <v>325179.49216463044</v>
          </cell>
        </row>
        <row r="30">
          <cell r="AW30">
            <v>301167.89897614869</v>
          </cell>
        </row>
        <row r="38">
          <cell r="AW38">
            <v>456787.60687748593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Rekap"/>
      <sheetName val="%"/>
      <sheetName val="MAJOR"/>
      <sheetName val="Peta Quarry"/>
      <sheetName val="Mobilisasi"/>
      <sheetName val="Perhitungan Mobilisasi Alat"/>
      <sheetName val="Lalu Lintas"/>
      <sheetName val="Jembatan Sementara"/>
      <sheetName val="Informasi"/>
      <sheetName val="Analisa K3"/>
      <sheetName val="4-Formulir harga bahan"/>
      <sheetName val="4-Analisa Quarry"/>
      <sheetName val="4-Basic Price"/>
      <sheetName val="BOQ"/>
      <sheetName val="anls BPJK"/>
      <sheetName val="5-ALAT(1)"/>
      <sheetName val="5-ALAT(2)"/>
      <sheetName val="Agg Halus &amp; Kasar"/>
      <sheetName val="Agg A"/>
      <sheetName val="Agg B dan S"/>
      <sheetName val="Agg C"/>
      <sheetName val="Agg  CBR 60"/>
      <sheetName val="D1"/>
      <sheetName val="D2"/>
      <sheetName val="D3"/>
      <sheetName val="D4"/>
      <sheetName val="D5"/>
      <sheetName val="D6"/>
      <sheetName val="D7(1)"/>
      <sheetName val="D7(2)"/>
      <sheetName val="D8(1)"/>
      <sheetName val="D8(2)"/>
      <sheetName val="D9"/>
      <sheetName val="D10 LS-Rutin"/>
      <sheetName val="D10 Kuantitas"/>
      <sheetName val="D10 Analisa HSP"/>
      <sheetName val="Berat Isi"/>
      <sheetName val="Komparasi"/>
    </sheetNames>
    <sheetDataSet>
      <sheetData sheetId="0"/>
      <sheetData sheetId="1">
        <row r="28">
          <cell r="H28" t="e">
            <v>#VALUE!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8">
          <cell r="G8">
            <v>7267.8571428571431</v>
          </cell>
        </row>
        <row r="65">
          <cell r="G65">
            <v>9650</v>
          </cell>
        </row>
      </sheetData>
      <sheetData sheetId="14">
        <row r="24">
          <cell r="I24">
            <v>1072021460.4666666</v>
          </cell>
        </row>
      </sheetData>
      <sheetData sheetId="15"/>
      <sheetData sheetId="16">
        <row r="9">
          <cell r="AW9">
            <v>1222340.0478926115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MAJOR"/>
      <sheetName val="%"/>
      <sheetName val="Rekap"/>
      <sheetName val="Peta Quarry"/>
      <sheetName val="Mobilisasi"/>
      <sheetName val="Perhitungan Mobilisasi Alat"/>
      <sheetName val="Lalu Lintas"/>
      <sheetName val="Jembatan Sementara"/>
      <sheetName val="Informasi"/>
      <sheetName val="Analisa K3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  <sheetName val="BOQ"/>
      <sheetName val="D1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98">
          <cell r="F98">
            <v>81700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Bahan &amp; Upah "/>
      <sheetName val="Analisa"/>
      <sheetName val="Harga Satuan "/>
      <sheetName val="RAB"/>
      <sheetName val="Sheet1"/>
    </sheetNames>
    <sheetDataSet>
      <sheetData sheetId="0"/>
      <sheetData sheetId="1">
        <row r="107">
          <cell r="G107">
            <v>15759</v>
          </cell>
        </row>
        <row r="133">
          <cell r="G133">
            <v>18732</v>
          </cell>
        </row>
        <row r="189">
          <cell r="G189">
            <v>5753</v>
          </cell>
        </row>
        <row r="222">
          <cell r="G222">
            <v>97297</v>
          </cell>
        </row>
        <row r="262">
          <cell r="G262">
            <v>452364</v>
          </cell>
        </row>
        <row r="295">
          <cell r="G295">
            <v>616485</v>
          </cell>
        </row>
        <row r="310">
          <cell r="G310">
            <v>770560</v>
          </cell>
        </row>
        <row r="527">
          <cell r="G527">
            <v>8464</v>
          </cell>
        </row>
        <row r="640">
          <cell r="G640">
            <v>81130</v>
          </cell>
        </row>
        <row r="654">
          <cell r="G654">
            <v>88630</v>
          </cell>
        </row>
        <row r="671">
          <cell r="G671">
            <v>160370</v>
          </cell>
        </row>
        <row r="687">
          <cell r="G687">
            <v>146920</v>
          </cell>
        </row>
        <row r="703">
          <cell r="G703">
            <v>108075</v>
          </cell>
        </row>
        <row r="759">
          <cell r="G759">
            <v>140430</v>
          </cell>
        </row>
        <row r="792">
          <cell r="G792">
            <v>369895</v>
          </cell>
        </row>
        <row r="1270">
          <cell r="G1270">
            <v>54357</v>
          </cell>
        </row>
        <row r="1283">
          <cell r="G1283">
            <v>51669</v>
          </cell>
        </row>
        <row r="1386">
          <cell r="G1386">
            <v>4018</v>
          </cell>
        </row>
        <row r="1422">
          <cell r="G1422">
            <v>21360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-9 SEMENTARA"/>
      <sheetName val="Sheet1"/>
      <sheetName val="PERMINTAAN BPS"/>
      <sheetName val="Sheet2"/>
      <sheetName val="UPAH-BAHAN"/>
      <sheetName val="K-9-2000"/>
      <sheetName val="SEWA ALAT"/>
      <sheetName val="hitungaspal"/>
      <sheetName val="rab"/>
      <sheetName val="rekap-rab"/>
      <sheetName val="SAT PEKERJAAN"/>
      <sheetName val="HARGA ALAT"/>
      <sheetName val="BATU PECAH"/>
      <sheetName val="FORMAT TUNGGAL"/>
      <sheetName val="ANALISIS MATERIAL"/>
      <sheetName val="an.gedung"/>
      <sheetName val="satuan pagar"/>
      <sheetName val="rekap satuan"/>
      <sheetName val="SAT-gedung"/>
      <sheetName val="DAFTAR HARGA"/>
      <sheetName val="SNI-BOW"/>
      <sheetName val="BOW"/>
      <sheetName val="harga sewa"/>
      <sheetName val="CO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6">
          <cell r="M26">
            <v>751524</v>
          </cell>
        </row>
        <row r="164">
          <cell r="I164">
            <v>39000</v>
          </cell>
        </row>
        <row r="1185">
          <cell r="M1185">
            <v>32006.6</v>
          </cell>
        </row>
        <row r="1656">
          <cell r="M1656">
            <v>63069</v>
          </cell>
        </row>
      </sheetData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ANTITAS DAN HARGA"/>
      <sheetName val="harga sat"/>
      <sheetName val="sat-pek"/>
      <sheetName val="HPS"/>
      <sheetName val="Sheet1"/>
      <sheetName val="ANALIS BOW"/>
      <sheetName val="Analisis"/>
    </sheetNames>
    <sheetDataSet>
      <sheetData sheetId="0" refreshError="1"/>
      <sheetData sheetId="1" refreshError="1">
        <row r="11">
          <cell r="G11">
            <v>17750</v>
          </cell>
        </row>
        <row r="20">
          <cell r="G20">
            <v>38422</v>
          </cell>
        </row>
        <row r="23">
          <cell r="G23">
            <v>164984</v>
          </cell>
        </row>
        <row r="28">
          <cell r="G28">
            <v>8400</v>
          </cell>
        </row>
        <row r="29">
          <cell r="G29">
            <v>1550</v>
          </cell>
        </row>
        <row r="30">
          <cell r="G30">
            <v>1750</v>
          </cell>
        </row>
        <row r="31">
          <cell r="G31">
            <v>300</v>
          </cell>
        </row>
        <row r="32">
          <cell r="G32">
            <v>370</v>
          </cell>
        </row>
        <row r="33">
          <cell r="G33">
            <v>133193</v>
          </cell>
        </row>
        <row r="34">
          <cell r="G34">
            <v>6200</v>
          </cell>
        </row>
        <row r="40">
          <cell r="G40">
            <v>1852500</v>
          </cell>
        </row>
        <row r="42">
          <cell r="G42">
            <v>2000</v>
          </cell>
        </row>
        <row r="47">
          <cell r="G47">
            <v>750000</v>
          </cell>
        </row>
        <row r="49">
          <cell r="G49">
            <v>28700</v>
          </cell>
        </row>
        <row r="51">
          <cell r="G51">
            <v>5600</v>
          </cell>
        </row>
        <row r="54">
          <cell r="G54">
            <v>19000</v>
          </cell>
        </row>
        <row r="57">
          <cell r="G57">
            <v>15000</v>
          </cell>
        </row>
        <row r="58">
          <cell r="G58">
            <v>7500</v>
          </cell>
        </row>
        <row r="59">
          <cell r="G59">
            <v>2500</v>
          </cell>
        </row>
        <row r="60">
          <cell r="G60">
            <v>27172</v>
          </cell>
        </row>
        <row r="61">
          <cell r="G61">
            <v>14500</v>
          </cell>
        </row>
        <row r="62">
          <cell r="G62">
            <v>16000</v>
          </cell>
        </row>
        <row r="67">
          <cell r="G67">
            <v>22500</v>
          </cell>
        </row>
        <row r="68">
          <cell r="G68">
            <v>20000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SASI"/>
      <sheetName val="MAJOR"/>
      <sheetName val="B UP"/>
      <sheetName val="RAB"/>
      <sheetName val="REKAP RAB"/>
      <sheetName val="HPS"/>
      <sheetName val="REKAP HPS"/>
      <sheetName val="4-Basic Price HSD"/>
      <sheetName val="Agg A"/>
      <sheetName val="D5"/>
      <sheetName val="D6"/>
      <sheetName val="4-Analisa Quarry"/>
      <sheetName val="Agg Halus &amp; Kasar"/>
      <sheetName val="SNI Bang Pek Minor"/>
      <sheetName val="ALAT BANTU"/>
      <sheetName val="D8(1)"/>
      <sheetName val="5-ALAT(1)"/>
      <sheetName val="5-ALAT (2)"/>
      <sheetName val="%"/>
      <sheetName val="BQ"/>
      <sheetName val="Rekap"/>
      <sheetName val="Peta Quarry"/>
      <sheetName val="Perhitungan Mobilisasi Alat"/>
      <sheetName val="Lalu Lintas"/>
      <sheetName val="Jembatan Sementara"/>
      <sheetName val="Informasi"/>
      <sheetName val="Analisa K3"/>
      <sheetName val="4-Basic Price"/>
      <sheetName val="4-formulir harga bahan"/>
      <sheetName val="K_516"/>
      <sheetName val="hrg Sat Pek Minor"/>
      <sheetName val="Agg B"/>
      <sheetName val="Agg C"/>
      <sheetName val="D2"/>
      <sheetName val="D3"/>
      <sheetName val="D4"/>
      <sheetName val="D6 ASBT"/>
      <sheetName val="D7(1)"/>
      <sheetName val="D7(2)"/>
      <sheetName val="D7(3)"/>
      <sheetName val="D8(2)"/>
      <sheetName val="D9"/>
      <sheetName val="D10 LS-Rutin"/>
      <sheetName val="D10 Kuantitas"/>
      <sheetName val="D10 Analisa HSP"/>
      <sheetName val="Pengesah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F15">
            <v>34375</v>
          </cell>
        </row>
        <row r="64">
          <cell r="F64">
            <v>625865.9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I DULU YA GAN!"/>
      <sheetName val="RAB"/>
      <sheetName val="COVER"/>
      <sheetName val="BAHAN"/>
      <sheetName val="REKAP"/>
      <sheetName val="RAB B IPAL "/>
      <sheetName val="RAB C IPAL"/>
      <sheetName val="RAB D IPAL"/>
      <sheetName val="RAB B PERPIPAAN"/>
      <sheetName val="RAB C PERPIPAAN"/>
      <sheetName val="RAB D PERPIPAAN"/>
      <sheetName val="RAB D total"/>
      <sheetName val="time schedule"/>
      <sheetName val="LAMP 1"/>
      <sheetName val="LAMP 4"/>
      <sheetName val="REKAP PERPIPAAN"/>
      <sheetName val="LAMP 3"/>
    </sheetNames>
    <sheetDataSet>
      <sheetData sheetId="0"/>
      <sheetData sheetId="1"/>
      <sheetData sheetId="2"/>
      <sheetData sheetId="3">
        <row r="27">
          <cell r="D27" t="str">
            <v>Mandor</v>
          </cell>
        </row>
      </sheetData>
      <sheetData sheetId="4"/>
      <sheetData sheetId="5">
        <row r="18">
          <cell r="B18">
            <v>1</v>
          </cell>
          <cell r="C18" t="str">
            <v>Pembersihan Lahan</v>
          </cell>
          <cell r="F18" t="str">
            <v>m²</v>
          </cell>
          <cell r="I18">
            <v>16</v>
          </cell>
          <cell r="J18">
            <v>5</v>
          </cell>
          <cell r="N18">
            <v>80</v>
          </cell>
        </row>
        <row r="20">
          <cell r="B20">
            <v>2</v>
          </cell>
          <cell r="C20" t="str">
            <v>Pekj. Pengukuran</v>
          </cell>
          <cell r="F20" t="str">
            <v>m'</v>
          </cell>
          <cell r="I20">
            <v>42</v>
          </cell>
          <cell r="N20">
            <v>42</v>
          </cell>
        </row>
        <row r="22">
          <cell r="B22">
            <v>3</v>
          </cell>
          <cell r="C22" t="str">
            <v>Sewa Gudang</v>
          </cell>
          <cell r="F22" t="str">
            <v>bulan</v>
          </cell>
          <cell r="G22">
            <v>4</v>
          </cell>
          <cell r="N22">
            <v>4</v>
          </cell>
        </row>
        <row r="24">
          <cell r="B24">
            <v>4</v>
          </cell>
          <cell r="C24" t="str">
            <v>Sewa Pompa</v>
          </cell>
          <cell r="F24" t="str">
            <v>hari</v>
          </cell>
          <cell r="G24">
            <v>0</v>
          </cell>
          <cell r="H24">
            <v>1</v>
          </cell>
          <cell r="N24">
            <v>0</v>
          </cell>
        </row>
        <row r="26">
          <cell r="B26" t="str">
            <v>II</v>
          </cell>
          <cell r="C26" t="str">
            <v>PEKJ. TANAH DAN PASIR</v>
          </cell>
        </row>
        <row r="28">
          <cell r="B28">
            <v>5</v>
          </cell>
          <cell r="C28" t="str">
            <v>Pekj. Galian Tanah</v>
          </cell>
          <cell r="F28" t="str">
            <v>m³</v>
          </cell>
          <cell r="I28">
            <v>16</v>
          </cell>
          <cell r="J28">
            <v>5</v>
          </cell>
          <cell r="K28">
            <v>3.45</v>
          </cell>
          <cell r="N28">
            <v>276</v>
          </cell>
        </row>
        <row r="30">
          <cell r="B30">
            <v>6</v>
          </cell>
          <cell r="C30" t="str">
            <v>Pekj. Urugan Pasir</v>
          </cell>
          <cell r="F30" t="str">
            <v>m³</v>
          </cell>
          <cell r="I30">
            <v>16</v>
          </cell>
          <cell r="J30">
            <v>5</v>
          </cell>
          <cell r="K30">
            <v>0.1</v>
          </cell>
          <cell r="N30">
            <v>8</v>
          </cell>
        </row>
        <row r="32">
          <cell r="B32">
            <v>7</v>
          </cell>
          <cell r="C32" t="str">
            <v>Pekj. Buang Galian Tanah</v>
          </cell>
          <cell r="F32" t="str">
            <v>m³</v>
          </cell>
          <cell r="N32">
            <v>220.8</v>
          </cell>
        </row>
        <row r="34">
          <cell r="B34">
            <v>8</v>
          </cell>
          <cell r="C34" t="str">
            <v>Pekj. Urugan Tanah Kembali</v>
          </cell>
          <cell r="F34" t="str">
            <v>m³</v>
          </cell>
          <cell r="I34">
            <v>16</v>
          </cell>
          <cell r="J34">
            <v>0.5</v>
          </cell>
          <cell r="K34">
            <v>3.45</v>
          </cell>
          <cell r="L34">
            <v>2</v>
          </cell>
          <cell r="N34">
            <v>55.2</v>
          </cell>
        </row>
        <row r="35">
          <cell r="N35">
            <v>0</v>
          </cell>
        </row>
        <row r="36">
          <cell r="B36" t="str">
            <v>III</v>
          </cell>
          <cell r="C36" t="str">
            <v>PEKJ. ACIAN</v>
          </cell>
        </row>
        <row r="37">
          <cell r="N37">
            <v>0</v>
          </cell>
        </row>
        <row r="38">
          <cell r="B38">
            <v>9</v>
          </cell>
          <cell r="C38" t="str">
            <v>Pekj. Pas. Batu Bata (1/2) 1 : 4</v>
          </cell>
          <cell r="F38" t="str">
            <v>m²</v>
          </cell>
          <cell r="N38">
            <v>0</v>
          </cell>
        </row>
        <row r="40">
          <cell r="B40">
            <v>10</v>
          </cell>
          <cell r="C40" t="str">
            <v>Pekj. Pas. Batu Bata (1 Bata) 1 : 4</v>
          </cell>
          <cell r="F40" t="str">
            <v>m²</v>
          </cell>
          <cell r="N40">
            <v>0</v>
          </cell>
        </row>
        <row r="42">
          <cell r="B42">
            <v>11</v>
          </cell>
          <cell r="C42" t="str">
            <v>Pekj. Plesteran 1 : 3</v>
          </cell>
          <cell r="F42" t="str">
            <v>m²</v>
          </cell>
          <cell r="N42">
            <v>0</v>
          </cell>
        </row>
        <row r="44">
          <cell r="B44">
            <v>12</v>
          </cell>
          <cell r="C44" t="str">
            <v>Pekj. Acian</v>
          </cell>
          <cell r="F44" t="str">
            <v>m²</v>
          </cell>
          <cell r="L44">
            <v>63.84</v>
          </cell>
          <cell r="N44">
            <v>63.84</v>
          </cell>
        </row>
        <row r="46">
          <cell r="B46" t="str">
            <v>IV</v>
          </cell>
          <cell r="C46" t="str">
            <v>PEKJ. BETON</v>
          </cell>
        </row>
        <row r="48">
          <cell r="B48">
            <v>13</v>
          </cell>
          <cell r="C48" t="str">
            <v>Membuat Lantai Kerja 1:3:5</v>
          </cell>
          <cell r="F48" t="str">
            <v>m³</v>
          </cell>
          <cell r="I48">
            <v>14.9</v>
          </cell>
          <cell r="J48">
            <v>3.4</v>
          </cell>
          <cell r="K48">
            <v>0.1</v>
          </cell>
          <cell r="N48">
            <v>5.0659999999999998</v>
          </cell>
        </row>
        <row r="49">
          <cell r="I49">
            <v>0</v>
          </cell>
          <cell r="J49">
            <v>0</v>
          </cell>
          <cell r="K49">
            <v>0</v>
          </cell>
        </row>
        <row r="50">
          <cell r="B50">
            <v>14</v>
          </cell>
          <cell r="C50" t="str">
            <v>Cor Plat Lantai 1:2:3</v>
          </cell>
          <cell r="F50" t="str">
            <v>m³</v>
          </cell>
          <cell r="I50">
            <v>14.9</v>
          </cell>
          <cell r="J50">
            <v>3.4</v>
          </cell>
          <cell r="K50">
            <v>0.2</v>
          </cell>
          <cell r="N50">
            <v>10.132</v>
          </cell>
        </row>
        <row r="51">
          <cell r="I51">
            <v>0</v>
          </cell>
          <cell r="J51">
            <v>0</v>
          </cell>
          <cell r="K51">
            <v>0</v>
          </cell>
        </row>
        <row r="52">
          <cell r="B52">
            <v>15</v>
          </cell>
          <cell r="C52" t="str">
            <v>Pembesian Plat Lantai</v>
          </cell>
          <cell r="F52" t="str">
            <v>kg</v>
          </cell>
          <cell r="H52">
            <v>1266.5</v>
          </cell>
          <cell r="N52">
            <v>1266.5</v>
          </cell>
        </row>
        <row r="54">
          <cell r="B54">
            <v>16</v>
          </cell>
          <cell r="C54" t="str">
            <v>Begesting Plat Lantai</v>
          </cell>
          <cell r="F54" t="str">
            <v>m²</v>
          </cell>
          <cell r="I54">
            <v>36.6</v>
          </cell>
          <cell r="K54">
            <v>0.25</v>
          </cell>
          <cell r="N54">
            <v>9.15</v>
          </cell>
        </row>
        <row r="56">
          <cell r="B56">
            <v>17</v>
          </cell>
          <cell r="C56" t="str">
            <v>Cor Plat Atas dan dinding</v>
          </cell>
          <cell r="F56" t="str">
            <v>m³</v>
          </cell>
          <cell r="I56">
            <v>16.489999999999998</v>
          </cell>
          <cell r="J56">
            <v>3.4</v>
          </cell>
          <cell r="K56">
            <v>0.15</v>
          </cell>
          <cell r="M56">
            <v>8.4098999999999986</v>
          </cell>
          <cell r="N56">
            <v>40.7333</v>
          </cell>
        </row>
        <row r="57">
          <cell r="H57">
            <v>2</v>
          </cell>
          <cell r="I57">
            <v>14.74</v>
          </cell>
          <cell r="J57">
            <v>0.2</v>
          </cell>
          <cell r="K57">
            <v>2.9</v>
          </cell>
          <cell r="M57">
            <v>17.098400000000002</v>
          </cell>
        </row>
        <row r="58">
          <cell r="H58">
            <v>2</v>
          </cell>
          <cell r="I58">
            <v>3</v>
          </cell>
          <cell r="J58">
            <v>0.2</v>
          </cell>
          <cell r="K58">
            <v>2.9</v>
          </cell>
          <cell r="M58">
            <v>3.4800000000000004</v>
          </cell>
        </row>
        <row r="59">
          <cell r="H59">
            <v>9</v>
          </cell>
          <cell r="I59">
            <v>3</v>
          </cell>
          <cell r="J59">
            <v>0.15</v>
          </cell>
          <cell r="K59">
            <v>2.9</v>
          </cell>
          <cell r="M59">
            <v>11.744999999999999</v>
          </cell>
        </row>
        <row r="60">
          <cell r="B60">
            <v>18</v>
          </cell>
          <cell r="C60" t="str">
            <v>Pembesian Plat Atas dan dinding</v>
          </cell>
          <cell r="F60" t="str">
            <v>kg</v>
          </cell>
          <cell r="H60">
            <v>2898.83</v>
          </cell>
          <cell r="N60">
            <v>2898.83</v>
          </cell>
        </row>
        <row r="62">
          <cell r="B62">
            <v>19</v>
          </cell>
          <cell r="C62" t="str">
            <v>Begesting Plat Atas dan dinding</v>
          </cell>
          <cell r="F62" t="str">
            <v>m²</v>
          </cell>
          <cell r="I62">
            <v>16.489999999999998</v>
          </cell>
          <cell r="J62">
            <v>3.4</v>
          </cell>
          <cell r="N62">
            <v>58.033999999999992</v>
          </cell>
        </row>
        <row r="63">
          <cell r="H63">
            <v>18</v>
          </cell>
          <cell r="I63">
            <v>3</v>
          </cell>
          <cell r="J63">
            <v>2.9</v>
          </cell>
        </row>
        <row r="64">
          <cell r="H64">
            <v>4</v>
          </cell>
          <cell r="I64">
            <v>15.43</v>
          </cell>
          <cell r="J64">
            <v>2.9</v>
          </cell>
        </row>
        <row r="65">
          <cell r="H65">
            <v>1</v>
          </cell>
          <cell r="I65">
            <v>5.7</v>
          </cell>
          <cell r="J65">
            <v>1.1499999999999999</v>
          </cell>
        </row>
        <row r="66">
          <cell r="B66">
            <v>20</v>
          </cell>
          <cell r="C66" t="str">
            <v>Cor Kolom</v>
          </cell>
          <cell r="F66" t="str">
            <v>m³</v>
          </cell>
          <cell r="H66">
            <v>18</v>
          </cell>
          <cell r="I66">
            <v>0.15</v>
          </cell>
          <cell r="J66">
            <v>0.2</v>
          </cell>
          <cell r="K66">
            <v>2.9</v>
          </cell>
          <cell r="N66">
            <v>2.0299999999999998</v>
          </cell>
        </row>
        <row r="67">
          <cell r="H67">
            <v>4</v>
          </cell>
          <cell r="I67">
            <v>0.2</v>
          </cell>
          <cell r="J67">
            <v>0.2</v>
          </cell>
          <cell r="K67">
            <v>2.9</v>
          </cell>
        </row>
        <row r="68">
          <cell r="B68">
            <v>21</v>
          </cell>
          <cell r="C68" t="str">
            <v>Pembesian Kolom</v>
          </cell>
          <cell r="F68" t="str">
            <v>kg</v>
          </cell>
          <cell r="H68">
            <v>253.74999999999997</v>
          </cell>
          <cell r="N68">
            <v>253.74999999999997</v>
          </cell>
        </row>
        <row r="70">
          <cell r="B70">
            <v>22</v>
          </cell>
          <cell r="C70" t="str">
            <v>Begesting Kolom</v>
          </cell>
          <cell r="F70" t="str">
            <v>m²</v>
          </cell>
          <cell r="H70">
            <v>22</v>
          </cell>
          <cell r="I70">
            <v>0</v>
          </cell>
          <cell r="J70">
            <v>0</v>
          </cell>
          <cell r="N70">
            <v>0</v>
          </cell>
        </row>
        <row r="72">
          <cell r="B72">
            <v>23</v>
          </cell>
          <cell r="C72" t="str">
            <v>Cor Balok</v>
          </cell>
          <cell r="F72" t="str">
            <v>m³</v>
          </cell>
          <cell r="H72">
            <v>2</v>
          </cell>
          <cell r="I72">
            <v>3</v>
          </cell>
          <cell r="J72">
            <v>0.2</v>
          </cell>
          <cell r="K72">
            <v>0.1</v>
          </cell>
          <cell r="N72">
            <v>1.1846000000000001</v>
          </cell>
        </row>
        <row r="73">
          <cell r="H73">
            <v>2</v>
          </cell>
          <cell r="I73">
            <v>16.489999999999998</v>
          </cell>
          <cell r="J73">
            <v>0.2</v>
          </cell>
          <cell r="K73">
            <v>0.1</v>
          </cell>
        </row>
        <row r="74">
          <cell r="H74">
            <v>9</v>
          </cell>
          <cell r="I74">
            <v>3</v>
          </cell>
          <cell r="J74">
            <v>0.15</v>
          </cell>
          <cell r="K74">
            <v>0.1</v>
          </cell>
        </row>
        <row r="75">
          <cell r="B75">
            <v>24</v>
          </cell>
          <cell r="C75" t="str">
            <v>Pembesian Balok</v>
          </cell>
          <cell r="F75" t="str">
            <v>kg</v>
          </cell>
          <cell r="H75">
            <v>118.46000000000001</v>
          </cell>
          <cell r="N75">
            <v>118.46000000000001</v>
          </cell>
        </row>
        <row r="77">
          <cell r="B77">
            <v>25</v>
          </cell>
          <cell r="C77" t="str">
            <v>Begesting Balok</v>
          </cell>
          <cell r="F77" t="str">
            <v>m²</v>
          </cell>
          <cell r="H77">
            <v>2</v>
          </cell>
          <cell r="I77">
            <v>15.34</v>
          </cell>
          <cell r="J77">
            <v>0.3</v>
          </cell>
          <cell r="N77">
            <v>12.701999999999998</v>
          </cell>
        </row>
        <row r="78">
          <cell r="H78">
            <v>18</v>
          </cell>
          <cell r="I78">
            <v>3</v>
          </cell>
          <cell r="J78">
            <v>0.3</v>
          </cell>
        </row>
        <row r="80">
          <cell r="B80">
            <v>26</v>
          </cell>
          <cell r="C80" t="str">
            <v>Cor Balok AF</v>
          </cell>
          <cell r="F80" t="str">
            <v>m³</v>
          </cell>
          <cell r="H80">
            <v>18</v>
          </cell>
          <cell r="I80">
            <v>2</v>
          </cell>
          <cell r="J80">
            <v>0.25</v>
          </cell>
          <cell r="K80">
            <v>0.15</v>
          </cell>
          <cell r="N80">
            <v>1.3499999999999999</v>
          </cell>
        </row>
        <row r="82">
          <cell r="B82">
            <v>27</v>
          </cell>
          <cell r="C82" t="str">
            <v>Pembesian Balok AF</v>
          </cell>
          <cell r="F82" t="str">
            <v>kg</v>
          </cell>
          <cell r="H82">
            <v>135</v>
          </cell>
          <cell r="N82">
            <v>135</v>
          </cell>
        </row>
        <row r="84">
          <cell r="B84">
            <v>28</v>
          </cell>
          <cell r="C84" t="str">
            <v>Begesting Balok AF</v>
          </cell>
          <cell r="F84" t="str">
            <v>m²</v>
          </cell>
          <cell r="H84">
            <v>18</v>
          </cell>
          <cell r="I84">
            <v>2</v>
          </cell>
          <cell r="J84">
            <v>0.65</v>
          </cell>
          <cell r="N84">
            <v>7.8000000000000007</v>
          </cell>
        </row>
        <row r="86">
          <cell r="B86">
            <v>29</v>
          </cell>
          <cell r="C86" t="str">
            <v>Cor Plat Saring</v>
          </cell>
          <cell r="F86" t="str">
            <v>m³</v>
          </cell>
          <cell r="H86">
            <v>3</v>
          </cell>
          <cell r="I86">
            <v>2</v>
          </cell>
          <cell r="J86">
            <v>3</v>
          </cell>
          <cell r="K86">
            <v>0.06</v>
          </cell>
          <cell r="N86">
            <v>1.08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B88">
            <v>30</v>
          </cell>
          <cell r="C88" t="str">
            <v>Pembesian Plat Saring</v>
          </cell>
          <cell r="F88" t="str">
            <v>kg</v>
          </cell>
          <cell r="H88">
            <v>108</v>
          </cell>
          <cell r="N88">
            <v>108</v>
          </cell>
        </row>
        <row r="90">
          <cell r="B90" t="str">
            <v>V</v>
          </cell>
          <cell r="C90" t="str">
            <v>LAIN - LAIN</v>
          </cell>
        </row>
        <row r="92">
          <cell r="B92">
            <v>31</v>
          </cell>
          <cell r="C92" t="str">
            <v>Tutup Manhole</v>
          </cell>
          <cell r="F92" t="str">
            <v>buah</v>
          </cell>
          <cell r="H92">
            <v>11</v>
          </cell>
          <cell r="N92">
            <v>11</v>
          </cell>
        </row>
        <row r="94">
          <cell r="B94">
            <v>32</v>
          </cell>
          <cell r="C94" t="str">
            <v>Pasang Pipa PVC 4"</v>
          </cell>
          <cell r="F94" t="str">
            <v>m¹</v>
          </cell>
          <cell r="H94">
            <v>63</v>
          </cell>
          <cell r="I94">
            <v>0.3</v>
          </cell>
          <cell r="N94">
            <v>163.79999999999998</v>
          </cell>
        </row>
        <row r="95">
          <cell r="H95">
            <v>63</v>
          </cell>
          <cell r="I95">
            <v>2.2999999999999998</v>
          </cell>
        </row>
        <row r="96">
          <cell r="B96">
            <v>33</v>
          </cell>
          <cell r="C96" t="str">
            <v>Pasang Pipa PVC 2"</v>
          </cell>
          <cell r="F96" t="str">
            <v>m¹</v>
          </cell>
          <cell r="I96">
            <v>9</v>
          </cell>
          <cell r="N96">
            <v>9</v>
          </cell>
        </row>
        <row r="98">
          <cell r="B98">
            <v>34</v>
          </cell>
          <cell r="C98" t="str">
            <v>Material Filter Batu Vulkano</v>
          </cell>
          <cell r="F98" t="str">
            <v>m³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N98">
            <v>26.099999999999998</v>
          </cell>
        </row>
        <row r="99">
          <cell r="H99">
            <v>3</v>
          </cell>
          <cell r="I99">
            <v>2</v>
          </cell>
          <cell r="J99">
            <v>3</v>
          </cell>
          <cell r="K99">
            <v>1.45</v>
          </cell>
        </row>
        <row r="100">
          <cell r="B100">
            <v>35</v>
          </cell>
          <cell r="C100" t="str">
            <v>Memasang Buis Beton Ø 50 cm</v>
          </cell>
          <cell r="F100" t="str">
            <v>buah</v>
          </cell>
          <cell r="H100">
            <v>6</v>
          </cell>
          <cell r="N100">
            <v>6</v>
          </cell>
        </row>
        <row r="102">
          <cell r="B102">
            <v>36</v>
          </cell>
          <cell r="C102" t="str">
            <v>Memasang T 4" Ipal dan Grease Trap</v>
          </cell>
          <cell r="F102" t="str">
            <v>buah</v>
          </cell>
          <cell r="H102">
            <v>77</v>
          </cell>
          <cell r="N102">
            <v>77</v>
          </cell>
        </row>
        <row r="104">
          <cell r="B104">
            <v>37</v>
          </cell>
          <cell r="C104" t="str">
            <v>Memasang L 4"Ipal dan Grease Trap</v>
          </cell>
          <cell r="F104" t="str">
            <v>buah</v>
          </cell>
          <cell r="H104">
            <v>8</v>
          </cell>
          <cell r="N104">
            <v>8</v>
          </cell>
        </row>
        <row r="106">
          <cell r="B106">
            <v>38</v>
          </cell>
          <cell r="C106" t="str">
            <v>Memasang T 2"</v>
          </cell>
          <cell r="F106" t="str">
            <v>buah</v>
          </cell>
          <cell r="H106">
            <v>3</v>
          </cell>
          <cell r="N106">
            <v>3</v>
          </cell>
        </row>
        <row r="108">
          <cell r="B108">
            <v>39</v>
          </cell>
          <cell r="C108" t="str">
            <v>Papan Penahan Dinding Galian</v>
          </cell>
          <cell r="F108" t="str">
            <v>m²</v>
          </cell>
          <cell r="H108">
            <v>2</v>
          </cell>
          <cell r="I108">
            <v>18.5</v>
          </cell>
          <cell r="K108">
            <v>3.5</v>
          </cell>
          <cell r="N108">
            <v>80.150000000000006</v>
          </cell>
        </row>
        <row r="109">
          <cell r="H109">
            <v>2</v>
          </cell>
          <cell r="I109">
            <v>4.4000000000000004</v>
          </cell>
          <cell r="K109">
            <v>3.5</v>
          </cell>
        </row>
      </sheetData>
      <sheetData sheetId="6"/>
      <sheetData sheetId="7"/>
      <sheetData sheetId="8">
        <row r="18">
          <cell r="B18">
            <v>1</v>
          </cell>
          <cell r="C18" t="str">
            <v>Pekj. Pengukuran</v>
          </cell>
          <cell r="F18" t="str">
            <v>m'</v>
          </cell>
          <cell r="I18">
            <v>0</v>
          </cell>
          <cell r="N18">
            <v>0</v>
          </cell>
        </row>
        <row r="20">
          <cell r="B20" t="str">
            <v>II</v>
          </cell>
          <cell r="C20" t="str">
            <v>PEKJ. TANAH DAN PASIR</v>
          </cell>
        </row>
        <row r="22">
          <cell r="B22">
            <v>2</v>
          </cell>
          <cell r="C22" t="str">
            <v>Pekj. Galian Pipa</v>
          </cell>
          <cell r="F22" t="str">
            <v>m³</v>
          </cell>
          <cell r="I22">
            <v>665</v>
          </cell>
          <cell r="J22">
            <v>0.4</v>
          </cell>
          <cell r="K22">
            <v>0.5</v>
          </cell>
          <cell r="N22">
            <v>133</v>
          </cell>
        </row>
        <row r="24">
          <cell r="B24">
            <v>3</v>
          </cell>
          <cell r="C24" t="str">
            <v>Pekj. Galian Bak Kontrol</v>
          </cell>
          <cell r="F24" t="str">
            <v>m³</v>
          </cell>
          <cell r="H24">
            <v>70</v>
          </cell>
          <cell r="I24">
            <v>0.5</v>
          </cell>
          <cell r="J24">
            <v>0.4</v>
          </cell>
          <cell r="K24">
            <v>0.6</v>
          </cell>
          <cell r="N24">
            <v>8.4</v>
          </cell>
        </row>
        <row r="26">
          <cell r="B26">
            <v>4</v>
          </cell>
          <cell r="C26" t="str">
            <v>Pekj. Galian Grease Trap</v>
          </cell>
          <cell r="F26" t="str">
            <v>m³</v>
          </cell>
          <cell r="H26">
            <v>55</v>
          </cell>
          <cell r="I26">
            <v>0.5</v>
          </cell>
          <cell r="J26">
            <v>0.4</v>
          </cell>
          <cell r="K26">
            <v>0.6</v>
          </cell>
          <cell r="N26">
            <v>6.6</v>
          </cell>
        </row>
        <row r="28">
          <cell r="B28">
            <v>5</v>
          </cell>
          <cell r="C28" t="str">
            <v>Pekj. Urugan Pasir</v>
          </cell>
          <cell r="F28" t="str">
            <v>m³</v>
          </cell>
          <cell r="I28">
            <v>665</v>
          </cell>
          <cell r="J28">
            <v>0.4</v>
          </cell>
          <cell r="K28">
            <v>0.1</v>
          </cell>
          <cell r="N28">
            <v>26.6</v>
          </cell>
        </row>
        <row r="30">
          <cell r="B30">
            <v>6</v>
          </cell>
          <cell r="C30" t="str">
            <v>Pekj. Urugan Tanah Kembali</v>
          </cell>
          <cell r="F30" t="str">
            <v>m³</v>
          </cell>
          <cell r="N30">
            <v>50.18</v>
          </cell>
        </row>
        <row r="32">
          <cell r="B32" t="str">
            <v>III</v>
          </cell>
          <cell r="C32" t="str">
            <v>PEKJ. PASANGAN</v>
          </cell>
        </row>
        <row r="34">
          <cell r="B34">
            <v>7</v>
          </cell>
          <cell r="C34" t="str">
            <v>Pekj. Pas.  Bak Kontrol 40cm</v>
          </cell>
          <cell r="F34" t="str">
            <v>buah</v>
          </cell>
          <cell r="H34">
            <v>35</v>
          </cell>
          <cell r="N34">
            <v>35</v>
          </cell>
        </row>
        <row r="36">
          <cell r="B36">
            <v>8</v>
          </cell>
          <cell r="C36" t="str">
            <v>Pekj. Pas.  Bak Kontrol 30cm</v>
          </cell>
          <cell r="F36" t="str">
            <v>buah</v>
          </cell>
          <cell r="H36">
            <v>35</v>
          </cell>
          <cell r="N36">
            <v>35</v>
          </cell>
        </row>
        <row r="38">
          <cell r="B38">
            <v>9</v>
          </cell>
          <cell r="C38" t="str">
            <v>Pekj. Pas. Grease Trap</v>
          </cell>
          <cell r="F38" t="str">
            <v>buah</v>
          </cell>
          <cell r="H38">
            <v>55</v>
          </cell>
          <cell r="N38">
            <v>55</v>
          </cell>
        </row>
        <row r="40">
          <cell r="B40">
            <v>10</v>
          </cell>
          <cell r="C40" t="str">
            <v>Pekj.Tutup Bak Kontrol  Beton 1 : 3 : 5</v>
          </cell>
          <cell r="F40" t="str">
            <v>m³</v>
          </cell>
          <cell r="H40">
            <v>125</v>
          </cell>
          <cell r="I40">
            <v>3.14</v>
          </cell>
          <cell r="J40">
            <v>5.7599999999999998E-2</v>
          </cell>
          <cell r="K40">
            <v>0.05</v>
          </cell>
          <cell r="N40">
            <v>1.1304000000000001</v>
          </cell>
        </row>
        <row r="42">
          <cell r="B42">
            <v>11</v>
          </cell>
          <cell r="C42" t="str">
            <v>Pekj. Rabat Beton Bak kontrol dan pembenahan bongkaran lantai</v>
          </cell>
          <cell r="F42" t="str">
            <v>m³</v>
          </cell>
          <cell r="N42">
            <v>0</v>
          </cell>
        </row>
        <row r="44">
          <cell r="B44">
            <v>12</v>
          </cell>
          <cell r="C44" t="str">
            <v>Pekj. Bongkaran Lantai rumah</v>
          </cell>
          <cell r="F44" t="str">
            <v>m2</v>
          </cell>
          <cell r="N44">
            <v>0</v>
          </cell>
        </row>
        <row r="46">
          <cell r="B46">
            <v>13</v>
          </cell>
          <cell r="C46" t="str">
            <v>Pekj. Pembesian Tutup Bak Kontrol dan GT</v>
          </cell>
          <cell r="F46" t="str">
            <v>Kg</v>
          </cell>
          <cell r="M46">
            <v>113.04</v>
          </cell>
          <cell r="N46">
            <v>113.04</v>
          </cell>
        </row>
        <row r="48">
          <cell r="B48">
            <v>14</v>
          </cell>
          <cell r="C48" t="str">
            <v>Pekj. Pemasangan Pipa PVC Ø 6"</v>
          </cell>
          <cell r="F48" t="str">
            <v>m¹</v>
          </cell>
          <cell r="I48">
            <v>336</v>
          </cell>
          <cell r="N48">
            <v>336</v>
          </cell>
        </row>
        <row r="50">
          <cell r="B50">
            <v>15</v>
          </cell>
          <cell r="C50" t="str">
            <v>Pekj. Pemasangan Pipa PVC Ø 4"</v>
          </cell>
          <cell r="F50" t="str">
            <v>m¹</v>
          </cell>
          <cell r="I50">
            <v>318</v>
          </cell>
          <cell r="N50">
            <v>318</v>
          </cell>
        </row>
        <row r="52">
          <cell r="B52">
            <v>16</v>
          </cell>
          <cell r="C52" t="str">
            <v>Pekj. Pemasangan Pipa PVC Ø 3"</v>
          </cell>
          <cell r="F52" t="str">
            <v>m¹</v>
          </cell>
          <cell r="I52">
            <v>101</v>
          </cell>
          <cell r="N52">
            <v>101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g Satuan Pek"/>
      <sheetName val="Upah"/>
      <sheetName val="SAT PEKERJAAN"/>
      <sheetName val="Sewa Alat"/>
      <sheetName val="Anls BPJK"/>
      <sheetName val="Anls Jarlis"/>
      <sheetName val="HARGA MATERIAL"/>
      <sheetName val="VOLUME WC"/>
      <sheetName val="VOLUME ST SR"/>
      <sheetName val="HARGA MATERIAL DAN UPAH"/>
      <sheetName val="RAB WC FULL"/>
      <sheetName val="1 UNIT WC"/>
      <sheetName val="breakdown 1 unit tipe 1"/>
      <sheetName val="KEB 1 UNIT"/>
      <sheetName val="RAB TANPA ATAP"/>
      <sheetName val="breakdown 1 unit tipe 2"/>
      <sheetName val="TANPA ATAP 1 unit"/>
      <sheetName val="KEB 1 UNIT TYPE (2)"/>
      <sheetName val="RAB ST &amp; SR 1 unit"/>
      <sheetName val="RAB ST SR TOT "/>
      <sheetName val="RAB MATERIAL"/>
      <sheetName val="MATERIAL (2)"/>
      <sheetName val="breakdown material"/>
      <sheetName val="RPD TOTAL"/>
      <sheetName val="RPD 70%"/>
      <sheetName val="RPDB 1 150JT"/>
      <sheetName val="RPDB 2 150JT"/>
      <sheetName val="RPDB 3 50JT"/>
      <sheetName val="RPD 30%"/>
      <sheetName val="RPDB 30% 4"/>
      <sheetName val="RPDB 30% 5"/>
      <sheetName val="KURVA S"/>
      <sheetName val="Penulangan"/>
      <sheetName val="REKAP"/>
      <sheetName val="Pembesian ST SR"/>
      <sheetName val="Analisa 2"/>
      <sheetName val="Analisa"/>
    </sheetNames>
    <sheetDataSet>
      <sheetData sheetId="0" refreshError="1"/>
      <sheetData sheetId="1">
        <row r="15">
          <cell r="H15">
            <v>65000</v>
          </cell>
        </row>
        <row r="16">
          <cell r="H16">
            <v>80000</v>
          </cell>
        </row>
        <row r="17">
          <cell r="H17">
            <v>85000</v>
          </cell>
        </row>
        <row r="28">
          <cell r="H28">
            <v>85000</v>
          </cell>
        </row>
        <row r="34">
          <cell r="H34">
            <v>45000</v>
          </cell>
        </row>
        <row r="35">
          <cell r="H35">
            <v>65000</v>
          </cell>
        </row>
        <row r="36">
          <cell r="H36">
            <v>80000</v>
          </cell>
        </row>
        <row r="41">
          <cell r="H41">
            <v>22400</v>
          </cell>
        </row>
        <row r="42">
          <cell r="H42">
            <v>21296</v>
          </cell>
        </row>
        <row r="43">
          <cell r="H43">
            <v>35342</v>
          </cell>
        </row>
        <row r="73">
          <cell r="H73">
            <v>25289</v>
          </cell>
        </row>
        <row r="74">
          <cell r="H74">
            <v>14109</v>
          </cell>
        </row>
        <row r="75">
          <cell r="H75">
            <v>681245</v>
          </cell>
        </row>
        <row r="76">
          <cell r="H76">
            <v>681245</v>
          </cell>
        </row>
        <row r="78">
          <cell r="H78">
            <v>681245</v>
          </cell>
        </row>
        <row r="81">
          <cell r="H81">
            <v>21429</v>
          </cell>
        </row>
        <row r="82">
          <cell r="H82">
            <v>29948</v>
          </cell>
        </row>
        <row r="83">
          <cell r="H83">
            <v>29948</v>
          </cell>
        </row>
        <row r="84">
          <cell r="H84">
            <v>11979</v>
          </cell>
        </row>
        <row r="85">
          <cell r="H85">
            <v>19406</v>
          </cell>
        </row>
        <row r="86">
          <cell r="H86">
            <v>147501</v>
          </cell>
        </row>
        <row r="87">
          <cell r="H87">
            <v>14488</v>
          </cell>
        </row>
      </sheetData>
      <sheetData sheetId="2" refreshError="1"/>
      <sheetData sheetId="3" refreshError="1"/>
      <sheetData sheetId="4" refreshError="1"/>
      <sheetData sheetId="5">
        <row r="22">
          <cell r="H22" t="e">
            <v>#REF!</v>
          </cell>
        </row>
        <row r="29">
          <cell r="H29" t="e">
            <v>#REF!</v>
          </cell>
        </row>
        <row r="37">
          <cell r="H37" t="e">
            <v>#REF!</v>
          </cell>
        </row>
        <row r="45">
          <cell r="H45" t="e">
            <v>#REF!</v>
          </cell>
        </row>
        <row r="51">
          <cell r="H51" t="e">
            <v>#REF!</v>
          </cell>
        </row>
      </sheetData>
      <sheetData sheetId="6" refreshError="1"/>
      <sheetData sheetId="7">
        <row r="5">
          <cell r="D5" t="str">
            <v>: DESA CANDISARI KEC. WINDUSARI KAB. MAGELANG</v>
          </cell>
        </row>
      </sheetData>
      <sheetData sheetId="8">
        <row r="157">
          <cell r="O157">
            <v>0.10048000000000001</v>
          </cell>
        </row>
      </sheetData>
      <sheetData sheetId="9" refreshError="1"/>
      <sheetData sheetId="10">
        <row r="21">
          <cell r="E21">
            <v>0.77962500000000012</v>
          </cell>
        </row>
      </sheetData>
      <sheetData sheetId="11">
        <row r="50">
          <cell r="E50">
            <v>1</v>
          </cell>
        </row>
      </sheetData>
      <sheetData sheetId="12" refreshError="1"/>
      <sheetData sheetId="13" refreshError="1"/>
      <sheetData sheetId="14">
        <row r="62">
          <cell r="J62">
            <v>52190000</v>
          </cell>
        </row>
      </sheetData>
      <sheetData sheetId="15" refreshError="1"/>
      <sheetData sheetId="16" refreshError="1"/>
      <sheetData sheetId="17" refreshError="1"/>
      <sheetData sheetId="18">
        <row r="18">
          <cell r="F18">
            <v>1.4750000000000001</v>
          </cell>
        </row>
      </sheetData>
      <sheetData sheetId="19" refreshError="1"/>
      <sheetData sheetId="20" refreshError="1"/>
      <sheetData sheetId="21" refreshError="1"/>
      <sheetData sheetId="22">
        <row r="11">
          <cell r="B11" t="str">
            <v>I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7">
          <cell r="Q7">
            <v>15.484000000000002</v>
          </cell>
        </row>
      </sheetData>
      <sheetData sheetId="33" refreshError="1"/>
      <sheetData sheetId="34" refreshError="1"/>
      <sheetData sheetId="35" refreshError="1"/>
      <sheetData sheetId="36">
        <row r="21">
          <cell r="G21">
            <v>494860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NALISA 2015"/>
      <sheetName val="BAHAN"/>
      <sheetName val="RAB B IPAL"/>
      <sheetName val="KURVA S"/>
      <sheetName val="RAB C IPAL"/>
      <sheetName val="RAB D IPAL"/>
      <sheetName val="HIT JAR PIPA"/>
      <sheetName val="RAB B JARINGAN"/>
      <sheetName val="RAB C JARINGAN"/>
      <sheetName val="RPD I"/>
      <sheetName val="REKAP"/>
      <sheetName val="HIT IPAL"/>
      <sheetName val="RAB D JARINGAN"/>
      <sheetName val="RAB D TOTAL"/>
      <sheetName val="RPD TOTAL"/>
      <sheetName val="besi"/>
      <sheetName val="pipa"/>
      <sheetName val="Sheet1"/>
    </sheetNames>
    <sheetDataSet>
      <sheetData sheetId="0"/>
      <sheetData sheetId="1"/>
      <sheetData sheetId="2">
        <row r="15">
          <cell r="C15" t="str">
            <v>Air</v>
          </cell>
          <cell r="D15">
            <v>4.0999999999999996</v>
          </cell>
          <cell r="E15">
            <v>4.0999999999999996</v>
          </cell>
          <cell r="F15" t="str">
            <v>Ltr</v>
          </cell>
        </row>
        <row r="16">
          <cell r="C16" t="str">
            <v>Perlengkapan pipa</v>
          </cell>
          <cell r="F16" t="str">
            <v>LS</v>
          </cell>
        </row>
        <row r="17">
          <cell r="C17" t="str">
            <v>Alat bantu Pancang</v>
          </cell>
          <cell r="D17">
            <v>1000</v>
          </cell>
          <cell r="E17">
            <v>1000</v>
          </cell>
          <cell r="F17" t="str">
            <v>LS</v>
          </cell>
        </row>
        <row r="18">
          <cell r="C18" t="str">
            <v>Pembersihan Lahan</v>
          </cell>
          <cell r="D18">
            <v>200000</v>
          </cell>
          <cell r="E18">
            <v>200000</v>
          </cell>
          <cell r="F18" t="str">
            <v>LS</v>
          </cell>
        </row>
        <row r="19">
          <cell r="C19" t="str">
            <v>Pengukuran dan Bowplank</v>
          </cell>
          <cell r="D19">
            <v>200000</v>
          </cell>
          <cell r="E19">
            <v>200000</v>
          </cell>
          <cell r="F19" t="str">
            <v>LS</v>
          </cell>
        </row>
        <row r="20">
          <cell r="C20" t="str">
            <v>Pengukuran dan leveling</v>
          </cell>
          <cell r="D20">
            <v>200000</v>
          </cell>
          <cell r="E20">
            <v>200000</v>
          </cell>
          <cell r="F20" t="str">
            <v>LS</v>
          </cell>
        </row>
        <row r="21">
          <cell r="C21" t="str">
            <v>Sewa Direksi Kit/Gudang</v>
          </cell>
          <cell r="D21">
            <v>500000</v>
          </cell>
          <cell r="E21">
            <v>500000</v>
          </cell>
          <cell r="F21" t="str">
            <v>LS</v>
          </cell>
        </row>
        <row r="22">
          <cell r="C22" t="str">
            <v>Papan Kegiatan</v>
          </cell>
          <cell r="D22">
            <v>100000</v>
          </cell>
          <cell r="E22">
            <v>100000</v>
          </cell>
          <cell r="F22" t="str">
            <v>LS</v>
          </cell>
        </row>
        <row r="23">
          <cell r="C23" t="str">
            <v>Formite/Penjaga jarak / Spacer (alat bantu)</v>
          </cell>
          <cell r="D23">
            <v>5500</v>
          </cell>
          <cell r="E23">
            <v>5500</v>
          </cell>
          <cell r="F23" t="str">
            <v>Bh</v>
          </cell>
        </row>
        <row r="24">
          <cell r="C24" t="str">
            <v>Test Kebocoran IPAL</v>
          </cell>
          <cell r="D24">
            <v>600000</v>
          </cell>
          <cell r="E24">
            <v>600000</v>
          </cell>
          <cell r="F24" t="str">
            <v>LS</v>
          </cell>
        </row>
        <row r="25">
          <cell r="C25" t="str">
            <v>Sewa Pompa Air Alkon</v>
          </cell>
          <cell r="D25">
            <v>5000000</v>
          </cell>
          <cell r="E25">
            <v>5000000</v>
          </cell>
          <cell r="F25" t="str">
            <v>LS</v>
          </cell>
        </row>
        <row r="26">
          <cell r="C26" t="str">
            <v>Laporan Kegiatan dan Administrasi</v>
          </cell>
          <cell r="D26">
            <v>4000000</v>
          </cell>
          <cell r="E26">
            <v>4000000</v>
          </cell>
          <cell r="F26" t="str">
            <v>LS</v>
          </cell>
        </row>
        <row r="27">
          <cell r="C27" t="str">
            <v>Bambu ø10 cm panjang 600 cm</v>
          </cell>
          <cell r="D27">
            <v>16950</v>
          </cell>
          <cell r="E27">
            <v>16950</v>
          </cell>
          <cell r="F27" t="str">
            <v>Btg</v>
          </cell>
        </row>
        <row r="28">
          <cell r="C28" t="str">
            <v>Bata merah 5 x 11 x 22 cm</v>
          </cell>
          <cell r="D28">
            <v>800</v>
          </cell>
          <cell r="E28">
            <v>550</v>
          </cell>
          <cell r="F28" t="str">
            <v>Bh</v>
          </cell>
        </row>
        <row r="29">
          <cell r="C29" t="str">
            <v>Batu belah</v>
          </cell>
          <cell r="D29">
            <v>150000</v>
          </cell>
          <cell r="E29">
            <v>100000</v>
          </cell>
          <cell r="F29" t="str">
            <v>M3</v>
          </cell>
        </row>
        <row r="30">
          <cell r="C30" t="str">
            <v>Batu Blonos</v>
          </cell>
          <cell r="D30">
            <v>125000</v>
          </cell>
          <cell r="E30">
            <v>90000</v>
          </cell>
          <cell r="F30" t="str">
            <v>M3</v>
          </cell>
        </row>
        <row r="31">
          <cell r="C31" t="str">
            <v>Batu Merapi Ø10-15 cm</v>
          </cell>
          <cell r="D31">
            <v>350000</v>
          </cell>
          <cell r="E31">
            <v>350000</v>
          </cell>
          <cell r="F31" t="str">
            <v>M3</v>
          </cell>
        </row>
        <row r="32">
          <cell r="C32" t="str">
            <v>Batu pecah 2/3 + 1/2 (m3)</v>
          </cell>
          <cell r="D32">
            <v>200000</v>
          </cell>
          <cell r="E32">
            <v>140000</v>
          </cell>
          <cell r="F32" t="str">
            <v>M3</v>
          </cell>
        </row>
        <row r="33">
          <cell r="C33" t="str">
            <v>Batu pecah 2/3 + 1/2</v>
          </cell>
          <cell r="D33">
            <v>148.14814814814815</v>
          </cell>
          <cell r="E33">
            <v>103.70370370370371</v>
          </cell>
          <cell r="F33" t="str">
            <v>Kg</v>
          </cell>
        </row>
        <row r="34">
          <cell r="C34" t="str">
            <v>Besi beton polos (U-24)</v>
          </cell>
          <cell r="D34">
            <v>9000</v>
          </cell>
          <cell r="E34">
            <v>8500</v>
          </cell>
          <cell r="F34" t="str">
            <v>Kg</v>
          </cell>
        </row>
        <row r="35">
          <cell r="C35" t="str">
            <v>Buis Beton K175 Ø 40 cm</v>
          </cell>
          <cell r="D35">
            <v>99439.999999999985</v>
          </cell>
          <cell r="E35">
            <v>99439.999999999985</v>
          </cell>
          <cell r="F35" t="str">
            <v>Bh</v>
          </cell>
        </row>
        <row r="36">
          <cell r="C36" t="str">
            <v>Dolken Kayu Ø 8-10/400 cm</v>
          </cell>
          <cell r="D36">
            <v>33000</v>
          </cell>
          <cell r="E36">
            <v>33000</v>
          </cell>
          <cell r="F36" t="str">
            <v>Btg</v>
          </cell>
        </row>
        <row r="37">
          <cell r="C37" t="str">
            <v>Kawat beton</v>
          </cell>
          <cell r="D37">
            <v>15000</v>
          </cell>
          <cell r="E37">
            <v>12500</v>
          </cell>
          <cell r="F37" t="str">
            <v>Kg</v>
          </cell>
        </row>
        <row r="38">
          <cell r="C38" t="str">
            <v>Kayu terentang (bekisting)</v>
          </cell>
          <cell r="D38">
            <v>3700000</v>
          </cell>
          <cell r="E38">
            <v>3700000</v>
          </cell>
          <cell r="F38" t="str">
            <v>M3</v>
          </cell>
        </row>
        <row r="39">
          <cell r="C39" t="str">
            <v>Kayu terentang (papan bekisting)</v>
          </cell>
          <cell r="D39">
            <v>3700000</v>
          </cell>
          <cell r="E39">
            <v>3700000</v>
          </cell>
          <cell r="F39" t="str">
            <v>M3</v>
          </cell>
        </row>
        <row r="40">
          <cell r="C40" t="str">
            <v>Kayu Sengon (balok)</v>
          </cell>
          <cell r="D40">
            <v>3500000</v>
          </cell>
          <cell r="E40">
            <v>3500000</v>
          </cell>
          <cell r="F40" t="str">
            <v>Kg</v>
          </cell>
        </row>
        <row r="41">
          <cell r="C41" t="str">
            <v>Manhole Plat Besi Cor</v>
          </cell>
          <cell r="D41">
            <v>1000000</v>
          </cell>
          <cell r="E41">
            <v>1000000</v>
          </cell>
          <cell r="F41" t="str">
            <v>Bh</v>
          </cell>
        </row>
        <row r="42">
          <cell r="C42" t="str">
            <v>Minyak bekisting</v>
          </cell>
          <cell r="D42">
            <v>6779.9999999999991</v>
          </cell>
          <cell r="E42">
            <v>6779.9999999999991</v>
          </cell>
          <cell r="F42" t="str">
            <v>Lt</v>
          </cell>
        </row>
        <row r="43">
          <cell r="C43" t="str">
            <v>Paku</v>
          </cell>
          <cell r="D43">
            <v>13000</v>
          </cell>
          <cell r="E43">
            <v>10000</v>
          </cell>
          <cell r="F43" t="str">
            <v>Kg</v>
          </cell>
        </row>
        <row r="44">
          <cell r="C44" t="str">
            <v>Pasir beton (muntilan)</v>
          </cell>
          <cell r="D44">
            <v>214.28571428571428</v>
          </cell>
          <cell r="E44">
            <v>214.28571428571428</v>
          </cell>
          <cell r="F44" t="str">
            <v>KG</v>
          </cell>
        </row>
        <row r="45">
          <cell r="C45" t="str">
            <v>Pasir muntilan</v>
          </cell>
          <cell r="D45">
            <v>300000</v>
          </cell>
          <cell r="E45">
            <v>300000</v>
          </cell>
          <cell r="F45" t="str">
            <v>Kg</v>
          </cell>
        </row>
        <row r="46">
          <cell r="C46" t="str">
            <v>Pasir pasang</v>
          </cell>
          <cell r="D46">
            <v>175000</v>
          </cell>
          <cell r="E46">
            <v>150000</v>
          </cell>
          <cell r="F46" t="str">
            <v>M3</v>
          </cell>
        </row>
        <row r="47">
          <cell r="C47" t="str">
            <v>Pasir urug</v>
          </cell>
          <cell r="D47">
            <v>108000</v>
          </cell>
          <cell r="E47">
            <v>80000</v>
          </cell>
          <cell r="F47" t="str">
            <v>M3</v>
          </cell>
        </row>
        <row r="48">
          <cell r="C48" t="str">
            <v>Pengecatan IPAL dan Taman</v>
          </cell>
          <cell r="D48">
            <v>5000000</v>
          </cell>
          <cell r="E48">
            <v>5000000</v>
          </cell>
          <cell r="F48" t="str">
            <v>LS</v>
          </cell>
        </row>
        <row r="49">
          <cell r="C49" t="str">
            <v>Perancah kayu</v>
          </cell>
          <cell r="D49">
            <v>2260000</v>
          </cell>
          <cell r="E49">
            <v>2260000</v>
          </cell>
          <cell r="F49" t="str">
            <v>M3</v>
          </cell>
        </row>
        <row r="50">
          <cell r="C50" t="str">
            <v>Pipa PVC Elbow Knee dia 3"</v>
          </cell>
          <cell r="D50">
            <v>18000</v>
          </cell>
          <cell r="E50">
            <v>5000</v>
          </cell>
          <cell r="F50" t="str">
            <v>ls</v>
          </cell>
        </row>
        <row r="51">
          <cell r="C51" t="str">
            <v>Pipa PVC Elbow Knee dia 4"</v>
          </cell>
          <cell r="D51">
            <v>13500</v>
          </cell>
          <cell r="E51">
            <v>10000</v>
          </cell>
          <cell r="F51" t="str">
            <v>Bh</v>
          </cell>
        </row>
        <row r="52">
          <cell r="C52" t="str">
            <v>Pipa PVC T Knee dia 3"</v>
          </cell>
          <cell r="D52">
            <v>20000</v>
          </cell>
          <cell r="E52">
            <v>10000</v>
          </cell>
          <cell r="F52" t="str">
            <v>ls</v>
          </cell>
        </row>
        <row r="53">
          <cell r="C53" t="str">
            <v>Pipa PVC T Knee dia 4"</v>
          </cell>
          <cell r="D53">
            <v>25000</v>
          </cell>
          <cell r="E53">
            <v>15000</v>
          </cell>
          <cell r="F53" t="str">
            <v>Bh</v>
          </cell>
        </row>
        <row r="54">
          <cell r="C54" t="str">
            <v>Pipa PVC tipe AW dia 2"</v>
          </cell>
          <cell r="D54">
            <v>17375</v>
          </cell>
          <cell r="E54">
            <v>15000</v>
          </cell>
          <cell r="F54" t="str">
            <v>M'</v>
          </cell>
        </row>
        <row r="55">
          <cell r="C55" t="str">
            <v>Pipa Galvanis dia 2"</v>
          </cell>
          <cell r="D55">
            <v>60000</v>
          </cell>
          <cell r="E55">
            <v>60000</v>
          </cell>
          <cell r="F55" t="str">
            <v>M'</v>
          </cell>
        </row>
        <row r="56">
          <cell r="C56" t="str">
            <v>Pipa PVC tipe AW dia 3"</v>
          </cell>
          <cell r="D56">
            <v>35000</v>
          </cell>
          <cell r="E56">
            <v>31250</v>
          </cell>
          <cell r="F56" t="str">
            <v>M'</v>
          </cell>
        </row>
        <row r="57">
          <cell r="C57" t="str">
            <v>Pipa PVC tipe AW dia 4"</v>
          </cell>
          <cell r="D57">
            <v>56250</v>
          </cell>
          <cell r="E57">
            <v>50000</v>
          </cell>
          <cell r="F57" t="str">
            <v>M'</v>
          </cell>
        </row>
        <row r="58">
          <cell r="C58" t="str">
            <v>Pipa PVC tipe D dia 4"</v>
          </cell>
          <cell r="D58">
            <v>37500</v>
          </cell>
          <cell r="E58">
            <v>37500</v>
          </cell>
          <cell r="F58" t="str">
            <v>M'</v>
          </cell>
        </row>
        <row r="59">
          <cell r="C59" t="str">
            <v>Pipa PVC tipe D dia 2"</v>
          </cell>
          <cell r="D59">
            <v>11300</v>
          </cell>
          <cell r="E59">
            <v>11300</v>
          </cell>
          <cell r="F59" t="str">
            <v>M'</v>
          </cell>
        </row>
        <row r="60">
          <cell r="C60" t="str">
            <v>Pipa PVC tipe D dia 3"</v>
          </cell>
          <cell r="D60">
            <v>19400</v>
          </cell>
          <cell r="E60">
            <v>19400</v>
          </cell>
          <cell r="F60" t="str">
            <v>M'</v>
          </cell>
        </row>
        <row r="61">
          <cell r="C61" t="str">
            <v>Pipa PVC tipe SDR 41 dia 4"</v>
          </cell>
          <cell r="D61">
            <v>56300</v>
          </cell>
          <cell r="E61">
            <v>56300</v>
          </cell>
          <cell r="F61" t="str">
            <v>M'</v>
          </cell>
        </row>
        <row r="62">
          <cell r="C62" t="str">
            <v>Pipa PVC tipe SDR 41 dia 6"</v>
          </cell>
          <cell r="D62">
            <v>109000</v>
          </cell>
          <cell r="E62">
            <v>109000</v>
          </cell>
          <cell r="F62" t="str">
            <v>M'</v>
          </cell>
        </row>
        <row r="63">
          <cell r="C63" t="str">
            <v>Plywood 9 mm (120x240)</v>
          </cell>
          <cell r="D63">
            <v>124299.99999999999</v>
          </cell>
          <cell r="E63">
            <v>110000</v>
          </cell>
          <cell r="F63" t="str">
            <v>Lbr</v>
          </cell>
        </row>
        <row r="64">
          <cell r="C64" t="str">
            <v>Semen portland</v>
          </cell>
          <cell r="D64">
            <v>1380</v>
          </cell>
          <cell r="E64">
            <v>1240</v>
          </cell>
          <cell r="F64" t="str">
            <v>Kg</v>
          </cell>
        </row>
        <row r="65">
          <cell r="C65" t="str">
            <v>Sesek bambu</v>
          </cell>
          <cell r="D65">
            <v>15000</v>
          </cell>
          <cell r="E65">
            <v>15000</v>
          </cell>
          <cell r="F65" t="str">
            <v>M2</v>
          </cell>
        </row>
        <row r="66">
          <cell r="C66" t="str">
            <v>Sewa Stamper</v>
          </cell>
          <cell r="D66">
            <v>660000</v>
          </cell>
          <cell r="E66">
            <v>660000</v>
          </cell>
          <cell r="F66" t="str">
            <v>Unit</v>
          </cell>
        </row>
        <row r="67">
          <cell r="C67" t="str">
            <v>Sirtu</v>
          </cell>
          <cell r="D67">
            <v>105000</v>
          </cell>
          <cell r="E67">
            <v>105000</v>
          </cell>
          <cell r="F67" t="str">
            <v>M3</v>
          </cell>
        </row>
        <row r="68">
          <cell r="C68" t="str">
            <v>Tali Tambang</v>
          </cell>
          <cell r="D68">
            <v>750</v>
          </cell>
          <cell r="E68">
            <v>750</v>
          </cell>
          <cell r="F68" t="str">
            <v>M</v>
          </cell>
        </row>
        <row r="69">
          <cell r="C69" t="str">
            <v>T     E     N     A     G     A</v>
          </cell>
        </row>
        <row r="70">
          <cell r="C70" t="str">
            <v>Pekerja</v>
          </cell>
          <cell r="D70">
            <v>60000</v>
          </cell>
          <cell r="E70">
            <v>60000</v>
          </cell>
          <cell r="F70" t="str">
            <v>OH</v>
          </cell>
        </row>
        <row r="71">
          <cell r="C71" t="str">
            <v>Tukang</v>
          </cell>
          <cell r="D71">
            <v>75000</v>
          </cell>
          <cell r="E71">
            <v>70000</v>
          </cell>
          <cell r="F71" t="str">
            <v>OH</v>
          </cell>
        </row>
        <row r="72">
          <cell r="C72" t="str">
            <v>Tukang batu</v>
          </cell>
          <cell r="D72">
            <v>75000</v>
          </cell>
          <cell r="E72">
            <v>70000</v>
          </cell>
          <cell r="F72" t="str">
            <v>OH</v>
          </cell>
        </row>
        <row r="73">
          <cell r="C73" t="str">
            <v>Tukang besi</v>
          </cell>
          <cell r="D73">
            <v>75000</v>
          </cell>
          <cell r="E73">
            <v>70000</v>
          </cell>
          <cell r="F73" t="str">
            <v>OH</v>
          </cell>
        </row>
        <row r="74">
          <cell r="C74" t="str">
            <v>Tukang kayu</v>
          </cell>
          <cell r="D74">
            <v>75000</v>
          </cell>
          <cell r="E74">
            <v>70000</v>
          </cell>
          <cell r="F74" t="str">
            <v>OH</v>
          </cell>
        </row>
        <row r="76">
          <cell r="E76" t="str">
            <v>Pekalongan,                    2015</v>
          </cell>
        </row>
        <row r="77">
          <cell r="C77" t="str">
            <v>Diperiksa oleh,</v>
          </cell>
          <cell r="E77" t="str">
            <v>Dibuat Oleh,</v>
          </cell>
        </row>
        <row r="78">
          <cell r="C78" t="str">
            <v>TFL Teknik</v>
          </cell>
          <cell r="E78" t="str">
            <v>KSM Khikmah Sehat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BU"/>
      <sheetName val="AN"/>
      <sheetName val="SP"/>
      <sheetName val="VOL ARS"/>
      <sheetName val="AN ARS"/>
      <sheetName val="RAB ARS"/>
      <sheetName val="BAHAN ARS"/>
      <sheetName val="REKAP ARS"/>
      <sheetName val="COVER"/>
      <sheetName val="VOL_BANTU"/>
    </sheetNames>
    <sheetDataSet>
      <sheetData sheetId="0">
        <row r="19">
          <cell r="B19" t="str">
            <v>Mandor</v>
          </cell>
          <cell r="C19">
            <v>51700</v>
          </cell>
          <cell r="D19" t="str">
            <v>HOK</v>
          </cell>
        </row>
        <row r="20">
          <cell r="B20" t="str">
            <v>Kep. Tukang</v>
          </cell>
          <cell r="C20">
            <v>55000</v>
          </cell>
          <cell r="D20" t="str">
            <v>HOK</v>
          </cell>
        </row>
        <row r="21">
          <cell r="B21" t="str">
            <v>Tukang batu</v>
          </cell>
          <cell r="C21">
            <v>50000</v>
          </cell>
          <cell r="D21" t="str">
            <v>HOK</v>
          </cell>
        </row>
        <row r="22">
          <cell r="B22" t="str">
            <v>Tukang besi</v>
          </cell>
          <cell r="C22">
            <v>50000</v>
          </cell>
          <cell r="D22" t="str">
            <v>HOK</v>
          </cell>
        </row>
        <row r="23">
          <cell r="B23" t="str">
            <v>Tukang besi konstruksi</v>
          </cell>
          <cell r="C23">
            <v>50000</v>
          </cell>
          <cell r="D23" t="str">
            <v>HOK</v>
          </cell>
        </row>
        <row r="24">
          <cell r="B24" t="str">
            <v>Tukang cat</v>
          </cell>
          <cell r="C24">
            <v>50000</v>
          </cell>
          <cell r="D24" t="str">
            <v>HOK</v>
          </cell>
        </row>
        <row r="25">
          <cell r="B25" t="str">
            <v>Tukang gali</v>
          </cell>
          <cell r="C25">
            <v>50000</v>
          </cell>
          <cell r="D25" t="str">
            <v>HOK</v>
          </cell>
        </row>
        <row r="26">
          <cell r="B26" t="str">
            <v>Tukang las</v>
          </cell>
          <cell r="C26">
            <v>50000</v>
          </cell>
          <cell r="D26" t="str">
            <v>HOK</v>
          </cell>
        </row>
        <row r="27">
          <cell r="B27" t="str">
            <v>Tukang Kayu</v>
          </cell>
          <cell r="C27">
            <v>52500</v>
          </cell>
          <cell r="D27" t="str">
            <v>HOK</v>
          </cell>
        </row>
        <row r="28">
          <cell r="B28" t="str">
            <v>Pekerja</v>
          </cell>
          <cell r="C28">
            <v>40000</v>
          </cell>
          <cell r="D28" t="str">
            <v>HOK</v>
          </cell>
        </row>
        <row r="29">
          <cell r="B29" t="str">
            <v>BAHAN</v>
          </cell>
        </row>
        <row r="30">
          <cell r="B30" t="str">
            <v>KELOMPOK BAMBU DAN BEGESTING</v>
          </cell>
        </row>
        <row r="31">
          <cell r="B31" t="str">
            <v>Bambu Ø 8-10/ 10m</v>
          </cell>
          <cell r="C31">
            <v>18000</v>
          </cell>
          <cell r="D31" t="str">
            <v>Btg</v>
          </cell>
        </row>
        <row r="32">
          <cell r="B32" t="str">
            <v>Bambu Ø 6-8/ 6m</v>
          </cell>
          <cell r="C32">
            <v>13500</v>
          </cell>
          <cell r="D32" t="str">
            <v>Btg</v>
          </cell>
        </row>
        <row r="33">
          <cell r="B33" t="str">
            <v>Bambu Ø 8-10/ 4m</v>
          </cell>
          <cell r="C33">
            <v>7200</v>
          </cell>
          <cell r="D33" t="str">
            <v>Btg</v>
          </cell>
        </row>
        <row r="34">
          <cell r="B34" t="str">
            <v>Kayu Balok Begisting</v>
          </cell>
          <cell r="C34">
            <v>2300000</v>
          </cell>
          <cell r="D34" t="str">
            <v>m3</v>
          </cell>
          <cell r="E34" t="str">
            <v>Kayu Lokal/Sengon</v>
          </cell>
        </row>
        <row r="35">
          <cell r="B35" t="str">
            <v>Kayu Papan Begisting</v>
          </cell>
          <cell r="C35">
            <v>2300000</v>
          </cell>
          <cell r="D35" t="str">
            <v>m3</v>
          </cell>
          <cell r="E35" t="str">
            <v>Kayu Lokal/Sengon</v>
          </cell>
        </row>
        <row r="36">
          <cell r="B36" t="str">
            <v>Ijuk</v>
          </cell>
          <cell r="C36">
            <v>7700</v>
          </cell>
          <cell r="D36" t="str">
            <v>m2</v>
          </cell>
        </row>
        <row r="37">
          <cell r="B37" t="str">
            <v>Tali ijuk</v>
          </cell>
          <cell r="C37">
            <v>1000</v>
          </cell>
          <cell r="D37" t="str">
            <v>m1</v>
          </cell>
        </row>
        <row r="38">
          <cell r="B38" t="str">
            <v>Bilik Bambu</v>
          </cell>
          <cell r="C38">
            <v>8200</v>
          </cell>
          <cell r="D38" t="str">
            <v>m1</v>
          </cell>
        </row>
        <row r="39">
          <cell r="B39" t="str">
            <v>KELOMPOK TANAH DAN URUG</v>
          </cell>
        </row>
        <row r="40">
          <cell r="B40" t="str">
            <v>Tanah Urug</v>
          </cell>
          <cell r="C40">
            <v>49500</v>
          </cell>
          <cell r="D40" t="str">
            <v>m3</v>
          </cell>
          <cell r="E40" t="str">
            <v>Tanah Baru</v>
          </cell>
        </row>
        <row r="41">
          <cell r="B41" t="str">
            <v>Sirtu</v>
          </cell>
          <cell r="C41">
            <v>82500</v>
          </cell>
          <cell r="D41" t="str">
            <v>m3</v>
          </cell>
        </row>
        <row r="42">
          <cell r="B42" t="str">
            <v>Pasir urug</v>
          </cell>
          <cell r="C42">
            <v>71500</v>
          </cell>
          <cell r="D42" t="str">
            <v>m3</v>
          </cell>
        </row>
        <row r="43">
          <cell r="B43" t="str">
            <v>KELOMPOK PASIR</v>
          </cell>
        </row>
        <row r="44">
          <cell r="B44" t="str">
            <v>Pasir beton</v>
          </cell>
          <cell r="C44">
            <v>242000</v>
          </cell>
          <cell r="D44" t="str">
            <v>m3</v>
          </cell>
          <cell r="E44" t="str">
            <v>Muntilan</v>
          </cell>
        </row>
        <row r="45">
          <cell r="B45" t="str">
            <v>Pasir pasang</v>
          </cell>
          <cell r="C45">
            <v>165000</v>
          </cell>
          <cell r="D45" t="str">
            <v>m3</v>
          </cell>
          <cell r="E45" t="str">
            <v>Lokal</v>
          </cell>
        </row>
        <row r="46">
          <cell r="B46" t="str">
            <v>KELOMPOK BATU PASANGAN</v>
          </cell>
        </row>
        <row r="47">
          <cell r="B47" t="str">
            <v>Batu bata</v>
          </cell>
          <cell r="C47">
            <v>1300</v>
          </cell>
          <cell r="D47" t="str">
            <v>Bh</v>
          </cell>
        </row>
        <row r="48">
          <cell r="B48" t="str">
            <v>Batu blonos</v>
          </cell>
          <cell r="C48">
            <v>82500</v>
          </cell>
          <cell r="D48" t="str">
            <v>m3</v>
          </cell>
          <cell r="E48" t="str">
            <v>u/ bt kosong</v>
          </cell>
        </row>
        <row r="49">
          <cell r="B49" t="str">
            <v>Batu pecah 2/3</v>
          </cell>
          <cell r="C49">
            <v>154000</v>
          </cell>
          <cell r="D49" t="str">
            <v>m3</v>
          </cell>
          <cell r="E49" t="str">
            <v>u/ Camp. Beton</v>
          </cell>
        </row>
        <row r="50">
          <cell r="B50" t="str">
            <v>Batu belah 5/7 cm</v>
          </cell>
          <cell r="C50">
            <v>165000</v>
          </cell>
          <cell r="D50" t="str">
            <v>m3</v>
          </cell>
        </row>
        <row r="51">
          <cell r="B51" t="str">
            <v>Batu belah 15/20 cm</v>
          </cell>
          <cell r="C51">
            <v>110000</v>
          </cell>
          <cell r="D51" t="str">
            <v>m3</v>
          </cell>
          <cell r="E51" t="str">
            <v>u/ pondasi</v>
          </cell>
        </row>
        <row r="52">
          <cell r="B52" t="str">
            <v>Batu Kerikil (maks. 30 mm)</v>
          </cell>
          <cell r="C52">
            <v>154000</v>
          </cell>
          <cell r="D52" t="str">
            <v>m3</v>
          </cell>
        </row>
        <row r="53">
          <cell r="B53" t="str">
            <v>Material Batu AF</v>
          </cell>
          <cell r="C53">
            <v>350000</v>
          </cell>
          <cell r="D53" t="str">
            <v>m3</v>
          </cell>
          <cell r="E53" t="str">
            <v>u/ material filter</v>
          </cell>
        </row>
        <row r="54">
          <cell r="B54" t="str">
            <v>KELOMPOK BATU ALAM</v>
          </cell>
        </row>
        <row r="55">
          <cell r="B55" t="str">
            <v>Bata berongga</v>
          </cell>
        </row>
        <row r="56">
          <cell r="B56" t="str">
            <v>Bata teracota</v>
          </cell>
          <cell r="C56">
            <v>3000</v>
          </cell>
          <cell r="D56" t="str">
            <v>bh</v>
          </cell>
          <cell r="E56" t="str">
            <v>teracota</v>
          </cell>
        </row>
        <row r="57">
          <cell r="B57" t="str">
            <v>Batacote</v>
          </cell>
          <cell r="C57">
            <v>150000</v>
          </cell>
          <cell r="D57" t="str">
            <v>m2</v>
          </cell>
        </row>
        <row r="58">
          <cell r="B58" t="str">
            <v>Batu Alam</v>
          </cell>
          <cell r="C58">
            <v>130000</v>
          </cell>
          <cell r="D58" t="str">
            <v>m2</v>
          </cell>
        </row>
        <row r="59">
          <cell r="B59" t="str">
            <v>Batu apung</v>
          </cell>
          <cell r="C59">
            <v>130000</v>
          </cell>
          <cell r="D59" t="str">
            <v>kg</v>
          </cell>
          <cell r="E59" t="str">
            <v>u/finishing kayu</v>
          </cell>
        </row>
        <row r="60">
          <cell r="B60" t="str">
            <v>Batu granito</v>
          </cell>
          <cell r="C60">
            <v>200000</v>
          </cell>
          <cell r="D60" t="str">
            <v>m2</v>
          </cell>
        </row>
        <row r="61">
          <cell r="B61" t="str">
            <v>Batu Lempeng PM</v>
          </cell>
          <cell r="C61">
            <v>120000</v>
          </cell>
          <cell r="D61" t="str">
            <v>m2</v>
          </cell>
        </row>
        <row r="62">
          <cell r="B62" t="str">
            <v>Batu paros</v>
          </cell>
          <cell r="C62">
            <v>120000</v>
          </cell>
          <cell r="D62" t="str">
            <v>m2</v>
          </cell>
        </row>
        <row r="63">
          <cell r="B63" t="str">
            <v>Batu tempel hijau</v>
          </cell>
          <cell r="C63">
            <v>120000</v>
          </cell>
          <cell r="D63" t="str">
            <v>m2</v>
          </cell>
        </row>
        <row r="64">
          <cell r="B64" t="str">
            <v>Batu tempel hitam</v>
          </cell>
          <cell r="C64">
            <v>110000</v>
          </cell>
          <cell r="D64" t="str">
            <v>m2</v>
          </cell>
        </row>
        <row r="65">
          <cell r="B65" t="str">
            <v>Batu tempel candi</v>
          </cell>
          <cell r="C65">
            <v>100000</v>
          </cell>
          <cell r="D65" t="str">
            <v>m2</v>
          </cell>
        </row>
        <row r="66">
          <cell r="B66" t="str">
            <v>Batu teraso</v>
          </cell>
          <cell r="C66">
            <v>200000</v>
          </cell>
          <cell r="D66" t="str">
            <v>m2</v>
          </cell>
        </row>
        <row r="67">
          <cell r="B67" t="str">
            <v>KELOMPOK PEREKAT</v>
          </cell>
        </row>
        <row r="68">
          <cell r="B68" t="str">
            <v>Semen Portland</v>
          </cell>
          <cell r="C68">
            <v>1364</v>
          </cell>
          <cell r="D68" t="str">
            <v>Kg</v>
          </cell>
          <cell r="E68" t="str">
            <v>50 kg</v>
          </cell>
        </row>
        <row r="69">
          <cell r="B69" t="str">
            <v>Semen Putih</v>
          </cell>
          <cell r="C69">
            <v>2200</v>
          </cell>
          <cell r="D69" t="str">
            <v>Kg</v>
          </cell>
        </row>
        <row r="70">
          <cell r="B70" t="str">
            <v>Oker Warna</v>
          </cell>
          <cell r="C70">
            <v>22000</v>
          </cell>
          <cell r="D70" t="str">
            <v>Kg</v>
          </cell>
          <cell r="E70" t="str">
            <v>Semen warna</v>
          </cell>
        </row>
        <row r="71">
          <cell r="B71" t="str">
            <v>Kapur</v>
          </cell>
          <cell r="C71">
            <v>250000</v>
          </cell>
          <cell r="D71" t="str">
            <v>m3</v>
          </cell>
        </row>
        <row r="72">
          <cell r="B72" t="str">
            <v>Lem kayu</v>
          </cell>
          <cell r="C72">
            <v>11500</v>
          </cell>
          <cell r="D72" t="str">
            <v>Kg</v>
          </cell>
          <cell r="E72" t="str">
            <v>Rajawali/ Fox</v>
          </cell>
        </row>
        <row r="73">
          <cell r="B73" t="str">
            <v>Lem PVC</v>
          </cell>
          <cell r="C73">
            <v>6000</v>
          </cell>
          <cell r="D73" t="str">
            <v>Tube</v>
          </cell>
        </row>
        <row r="74">
          <cell r="B74" t="str">
            <v>Lem vinyil</v>
          </cell>
          <cell r="C74">
            <v>30000</v>
          </cell>
          <cell r="E74" t="str">
            <v>U/ Wallpaper &amp; Karpet</v>
          </cell>
        </row>
        <row r="75">
          <cell r="B75" t="str">
            <v>KELOMPOK ROSTER</v>
          </cell>
        </row>
        <row r="76">
          <cell r="B76" t="str">
            <v>Roster/terawang</v>
          </cell>
          <cell r="C76">
            <v>27500</v>
          </cell>
          <cell r="D76" t="str">
            <v>Bh</v>
          </cell>
        </row>
        <row r="77">
          <cell r="B77" t="str">
            <v>Roster batu alam 20/20</v>
          </cell>
          <cell r="C77">
            <v>37500</v>
          </cell>
          <cell r="D77" t="str">
            <v>Bh</v>
          </cell>
        </row>
        <row r="78">
          <cell r="B78" t="str">
            <v>Roster batu alam 30/30</v>
          </cell>
          <cell r="C78">
            <v>65000</v>
          </cell>
          <cell r="D78" t="str">
            <v>Bh</v>
          </cell>
        </row>
        <row r="79">
          <cell r="B79" t="str">
            <v>Glasblock</v>
          </cell>
          <cell r="C79">
            <v>25000</v>
          </cell>
          <cell r="D79" t="str">
            <v>Bh</v>
          </cell>
        </row>
        <row r="80">
          <cell r="B80" t="str">
            <v>KELOMPOK KAYU</v>
          </cell>
        </row>
        <row r="81">
          <cell r="B81" t="str">
            <v>Kayu profil</v>
          </cell>
          <cell r="C81">
            <v>12000</v>
          </cell>
          <cell r="D81" t="str">
            <v>m1</v>
          </cell>
        </row>
        <row r="82">
          <cell r="B82" t="str">
            <v>Kayu balok 5/7</v>
          </cell>
          <cell r="C82">
            <v>5225000</v>
          </cell>
          <cell r="D82" t="str">
            <v>m3</v>
          </cell>
          <cell r="E82" t="str">
            <v>Kampas/ Usuk</v>
          </cell>
        </row>
        <row r="83">
          <cell r="B83" t="str">
            <v>Kayu balok 2/3</v>
          </cell>
          <cell r="C83">
            <v>5225000</v>
          </cell>
          <cell r="D83" t="str">
            <v>m3</v>
          </cell>
          <cell r="E83" t="str">
            <v>Kampas/ Reng</v>
          </cell>
        </row>
        <row r="84">
          <cell r="B84" t="str">
            <v>Kayu Balok Jati</v>
          </cell>
          <cell r="C84">
            <v>24200000</v>
          </cell>
          <cell r="D84" t="str">
            <v>m3</v>
          </cell>
          <cell r="E84" t="str">
            <v>Kelas I</v>
          </cell>
        </row>
        <row r="85">
          <cell r="B85" t="str">
            <v>Kayu Papan Jati</v>
          </cell>
          <cell r="C85">
            <v>24200000</v>
          </cell>
          <cell r="D85" t="str">
            <v>m3</v>
          </cell>
          <cell r="E85" t="str">
            <v>Kelas I</v>
          </cell>
        </row>
        <row r="86">
          <cell r="B86" t="str">
            <v>Kayu Balok Bengkirai</v>
          </cell>
          <cell r="C86">
            <v>11500000</v>
          </cell>
          <cell r="D86" t="str">
            <v>m3</v>
          </cell>
        </row>
        <row r="87">
          <cell r="B87" t="str">
            <v>Kayu Papan Bengkirai</v>
          </cell>
          <cell r="C87">
            <v>11500000</v>
          </cell>
          <cell r="D87" t="str">
            <v>m3</v>
          </cell>
        </row>
        <row r="88">
          <cell r="B88" t="str">
            <v>Kayu Balok Kampas</v>
          </cell>
          <cell r="C88">
            <v>5225000</v>
          </cell>
          <cell r="D88" t="str">
            <v>m3</v>
          </cell>
        </row>
        <row r="89">
          <cell r="B89" t="str">
            <v>Kayu Papan Kampas</v>
          </cell>
          <cell r="C89">
            <v>5225000</v>
          </cell>
          <cell r="D89" t="str">
            <v>m3</v>
          </cell>
        </row>
        <row r="90">
          <cell r="B90" t="str">
            <v>Kayu Balok Punak</v>
          </cell>
          <cell r="C90">
            <v>4400000</v>
          </cell>
          <cell r="D90" t="str">
            <v>m3</v>
          </cell>
        </row>
        <row r="91">
          <cell r="B91" t="str">
            <v>Kayu Papan Punak</v>
          </cell>
          <cell r="C91">
            <v>4400000</v>
          </cell>
          <cell r="D91" t="str">
            <v>m3</v>
          </cell>
        </row>
        <row r="92">
          <cell r="B92" t="str">
            <v>Kayu Balok Meranti Batu</v>
          </cell>
          <cell r="C92">
            <v>4125000</v>
          </cell>
          <cell r="D92" t="str">
            <v>m3</v>
          </cell>
        </row>
        <row r="93">
          <cell r="B93" t="str">
            <v>Kayu Papan Meranti Batu</v>
          </cell>
          <cell r="C93">
            <v>4125000</v>
          </cell>
          <cell r="D93" t="str">
            <v>m3</v>
          </cell>
        </row>
        <row r="94">
          <cell r="B94" t="str">
            <v>Kayu Glugu/Kayu Jawa</v>
          </cell>
          <cell r="C94">
            <v>3100000</v>
          </cell>
          <cell r="D94" t="str">
            <v>m3</v>
          </cell>
        </row>
        <row r="95">
          <cell r="B95" t="str">
            <v>KELOMPOK KAYU LAPIS</v>
          </cell>
        </row>
        <row r="96">
          <cell r="B96" t="str">
            <v>Harplek 1,00 x 1,00 m</v>
          </cell>
          <cell r="C96">
            <v>70000</v>
          </cell>
          <cell r="D96" t="str">
            <v>Lbr</v>
          </cell>
        </row>
        <row r="97">
          <cell r="B97" t="str">
            <v>Multiplek 4 mm (1,2 x 2,4)</v>
          </cell>
          <cell r="C97">
            <v>55000</v>
          </cell>
          <cell r="D97" t="str">
            <v>Lbr</v>
          </cell>
        </row>
        <row r="98">
          <cell r="B98" t="str">
            <v>Multiplek 6 mm (1,2 x 2,4)</v>
          </cell>
          <cell r="C98">
            <v>71500</v>
          </cell>
          <cell r="D98" t="str">
            <v>Lbr</v>
          </cell>
        </row>
        <row r="99">
          <cell r="B99" t="str">
            <v>Multiplek 9 mm (1,2 x 2,4)</v>
          </cell>
          <cell r="C99">
            <v>115500</v>
          </cell>
          <cell r="D99" t="str">
            <v>Lbr</v>
          </cell>
        </row>
        <row r="100">
          <cell r="B100" t="str">
            <v>Multiplek 12 mm (1,2 x 2,4)</v>
          </cell>
          <cell r="C100">
            <v>148500</v>
          </cell>
          <cell r="D100" t="str">
            <v>Lbr</v>
          </cell>
        </row>
        <row r="101">
          <cell r="B101" t="str">
            <v>Tripleks 3 mm (1,2 x 2,4)</v>
          </cell>
          <cell r="C101">
            <v>46700</v>
          </cell>
          <cell r="D101" t="str">
            <v>Lbr</v>
          </cell>
        </row>
        <row r="102">
          <cell r="B102" t="str">
            <v>Teakwood 4 mm (1,22 x 2,44)</v>
          </cell>
          <cell r="C102">
            <v>93500</v>
          </cell>
          <cell r="D102" t="str">
            <v>Lbr</v>
          </cell>
        </row>
        <row r="103">
          <cell r="B103" t="str">
            <v>Plywood 4 mm (0,9 x 2,44)</v>
          </cell>
          <cell r="C103">
            <v>99000</v>
          </cell>
          <cell r="D103" t="str">
            <v>Lbr</v>
          </cell>
        </row>
        <row r="104">
          <cell r="B104" t="str">
            <v>KELOMPOK BESI, KAWAT DAN PAKU</v>
          </cell>
        </row>
        <row r="105">
          <cell r="B105" t="str">
            <v>Besi beton polos</v>
          </cell>
          <cell r="C105">
            <v>9300</v>
          </cell>
          <cell r="D105" t="str">
            <v>Kg</v>
          </cell>
          <cell r="E105" t="str">
            <v>SNI</v>
          </cell>
        </row>
        <row r="106">
          <cell r="B106" t="str">
            <v>Besi Beton polos/ ulir</v>
          </cell>
          <cell r="C106">
            <v>9300</v>
          </cell>
          <cell r="D106" t="str">
            <v>Kg</v>
          </cell>
          <cell r="E106" t="str">
            <v>SNI</v>
          </cell>
        </row>
        <row r="107">
          <cell r="B107" t="str">
            <v>Besi profile Hollow</v>
          </cell>
          <cell r="C107">
            <v>14200</v>
          </cell>
          <cell r="D107" t="str">
            <v>Kg</v>
          </cell>
        </row>
        <row r="108">
          <cell r="B108" t="str">
            <v>Besi profil</v>
          </cell>
          <cell r="C108">
            <v>14200</v>
          </cell>
          <cell r="D108" t="str">
            <v>Kg</v>
          </cell>
        </row>
        <row r="109">
          <cell r="B109" t="str">
            <v>Besi profil IWF</v>
          </cell>
          <cell r="C109">
            <v>14200</v>
          </cell>
          <cell r="D109" t="str">
            <v>Kg</v>
          </cell>
        </row>
        <row r="110">
          <cell r="B110" t="str">
            <v>Besi Strip Plat</v>
          </cell>
          <cell r="C110">
            <v>14700</v>
          </cell>
          <cell r="D110" t="str">
            <v>Kg</v>
          </cell>
        </row>
        <row r="111">
          <cell r="B111" t="str">
            <v>Wiremesh M4</v>
          </cell>
          <cell r="C111">
            <v>30864.197530864196</v>
          </cell>
          <cell r="D111" t="str">
            <v>m2</v>
          </cell>
        </row>
        <row r="112">
          <cell r="B112" t="str">
            <v>Jilumesh/ ornamesh</v>
          </cell>
          <cell r="C112">
            <v>80000</v>
          </cell>
          <cell r="D112" t="str">
            <v>m2</v>
          </cell>
        </row>
        <row r="113">
          <cell r="B113" t="str">
            <v>Kawat Bendrat</v>
          </cell>
          <cell r="C113">
            <v>18600</v>
          </cell>
          <cell r="D113" t="str">
            <v>Kg</v>
          </cell>
        </row>
        <row r="114">
          <cell r="B114" t="str">
            <v>Kawat bronjong Galvanis 4 mm</v>
          </cell>
          <cell r="C114">
            <v>13700</v>
          </cell>
          <cell r="D114" t="str">
            <v>m2</v>
          </cell>
        </row>
        <row r="115">
          <cell r="B115" t="str">
            <v>Kawat Duri</v>
          </cell>
          <cell r="C115">
            <v>88400</v>
          </cell>
          <cell r="D115" t="str">
            <v>Rol</v>
          </cell>
        </row>
        <row r="116">
          <cell r="B116" t="str">
            <v>Kawat harmonika</v>
          </cell>
          <cell r="C116">
            <v>30900</v>
          </cell>
          <cell r="D116" t="str">
            <v>m2</v>
          </cell>
        </row>
        <row r="117">
          <cell r="B117" t="str">
            <v>Kawat kassa Biasa</v>
          </cell>
          <cell r="C117">
            <v>13000</v>
          </cell>
          <cell r="D117" t="str">
            <v>m2</v>
          </cell>
        </row>
        <row r="118">
          <cell r="B118" t="str">
            <v>Kawat nyamuk/aluminium</v>
          </cell>
          <cell r="C118">
            <v>22000</v>
          </cell>
          <cell r="D118" t="str">
            <v>m2</v>
          </cell>
        </row>
        <row r="119">
          <cell r="B119" t="str">
            <v>Kawat las listrik</v>
          </cell>
          <cell r="C119">
            <v>24200</v>
          </cell>
          <cell r="D119" t="str">
            <v>Kg</v>
          </cell>
        </row>
        <row r="120">
          <cell r="B120" t="str">
            <v>Paku Biasa</v>
          </cell>
          <cell r="C120">
            <v>18000</v>
          </cell>
          <cell r="D120" t="str">
            <v>Kg</v>
          </cell>
        </row>
        <row r="121">
          <cell r="B121" t="str">
            <v>Paku Beton</v>
          </cell>
          <cell r="C121">
            <v>550</v>
          </cell>
          <cell r="D121" t="str">
            <v>Bh</v>
          </cell>
        </row>
        <row r="122">
          <cell r="B122" t="str">
            <v>Paku Sekrup</v>
          </cell>
          <cell r="C122">
            <v>220</v>
          </cell>
          <cell r="D122" t="str">
            <v>Bh</v>
          </cell>
        </row>
        <row r="123">
          <cell r="B123" t="str">
            <v>Paku sekrup 3,5"</v>
          </cell>
          <cell r="C123">
            <v>110</v>
          </cell>
          <cell r="D123" t="str">
            <v>Bh</v>
          </cell>
        </row>
        <row r="124">
          <cell r="B124" t="str">
            <v>Paku pancing</v>
          </cell>
          <cell r="C124">
            <v>20000</v>
          </cell>
          <cell r="D124" t="str">
            <v>Kg</v>
          </cell>
        </row>
        <row r="125">
          <cell r="B125" t="str">
            <v>Paku Payung</v>
          </cell>
          <cell r="C125">
            <v>20000</v>
          </cell>
          <cell r="D125" t="str">
            <v>Kg</v>
          </cell>
        </row>
        <row r="126">
          <cell r="B126" t="str">
            <v>Baut</v>
          </cell>
          <cell r="C126">
            <v>20000</v>
          </cell>
          <cell r="D126" t="str">
            <v>Kg</v>
          </cell>
        </row>
        <row r="127">
          <cell r="B127" t="str">
            <v>Angkur</v>
          </cell>
          <cell r="C127">
            <v>14800</v>
          </cell>
          <cell r="D127" t="str">
            <v>Kg</v>
          </cell>
        </row>
        <row r="128">
          <cell r="B128" t="str">
            <v>KELOMPOK PENUTUP LANTAI</v>
          </cell>
        </row>
        <row r="129">
          <cell r="B129" t="str">
            <v>Keramik 10 x 20</v>
          </cell>
          <cell r="C129">
            <v>726.00000000000011</v>
          </cell>
          <cell r="D129" t="str">
            <v>Bh</v>
          </cell>
        </row>
        <row r="130">
          <cell r="B130" t="str">
            <v>Keramik Polos 20 x 20</v>
          </cell>
          <cell r="C130">
            <v>1408.0000000000002</v>
          </cell>
          <cell r="D130" t="str">
            <v>Bh</v>
          </cell>
        </row>
        <row r="131">
          <cell r="B131" t="str">
            <v>Keramik Motif 20 x 20</v>
          </cell>
          <cell r="C131">
            <v>1452.0000000000002</v>
          </cell>
          <cell r="D131" t="str">
            <v>Bh</v>
          </cell>
        </row>
        <row r="132">
          <cell r="B132" t="str">
            <v>Keramik Polos 20 x 25</v>
          </cell>
          <cell r="C132">
            <v>1815</v>
          </cell>
          <cell r="D132" t="str">
            <v>Bh</v>
          </cell>
        </row>
        <row r="133">
          <cell r="B133" t="str">
            <v>Keramik Motif  20 x 25</v>
          </cell>
          <cell r="C133">
            <v>1875</v>
          </cell>
          <cell r="D133" t="str">
            <v>Bh</v>
          </cell>
        </row>
        <row r="134">
          <cell r="B134" t="str">
            <v>Keramik Polos Putih 30 x 30</v>
          </cell>
          <cell r="C134">
            <v>3780</v>
          </cell>
          <cell r="D134" t="str">
            <v>Bh</v>
          </cell>
        </row>
        <row r="135">
          <cell r="B135" t="str">
            <v>Keramik Polos Warna 30 x 30</v>
          </cell>
          <cell r="C135">
            <v>3960</v>
          </cell>
          <cell r="D135" t="str">
            <v>Bh</v>
          </cell>
        </row>
        <row r="136">
          <cell r="B136" t="str">
            <v>Keramik Motif 30 x 30</v>
          </cell>
          <cell r="C136">
            <v>4320</v>
          </cell>
          <cell r="D136" t="str">
            <v>Bh</v>
          </cell>
        </row>
        <row r="137">
          <cell r="B137" t="str">
            <v>Keramik Polos Putih 40 x 40</v>
          </cell>
          <cell r="C137">
            <v>8320.0000000000018</v>
          </cell>
          <cell r="D137" t="str">
            <v>Bh</v>
          </cell>
        </row>
        <row r="138">
          <cell r="B138" t="str">
            <v>Keramik Polos Warna 40 x 40</v>
          </cell>
          <cell r="C138">
            <v>8640.0000000000018</v>
          </cell>
          <cell r="D138" t="str">
            <v>Bh</v>
          </cell>
        </row>
        <row r="139">
          <cell r="B139" t="str">
            <v>Keramik Motif 40 x 40</v>
          </cell>
          <cell r="C139">
            <v>9280.0000000000018</v>
          </cell>
          <cell r="D139" t="str">
            <v>Bh</v>
          </cell>
        </row>
        <row r="140">
          <cell r="B140" t="str">
            <v>Keramik Polos Putih 60 x 60</v>
          </cell>
          <cell r="C140">
            <v>45540</v>
          </cell>
          <cell r="D140" t="str">
            <v>Bh</v>
          </cell>
        </row>
        <row r="141">
          <cell r="B141" t="str">
            <v>Keramik Polos Warna 60 x 60</v>
          </cell>
          <cell r="C141">
            <v>50688</v>
          </cell>
          <cell r="D141" t="str">
            <v>Bh</v>
          </cell>
        </row>
        <row r="142">
          <cell r="B142" t="str">
            <v>Keramik Motif 60 x 60</v>
          </cell>
          <cell r="C142">
            <v>53460</v>
          </cell>
          <cell r="D142" t="str">
            <v>Bh</v>
          </cell>
          <cell r="E142" t="str">
            <v>Setara Platinum</v>
          </cell>
        </row>
        <row r="143">
          <cell r="B143" t="str">
            <v>Granit</v>
          </cell>
          <cell r="C143">
            <v>275000</v>
          </cell>
          <cell r="D143" t="str">
            <v>m2</v>
          </cell>
        </row>
        <row r="144">
          <cell r="B144" t="str">
            <v>Marmer</v>
          </cell>
          <cell r="C144">
            <v>242500</v>
          </cell>
          <cell r="D144" t="str">
            <v>m2</v>
          </cell>
          <cell r="E144" t="str">
            <v>Tulung Agung</v>
          </cell>
        </row>
        <row r="145">
          <cell r="B145" t="str">
            <v>Plint Keramik Arstistik 10 x 20</v>
          </cell>
          <cell r="C145">
            <v>3300</v>
          </cell>
          <cell r="D145" t="str">
            <v>Bh</v>
          </cell>
        </row>
        <row r="146">
          <cell r="B146" t="str">
            <v>Plint Granit</v>
          </cell>
          <cell r="C146">
            <v>70000</v>
          </cell>
          <cell r="D146" t="str">
            <v>m1</v>
          </cell>
        </row>
        <row r="147">
          <cell r="B147" t="str">
            <v>Kuku Macan</v>
          </cell>
          <cell r="C147">
            <v>5500</v>
          </cell>
          <cell r="D147" t="str">
            <v>m1</v>
          </cell>
        </row>
        <row r="148">
          <cell r="B148" t="str">
            <v>Paving Block T. 6</v>
          </cell>
          <cell r="C148">
            <v>38000</v>
          </cell>
          <cell r="D148" t="str">
            <v>m2</v>
          </cell>
        </row>
        <row r="149">
          <cell r="B149" t="str">
            <v>Paving Block T. 8</v>
          </cell>
          <cell r="C149">
            <v>56000</v>
          </cell>
          <cell r="D149" t="str">
            <v>m2</v>
          </cell>
        </row>
        <row r="150">
          <cell r="B150" t="str">
            <v>Kansteen beton</v>
          </cell>
          <cell r="C150">
            <v>22000</v>
          </cell>
          <cell r="D150" t="str">
            <v>m2</v>
          </cell>
        </row>
        <row r="151">
          <cell r="B151" t="str">
            <v>Karpet</v>
          </cell>
          <cell r="C151">
            <v>48000</v>
          </cell>
          <cell r="D151" t="str">
            <v>m2</v>
          </cell>
        </row>
        <row r="152">
          <cell r="B152" t="str">
            <v>Wallpaper</v>
          </cell>
          <cell r="C152">
            <v>60500</v>
          </cell>
          <cell r="D152" t="str">
            <v>m2</v>
          </cell>
        </row>
        <row r="153">
          <cell r="B153" t="str">
            <v>KELOMPOK PENUTUP ATAP</v>
          </cell>
        </row>
        <row r="154">
          <cell r="B154" t="str">
            <v>Genteng</v>
          </cell>
          <cell r="C154">
            <v>2100</v>
          </cell>
          <cell r="D154" t="str">
            <v>Bh</v>
          </cell>
          <cell r="E154" t="str">
            <v>Press JTW</v>
          </cell>
        </row>
        <row r="155">
          <cell r="B155" t="str">
            <v>Genteng beton</v>
          </cell>
          <cell r="C155">
            <v>2800</v>
          </cell>
          <cell r="D155" t="str">
            <v>Bh</v>
          </cell>
        </row>
        <row r="156">
          <cell r="B156" t="str">
            <v>Genteng Glasur</v>
          </cell>
          <cell r="C156">
            <v>3500</v>
          </cell>
          <cell r="D156" t="str">
            <v>Bh</v>
          </cell>
        </row>
        <row r="157">
          <cell r="B157" t="str">
            <v>Genteng metal lapis pasir</v>
          </cell>
          <cell r="C157">
            <v>79700</v>
          </cell>
          <cell r="D157" t="str">
            <v>m2</v>
          </cell>
        </row>
        <row r="158">
          <cell r="B158" t="str">
            <v>Genteng metal zyngcalume</v>
          </cell>
          <cell r="C158">
            <v>52000</v>
          </cell>
          <cell r="D158" t="str">
            <v>m2</v>
          </cell>
          <cell r="E158" t="str">
            <v>m2</v>
          </cell>
        </row>
        <row r="159">
          <cell r="B159" t="str">
            <v>Genteng bubung</v>
          </cell>
          <cell r="C159">
            <v>4000</v>
          </cell>
          <cell r="D159" t="str">
            <v>Bh</v>
          </cell>
          <cell r="E159" t="str">
            <v>Pres JTW</v>
          </cell>
        </row>
        <row r="160">
          <cell r="B160" t="str">
            <v>Genteng bubung beton</v>
          </cell>
          <cell r="C160">
            <v>4500</v>
          </cell>
          <cell r="D160" t="str">
            <v>Bh</v>
          </cell>
        </row>
        <row r="161">
          <cell r="B161" t="str">
            <v>Genteng bubung Glasur</v>
          </cell>
          <cell r="C161">
            <v>7000</v>
          </cell>
          <cell r="D161" t="str">
            <v>Bh</v>
          </cell>
        </row>
        <row r="162">
          <cell r="B162" t="str">
            <v>Nok genteng metal</v>
          </cell>
          <cell r="C162">
            <v>46700</v>
          </cell>
          <cell r="D162" t="str">
            <v>m1</v>
          </cell>
        </row>
        <row r="163">
          <cell r="B163" t="str">
            <v>Seng Gelombang BJLS 32</v>
          </cell>
          <cell r="C163">
            <v>59500</v>
          </cell>
          <cell r="D163" t="str">
            <v>Lbr</v>
          </cell>
        </row>
        <row r="164">
          <cell r="B164" t="str">
            <v>Seng plat 3' x 6' bjls 24</v>
          </cell>
          <cell r="C164">
            <v>24500</v>
          </cell>
          <cell r="D164" t="str">
            <v>m1</v>
          </cell>
        </row>
        <row r="165">
          <cell r="B165" t="str">
            <v>Seng plat 3' x 6' bjls 28</v>
          </cell>
          <cell r="C165">
            <v>24500</v>
          </cell>
          <cell r="D165" t="str">
            <v>m1</v>
          </cell>
        </row>
        <row r="166">
          <cell r="B166" t="str">
            <v>Asbes gelombang 1,02 x 2,4</v>
          </cell>
          <cell r="C166">
            <v>32475</v>
          </cell>
          <cell r="D166" t="str">
            <v>m2</v>
          </cell>
        </row>
        <row r="167">
          <cell r="B167" t="str">
            <v>Nok seng</v>
          </cell>
          <cell r="C167">
            <v>39600</v>
          </cell>
          <cell r="D167" t="str">
            <v>m1</v>
          </cell>
        </row>
        <row r="168">
          <cell r="B168" t="str">
            <v>Nok asbes</v>
          </cell>
          <cell r="C168">
            <v>16900</v>
          </cell>
          <cell r="D168" t="str">
            <v>m1</v>
          </cell>
        </row>
        <row r="169">
          <cell r="B169" t="str">
            <v>Roof light fibreglass</v>
          </cell>
          <cell r="C169">
            <v>49000</v>
          </cell>
          <cell r="D169" t="str">
            <v>m2</v>
          </cell>
          <cell r="E169" t="str">
            <v>0,7 x 2,4</v>
          </cell>
        </row>
        <row r="170">
          <cell r="B170" t="str">
            <v>sisalation/aluminium foil</v>
          </cell>
          <cell r="C170">
            <v>50000</v>
          </cell>
          <cell r="D170" t="str">
            <v>m2</v>
          </cell>
        </row>
        <row r="171">
          <cell r="B171" t="str">
            <v>Polycarbhonat</v>
          </cell>
          <cell r="C171">
            <v>98000</v>
          </cell>
          <cell r="D171" t="str">
            <v>m2</v>
          </cell>
        </row>
        <row r="172">
          <cell r="B172" t="str">
            <v>KELOMPOK LANGIT LANGIT</v>
          </cell>
        </row>
        <row r="173">
          <cell r="B173" t="str">
            <v>Gypsum board (120 x 240 x 9) mm</v>
          </cell>
          <cell r="C173">
            <v>57700</v>
          </cell>
          <cell r="D173" t="str">
            <v>m2</v>
          </cell>
        </row>
        <row r="174">
          <cell r="B174" t="str">
            <v>Eternit</v>
          </cell>
          <cell r="C174">
            <v>16000</v>
          </cell>
          <cell r="D174" t="str">
            <v>m2</v>
          </cell>
        </row>
        <row r="175">
          <cell r="B175" t="str">
            <v>List kayu profil</v>
          </cell>
          <cell r="C175">
            <v>12000</v>
          </cell>
          <cell r="D175" t="str">
            <v>m1</v>
          </cell>
        </row>
        <row r="176">
          <cell r="B176" t="str">
            <v>List profil gypsum</v>
          </cell>
          <cell r="C176">
            <v>18000</v>
          </cell>
          <cell r="D176" t="str">
            <v>m1</v>
          </cell>
        </row>
        <row r="177">
          <cell r="B177" t="str">
            <v>Tepung gypsum</v>
          </cell>
          <cell r="C177">
            <v>3500</v>
          </cell>
          <cell r="D177" t="str">
            <v>kg</v>
          </cell>
        </row>
        <row r="178">
          <cell r="B178" t="str">
            <v>KELOMPOK SANITAIR</v>
          </cell>
        </row>
        <row r="179">
          <cell r="B179" t="str">
            <v>Bak cuci piring stainless steel 1 Lbg</v>
          </cell>
          <cell r="C179">
            <v>165000</v>
          </cell>
          <cell r="D179" t="str">
            <v>Bh</v>
          </cell>
        </row>
        <row r="180">
          <cell r="B180" t="str">
            <v>Bak cuci piring stainless steel 2 Lbg</v>
          </cell>
          <cell r="C180">
            <v>220000</v>
          </cell>
          <cell r="D180" t="str">
            <v>Bh</v>
          </cell>
        </row>
        <row r="181">
          <cell r="B181" t="str">
            <v>Bak mandi fibreglass</v>
          </cell>
          <cell r="C181">
            <v>195000</v>
          </cell>
          <cell r="D181" t="str">
            <v>Bh</v>
          </cell>
        </row>
        <row r="182">
          <cell r="B182" t="str">
            <v>Bak mandi teraso</v>
          </cell>
          <cell r="C182">
            <v>250000</v>
          </cell>
          <cell r="D182" t="str">
            <v>Bh</v>
          </cell>
        </row>
        <row r="183">
          <cell r="B183" t="str">
            <v>Bathtub standar kotak</v>
          </cell>
          <cell r="C183">
            <v>4500000</v>
          </cell>
          <cell r="D183" t="str">
            <v>Bh</v>
          </cell>
        </row>
        <row r="184">
          <cell r="B184" t="str">
            <v>Kloset duduk</v>
          </cell>
          <cell r="C184">
            <v>1500000</v>
          </cell>
          <cell r="D184" t="str">
            <v>Bh</v>
          </cell>
          <cell r="E184" t="str">
            <v>INA</v>
          </cell>
        </row>
        <row r="185">
          <cell r="B185" t="str">
            <v>Kloset jongkok</v>
          </cell>
          <cell r="C185">
            <v>150000</v>
          </cell>
          <cell r="D185" t="str">
            <v>Bh</v>
          </cell>
          <cell r="E185" t="str">
            <v>INA</v>
          </cell>
        </row>
        <row r="186">
          <cell r="B186" t="str">
            <v>Kran air</v>
          </cell>
          <cell r="C186">
            <v>25000</v>
          </cell>
          <cell r="D186" t="str">
            <v>Bh</v>
          </cell>
        </row>
        <row r="187">
          <cell r="B187" t="str">
            <v>Pipa beton</v>
          </cell>
          <cell r="D187" t="str">
            <v>Bh</v>
          </cell>
        </row>
        <row r="188">
          <cell r="B188" t="str">
            <v>Pipa galvanis</v>
          </cell>
          <cell r="D188" t="str">
            <v>Bh</v>
          </cell>
        </row>
        <row r="189">
          <cell r="B189" t="str">
            <v>Pipa GIP</v>
          </cell>
          <cell r="D189" t="str">
            <v>Bh</v>
          </cell>
        </row>
        <row r="190">
          <cell r="B190" t="str">
            <v>Pipa PVC</v>
          </cell>
          <cell r="C190">
            <v>45000</v>
          </cell>
          <cell r="D190" t="str">
            <v>Bh</v>
          </cell>
        </row>
        <row r="191">
          <cell r="B191" t="str">
            <v>Pipa tanah</v>
          </cell>
          <cell r="D191" t="str">
            <v>Bh</v>
          </cell>
        </row>
        <row r="192">
          <cell r="B192" t="str">
            <v>Saluran C 15</v>
          </cell>
          <cell r="D192" t="str">
            <v>m1</v>
          </cell>
        </row>
        <row r="193">
          <cell r="B193" t="str">
            <v>Saluran C 20</v>
          </cell>
          <cell r="D193" t="str">
            <v>m1</v>
          </cell>
        </row>
        <row r="194">
          <cell r="B194" t="str">
            <v>Saluran U 10</v>
          </cell>
          <cell r="D194" t="str">
            <v>m1</v>
          </cell>
        </row>
        <row r="195">
          <cell r="B195" t="str">
            <v>Saluran U 15</v>
          </cell>
          <cell r="D195" t="str">
            <v>m1</v>
          </cell>
        </row>
        <row r="196">
          <cell r="B196" t="str">
            <v>Saluran U 20</v>
          </cell>
          <cell r="D196" t="str">
            <v>m1</v>
          </cell>
        </row>
        <row r="197">
          <cell r="B197" t="str">
            <v>Saluran U 30</v>
          </cell>
          <cell r="D197" t="str">
            <v>m1</v>
          </cell>
        </row>
        <row r="198">
          <cell r="B198" t="str">
            <v>Seal tape</v>
          </cell>
          <cell r="C198">
            <v>5000</v>
          </cell>
          <cell r="D198" t="str">
            <v>Bh</v>
          </cell>
        </row>
        <row r="199">
          <cell r="B199" t="str">
            <v>Sealent</v>
          </cell>
          <cell r="C199">
            <v>36300</v>
          </cell>
          <cell r="D199" t="str">
            <v>Tube</v>
          </cell>
          <cell r="E199" t="str">
            <v>u/ kusen pj allumunium</v>
          </cell>
        </row>
        <row r="200">
          <cell r="B200" t="str">
            <v>sekrup fixer</v>
          </cell>
          <cell r="C200">
            <v>1100</v>
          </cell>
          <cell r="D200" t="str">
            <v>Bh</v>
          </cell>
          <cell r="E200" t="str">
            <v>u/ kusen pj allumunium</v>
          </cell>
        </row>
        <row r="201">
          <cell r="B201" t="str">
            <v>selang dan nozzle</v>
          </cell>
          <cell r="D201" t="str">
            <v>m1</v>
          </cell>
        </row>
        <row r="202">
          <cell r="B202" t="str">
            <v>Urinoir</v>
          </cell>
          <cell r="C202">
            <v>1750000</v>
          </cell>
          <cell r="D202" t="str">
            <v>Bh</v>
          </cell>
        </row>
        <row r="203">
          <cell r="B203" t="str">
            <v>Wastafel</v>
          </cell>
          <cell r="C203">
            <v>1750000</v>
          </cell>
          <cell r="D203" t="str">
            <v>Bh</v>
          </cell>
        </row>
        <row r="204">
          <cell r="B204" t="str">
            <v>Water drain + asesoris</v>
          </cell>
          <cell r="C204">
            <v>180000</v>
          </cell>
          <cell r="D204" t="str">
            <v>Bh</v>
          </cell>
        </row>
        <row r="205">
          <cell r="B205" t="str">
            <v>Waterstop lebar 150 mm</v>
          </cell>
          <cell r="D205" t="str">
            <v>Bh</v>
          </cell>
        </row>
        <row r="206">
          <cell r="B206" t="str">
            <v>Waterstop lebar 200 mm</v>
          </cell>
          <cell r="D206" t="str">
            <v>Bh</v>
          </cell>
        </row>
        <row r="207">
          <cell r="B207" t="str">
            <v>Waterstop lebar 230 mm</v>
          </cell>
          <cell r="D207" t="str">
            <v>Bh</v>
          </cell>
        </row>
        <row r="208">
          <cell r="B208" t="str">
            <v>Waterstop lebar 250 mm</v>
          </cell>
          <cell r="D208" t="str">
            <v>Bh</v>
          </cell>
        </row>
        <row r="209">
          <cell r="B209" t="str">
            <v>Waterstop lebar 300 mm</v>
          </cell>
          <cell r="D209" t="str">
            <v>Bh</v>
          </cell>
        </row>
        <row r="210">
          <cell r="B210" t="str">
            <v>Waterstop lebar 320 mm</v>
          </cell>
          <cell r="D210" t="str">
            <v>Bh</v>
          </cell>
        </row>
        <row r="211">
          <cell r="B211" t="str">
            <v>Wool-T-21</v>
          </cell>
          <cell r="D211" t="str">
            <v>Bh</v>
          </cell>
        </row>
        <row r="212">
          <cell r="B212" t="str">
            <v>KELOMPOK KUNCI DAN ENGSEL</v>
          </cell>
        </row>
        <row r="213">
          <cell r="B213" t="str">
            <v>Door closer</v>
          </cell>
          <cell r="C213">
            <v>210000</v>
          </cell>
          <cell r="D213" t="str">
            <v>Bh</v>
          </cell>
        </row>
        <row r="214">
          <cell r="B214" t="str">
            <v>Door holder</v>
          </cell>
          <cell r="C214">
            <v>59000</v>
          </cell>
          <cell r="D214" t="str">
            <v>Bh</v>
          </cell>
        </row>
        <row r="215">
          <cell r="B215" t="str">
            <v>Door stop</v>
          </cell>
          <cell r="C215">
            <v>18500</v>
          </cell>
          <cell r="D215" t="str">
            <v>Bh</v>
          </cell>
        </row>
        <row r="216">
          <cell r="B216" t="str">
            <v>Engsel angin</v>
          </cell>
          <cell r="C216">
            <v>20000</v>
          </cell>
          <cell r="D216" t="str">
            <v>Set</v>
          </cell>
        </row>
        <row r="217">
          <cell r="B217" t="str">
            <v>Engsel jendela</v>
          </cell>
          <cell r="C217">
            <v>20000</v>
          </cell>
          <cell r="D217" t="str">
            <v>Set</v>
          </cell>
        </row>
        <row r="218">
          <cell r="B218" t="str">
            <v>Engsel pintu</v>
          </cell>
          <cell r="C218">
            <v>35000</v>
          </cell>
          <cell r="D218" t="str">
            <v>Set</v>
          </cell>
        </row>
        <row r="219">
          <cell r="B219" t="str">
            <v>Kait angin</v>
          </cell>
          <cell r="C219">
            <v>20000</v>
          </cell>
          <cell r="D219" t="str">
            <v>Bh</v>
          </cell>
        </row>
        <row r="220">
          <cell r="B220" t="str">
            <v>Kunci lemari</v>
          </cell>
          <cell r="C220">
            <v>15000</v>
          </cell>
          <cell r="D220" t="str">
            <v>Bh</v>
          </cell>
        </row>
        <row r="221">
          <cell r="B221" t="str">
            <v>Kunci selot</v>
          </cell>
          <cell r="C221">
            <v>80000</v>
          </cell>
          <cell r="D221" t="str">
            <v>Bh</v>
          </cell>
        </row>
        <row r="222">
          <cell r="B222" t="str">
            <v>Kunci silinder</v>
          </cell>
          <cell r="C222">
            <v>82500</v>
          </cell>
          <cell r="D222" t="str">
            <v>Bh</v>
          </cell>
        </row>
        <row r="223">
          <cell r="B223" t="str">
            <v>Kunci Tanam (kualitas D )</v>
          </cell>
          <cell r="C223">
            <v>180000</v>
          </cell>
          <cell r="D223" t="str">
            <v>Bh</v>
          </cell>
        </row>
        <row r="224">
          <cell r="B224" t="str">
            <v>Kunci tanam antik</v>
          </cell>
          <cell r="C224">
            <v>120000</v>
          </cell>
          <cell r="D224" t="str">
            <v>Bh</v>
          </cell>
        </row>
        <row r="225">
          <cell r="B225" t="str">
            <v>Kunci tanam biasa</v>
          </cell>
          <cell r="C225">
            <v>55000</v>
          </cell>
          <cell r="D225" t="str">
            <v>Bh</v>
          </cell>
        </row>
        <row r="226">
          <cell r="B226" t="str">
            <v>Kunci tanam kamar mandi</v>
          </cell>
          <cell r="C226">
            <v>55500</v>
          </cell>
          <cell r="D226" t="str">
            <v>Bh</v>
          </cell>
        </row>
        <row r="227">
          <cell r="B227" t="str">
            <v>Handle + Kunci tanam</v>
          </cell>
          <cell r="C227">
            <v>150000</v>
          </cell>
          <cell r="D227" t="str">
            <v>Bh</v>
          </cell>
        </row>
        <row r="228">
          <cell r="B228" t="str">
            <v>KELOMPOK CAT DAN MINYAK</v>
          </cell>
        </row>
        <row r="229">
          <cell r="B229" t="str">
            <v>Cat Meni Kayu (Dasar)</v>
          </cell>
          <cell r="C229">
            <v>13200</v>
          </cell>
          <cell r="D229" t="str">
            <v>Kg</v>
          </cell>
        </row>
        <row r="230">
          <cell r="B230" t="str">
            <v>Cat Kayu (penutup) kw A</v>
          </cell>
          <cell r="C230">
            <v>46200</v>
          </cell>
          <cell r="D230" t="str">
            <v>Kg</v>
          </cell>
          <cell r="E230" t="str">
            <v>Setara avian</v>
          </cell>
        </row>
        <row r="231">
          <cell r="B231" t="str">
            <v>Cat Kayu (penutup) kw B</v>
          </cell>
          <cell r="C231">
            <v>38500</v>
          </cell>
          <cell r="D231" t="str">
            <v>Kg</v>
          </cell>
          <cell r="E231" t="str">
            <v>Setara ABC</v>
          </cell>
        </row>
        <row r="232">
          <cell r="B232" t="str">
            <v>Plamur Kayu</v>
          </cell>
          <cell r="C232">
            <v>18700</v>
          </cell>
          <cell r="D232" t="str">
            <v>Kg</v>
          </cell>
        </row>
        <row r="233">
          <cell r="B233" t="str">
            <v>Cat Tembok (dasar) kw A</v>
          </cell>
          <cell r="C233">
            <v>83600</v>
          </cell>
          <cell r="D233" t="str">
            <v>Kg</v>
          </cell>
          <cell r="E233" t="str">
            <v>Setara Womilex</v>
          </cell>
        </row>
        <row r="234">
          <cell r="B234" t="str">
            <v>Cat Tembok (penutup) kw A</v>
          </cell>
          <cell r="C234">
            <v>83600</v>
          </cell>
          <cell r="D234" t="str">
            <v>Kg</v>
          </cell>
          <cell r="E234" t="str">
            <v>Setara Womilex</v>
          </cell>
        </row>
        <row r="235">
          <cell r="B235" t="str">
            <v>Cat Tembok (dasar) kw B</v>
          </cell>
          <cell r="C235">
            <v>16500</v>
          </cell>
          <cell r="D235" t="str">
            <v>Kg</v>
          </cell>
          <cell r="E235" t="str">
            <v>Setara Decolit</v>
          </cell>
        </row>
        <row r="236">
          <cell r="B236" t="str">
            <v>Cat Tembok (penutup) kw B</v>
          </cell>
          <cell r="C236">
            <v>16500</v>
          </cell>
          <cell r="D236" t="str">
            <v>Kg</v>
          </cell>
          <cell r="E236" t="str">
            <v>Setara Decolit</v>
          </cell>
        </row>
        <row r="237">
          <cell r="B237" t="str">
            <v>Plamur Tembok</v>
          </cell>
          <cell r="C237">
            <v>16500</v>
          </cell>
          <cell r="D237" t="str">
            <v>Kg</v>
          </cell>
        </row>
        <row r="238">
          <cell r="B238" t="str">
            <v>Cat Genteng</v>
          </cell>
          <cell r="C238">
            <v>74800</v>
          </cell>
          <cell r="D238" t="str">
            <v>Kg</v>
          </cell>
        </row>
        <row r="239">
          <cell r="B239" t="str">
            <v>Coating Batu Alam 'CP 27 '</v>
          </cell>
          <cell r="C239">
            <v>135000</v>
          </cell>
          <cell r="D239" t="str">
            <v>Kg</v>
          </cell>
          <cell r="E239" t="str">
            <v>Kaleng</v>
          </cell>
        </row>
        <row r="240">
          <cell r="B240" t="str">
            <v>Dempul jadi (kaleng)</v>
          </cell>
          <cell r="C240">
            <v>13200</v>
          </cell>
          <cell r="D240" t="str">
            <v>Kg</v>
          </cell>
        </row>
        <row r="241">
          <cell r="B241" t="str">
            <v>Cat Meni Besi</v>
          </cell>
          <cell r="C241">
            <v>13200</v>
          </cell>
          <cell r="D241" t="str">
            <v>Kg</v>
          </cell>
        </row>
        <row r="242">
          <cell r="B242" t="str">
            <v>Politur</v>
          </cell>
          <cell r="C242">
            <v>33000</v>
          </cell>
          <cell r="D242" t="str">
            <v>Ltr</v>
          </cell>
        </row>
        <row r="243">
          <cell r="B243" t="str">
            <v>Politur jadi</v>
          </cell>
          <cell r="C243">
            <v>44000</v>
          </cell>
          <cell r="D243" t="str">
            <v>Ltr</v>
          </cell>
        </row>
        <row r="244">
          <cell r="B244" t="str">
            <v>Residu/ Ter</v>
          </cell>
          <cell r="C244">
            <v>18300</v>
          </cell>
          <cell r="D244" t="str">
            <v>Ltr</v>
          </cell>
        </row>
        <row r="245">
          <cell r="B245" t="str">
            <v>Vernis</v>
          </cell>
          <cell r="C245">
            <v>19800</v>
          </cell>
          <cell r="D245" t="str">
            <v>Ltr</v>
          </cell>
        </row>
        <row r="246">
          <cell r="B246" t="str">
            <v>Minyak Cat</v>
          </cell>
          <cell r="C246">
            <v>15000</v>
          </cell>
          <cell r="D246" t="str">
            <v>Ltr</v>
          </cell>
        </row>
        <row r="247">
          <cell r="B247" t="str">
            <v>Rol Cat</v>
          </cell>
          <cell r="C247">
            <v>7500</v>
          </cell>
          <cell r="D247" t="str">
            <v>Bh</v>
          </cell>
        </row>
        <row r="248">
          <cell r="B248" t="str">
            <v>Kwas</v>
          </cell>
          <cell r="C248">
            <v>6600</v>
          </cell>
          <cell r="D248" t="str">
            <v>Bh</v>
          </cell>
        </row>
        <row r="249">
          <cell r="B249" t="str">
            <v>Melamik (INFRA)</v>
          </cell>
          <cell r="C249">
            <v>39500</v>
          </cell>
          <cell r="D249" t="str">
            <v>Kg</v>
          </cell>
        </row>
        <row r="250">
          <cell r="B250" t="str">
            <v>Wood Filer, Stain, Sanding  (INFRA)</v>
          </cell>
          <cell r="C250">
            <v>79500</v>
          </cell>
          <cell r="D250" t="str">
            <v>Kg</v>
          </cell>
        </row>
        <row r="251">
          <cell r="B251" t="str">
            <v>Sarlak</v>
          </cell>
          <cell r="C251">
            <v>44000</v>
          </cell>
          <cell r="D251" t="str">
            <v>Kg</v>
          </cell>
        </row>
        <row r="252">
          <cell r="B252" t="str">
            <v>Spirtus</v>
          </cell>
          <cell r="C252">
            <v>9500</v>
          </cell>
          <cell r="D252" t="str">
            <v>Ltr</v>
          </cell>
        </row>
        <row r="253">
          <cell r="B253" t="str">
            <v>Amplas</v>
          </cell>
          <cell r="C253">
            <v>3500</v>
          </cell>
          <cell r="D253" t="str">
            <v>Bh</v>
          </cell>
        </row>
        <row r="254">
          <cell r="B254" t="str">
            <v>Minyak begesting</v>
          </cell>
          <cell r="C254">
            <v>5500</v>
          </cell>
          <cell r="D254" t="str">
            <v>Ltr</v>
          </cell>
        </row>
        <row r="255">
          <cell r="B255" t="str">
            <v>Minyak Pelumas</v>
          </cell>
          <cell r="C255">
            <v>22000</v>
          </cell>
          <cell r="D255" t="str">
            <v>Ltr</v>
          </cell>
          <cell r="E255" t="str">
            <v>Oli SAE 20-50 Mesran</v>
          </cell>
        </row>
        <row r="256">
          <cell r="B256" t="str">
            <v>Flincote/meni besi</v>
          </cell>
          <cell r="C256">
            <v>13200</v>
          </cell>
          <cell r="D256" t="str">
            <v>kg</v>
          </cell>
          <cell r="E256" t="str">
            <v>u/ talang seng</v>
          </cell>
        </row>
        <row r="257">
          <cell r="B257" t="str">
            <v>Strorox - 100</v>
          </cell>
          <cell r="D257" t="str">
            <v>Kg</v>
          </cell>
          <cell r="E257" t="str">
            <v>u/ camp beton kedap</v>
          </cell>
        </row>
        <row r="258">
          <cell r="B258" t="str">
            <v>KELOMPOK KACA</v>
          </cell>
        </row>
        <row r="259">
          <cell r="B259" t="str">
            <v>Kaca nako</v>
          </cell>
          <cell r="C259">
            <v>13200</v>
          </cell>
          <cell r="D259" t="str">
            <v>Lbr</v>
          </cell>
        </row>
        <row r="260">
          <cell r="B260" t="str">
            <v>Kaca Bening 5 mm</v>
          </cell>
          <cell r="C260">
            <v>65500</v>
          </cell>
          <cell r="D260" t="str">
            <v>m2</v>
          </cell>
        </row>
        <row r="261">
          <cell r="B261" t="str">
            <v>Kaca Bening 8 mm</v>
          </cell>
          <cell r="C261">
            <v>110000</v>
          </cell>
          <cell r="D261" t="str">
            <v>m2</v>
          </cell>
        </row>
        <row r="262">
          <cell r="B262" t="str">
            <v>Kaca Bening hitam 5 mm</v>
          </cell>
          <cell r="C262">
            <v>75000</v>
          </cell>
          <cell r="D262" t="str">
            <v>m2</v>
          </cell>
        </row>
        <row r="263">
          <cell r="B263" t="str">
            <v>Kaca Bening biru 5mm</v>
          </cell>
          <cell r="C263">
            <v>95000</v>
          </cell>
          <cell r="D263" t="str">
            <v>m2</v>
          </cell>
        </row>
        <row r="264">
          <cell r="B264" t="str">
            <v>Kaca Bening hujau mm</v>
          </cell>
          <cell r="C264">
            <v>120000</v>
          </cell>
          <cell r="D264" t="str">
            <v>m2</v>
          </cell>
        </row>
        <row r="265">
          <cell r="B265" t="str">
            <v>Kaca cermin</v>
          </cell>
          <cell r="C265">
            <v>105000</v>
          </cell>
          <cell r="D265" t="str">
            <v>m2</v>
          </cell>
        </row>
        <row r="266">
          <cell r="B266" t="str">
            <v>Kaca patri 3 lapis polos 5mm</v>
          </cell>
          <cell r="C266">
            <v>128700</v>
          </cell>
          <cell r="D266" t="str">
            <v>m2</v>
          </cell>
        </row>
        <row r="267">
          <cell r="B267" t="str">
            <v>Kaca patri 3 lapis warna 5mm</v>
          </cell>
          <cell r="C267">
            <v>145000</v>
          </cell>
          <cell r="D267" t="str">
            <v>m2</v>
          </cell>
        </row>
        <row r="268">
          <cell r="B268" t="str">
            <v>Kaca wireglass</v>
          </cell>
          <cell r="C268">
            <v>94500</v>
          </cell>
          <cell r="D268" t="str">
            <v>m2</v>
          </cell>
        </row>
        <row r="269">
          <cell r="B269" t="str">
            <v>KELOMPOK PINTU PABRIKAN</v>
          </cell>
        </row>
        <row r="270">
          <cell r="B270" t="str">
            <v>Jendela nako</v>
          </cell>
          <cell r="C270">
            <v>150000</v>
          </cell>
          <cell r="D270" t="str">
            <v>m2</v>
          </cell>
        </row>
        <row r="271">
          <cell r="B271" t="str">
            <v>Pintu KM allumunium</v>
          </cell>
          <cell r="C271">
            <v>192500</v>
          </cell>
          <cell r="D271" t="str">
            <v>bh</v>
          </cell>
        </row>
        <row r="272">
          <cell r="B272" t="str">
            <v>Pintu KM Fiber</v>
          </cell>
          <cell r="C272">
            <v>189200</v>
          </cell>
          <cell r="D272" t="str">
            <v>bh</v>
          </cell>
        </row>
        <row r="273">
          <cell r="B273" t="str">
            <v>Pintu KM PVC</v>
          </cell>
          <cell r="C273">
            <v>187500</v>
          </cell>
          <cell r="D273" t="str">
            <v>bh</v>
          </cell>
        </row>
        <row r="274">
          <cell r="B274" t="str">
            <v>Kusen pintu/ jendela allumunium polos</v>
          </cell>
          <cell r="C274">
            <v>66000</v>
          </cell>
          <cell r="D274" t="str">
            <v>m1</v>
          </cell>
        </row>
        <row r="275">
          <cell r="B275" t="str">
            <v>Kusen pintu/ jendela allumunium warna</v>
          </cell>
          <cell r="C275">
            <v>71500</v>
          </cell>
          <cell r="D275" t="str">
            <v>m1</v>
          </cell>
        </row>
        <row r="276">
          <cell r="B276" t="str">
            <v>Daun pintu allumunium 90-100 x 210</v>
          </cell>
          <cell r="C276">
            <v>880000</v>
          </cell>
          <cell r="D276" t="str">
            <v>Bh</v>
          </cell>
        </row>
        <row r="277">
          <cell r="B277" t="str">
            <v>Pintu lipat/folding gate Allumunium</v>
          </cell>
          <cell r="C277">
            <v>467500</v>
          </cell>
          <cell r="D277" t="str">
            <v>m2</v>
          </cell>
        </row>
        <row r="278">
          <cell r="B278" t="str">
            <v>Pintu lipat/folding gate besi</v>
          </cell>
          <cell r="C278">
            <v>412500</v>
          </cell>
          <cell r="D278" t="str">
            <v>m2</v>
          </cell>
        </row>
        <row r="279">
          <cell r="B279" t="str">
            <v>Roll door allumunium</v>
          </cell>
          <cell r="C279">
            <v>412500</v>
          </cell>
          <cell r="D279" t="str">
            <v>m2</v>
          </cell>
        </row>
        <row r="280">
          <cell r="B280" t="str">
            <v>Roll door besi</v>
          </cell>
          <cell r="C280">
            <v>247500</v>
          </cell>
          <cell r="D280" t="str">
            <v>m2</v>
          </cell>
        </row>
        <row r="281">
          <cell r="B281" t="str">
            <v>Rel pintu dorong</v>
          </cell>
          <cell r="C281">
            <v>247500</v>
          </cell>
          <cell r="D281" t="str">
            <v>Bh</v>
          </cell>
        </row>
        <row r="282">
          <cell r="B282" t="str">
            <v>KELOMPOK LAIN-LAIN</v>
          </cell>
        </row>
        <row r="283">
          <cell r="B283" t="str">
            <v>Air</v>
          </cell>
          <cell r="C283">
            <v>50</v>
          </cell>
        </row>
        <row r="284">
          <cell r="B284" t="str">
            <v>Akustik 30 x 60 cm</v>
          </cell>
          <cell r="C284">
            <v>0</v>
          </cell>
        </row>
        <row r="285">
          <cell r="B285" t="str">
            <v>Akustik arm strong 60 x 120 cm</v>
          </cell>
          <cell r="C285">
            <v>0</v>
          </cell>
        </row>
        <row r="286">
          <cell r="B286" t="str">
            <v>Alang-alang</v>
          </cell>
        </row>
        <row r="287">
          <cell r="B287" t="str">
            <v>Alumunium B</v>
          </cell>
        </row>
        <row r="288">
          <cell r="B288" t="str">
            <v>Alumunium C</v>
          </cell>
        </row>
        <row r="289">
          <cell r="B289" t="str">
            <v>Ampelas</v>
          </cell>
          <cell r="C289">
            <v>2700</v>
          </cell>
        </row>
        <row r="290">
          <cell r="B290" t="str">
            <v>Beton 1 : 1,5 : 2,5</v>
          </cell>
        </row>
        <row r="291">
          <cell r="B291" t="str">
            <v>Bondbeam (40 x 20 x 20) cm</v>
          </cell>
        </row>
        <row r="292">
          <cell r="B292" t="str">
            <v>Carpet</v>
          </cell>
        </row>
        <row r="293">
          <cell r="B293" t="str">
            <v>Coating Batu Alam 'CP 27 '</v>
          </cell>
        </row>
        <row r="294">
          <cell r="B294" t="str">
            <v>Concrete block (CB 10)</v>
          </cell>
        </row>
        <row r="295">
          <cell r="B295" t="str">
            <v>Concrete block (CB 15)</v>
          </cell>
        </row>
        <row r="296">
          <cell r="B296" t="str">
            <v>Concrete block (CB 20)</v>
          </cell>
        </row>
        <row r="297">
          <cell r="B297" t="str">
            <v>Cor beton</v>
          </cell>
          <cell r="C297">
            <v>595235.50264550257</v>
          </cell>
          <cell r="D297" t="str">
            <v>m3</v>
          </cell>
        </row>
        <row r="298">
          <cell r="B298" t="str">
            <v>corrugated</v>
          </cell>
        </row>
        <row r="299">
          <cell r="B299" t="str">
            <v>Feltex carpet 100%</v>
          </cell>
        </row>
        <row r="300">
          <cell r="B300" t="str">
            <v>Floor drain</v>
          </cell>
          <cell r="C300">
            <v>11000</v>
          </cell>
        </row>
        <row r="301">
          <cell r="B301" t="str">
            <v>Floor hardener ferrovax</v>
          </cell>
        </row>
        <row r="302">
          <cell r="B302" t="str">
            <v>Formika</v>
          </cell>
        </row>
        <row r="303">
          <cell r="B303" t="str">
            <v>Formika 4" x 8"</v>
          </cell>
        </row>
        <row r="304">
          <cell r="B304" t="str">
            <v>Formtie/penjaga jarak bekisting</v>
          </cell>
        </row>
        <row r="305">
          <cell r="B305" t="str">
            <v>Grafir/etsa list Oneway + bevel</v>
          </cell>
          <cell r="C305">
            <v>0</v>
          </cell>
        </row>
        <row r="306">
          <cell r="B306" t="str">
            <v>Grafir/etsa list putih + bevel</v>
          </cell>
          <cell r="C306">
            <v>0</v>
          </cell>
        </row>
        <row r="307">
          <cell r="B307" t="str">
            <v>Grafir/etsa penuh putih + bevel</v>
          </cell>
          <cell r="C307">
            <v>0</v>
          </cell>
        </row>
        <row r="308">
          <cell r="B308" t="str">
            <v>Grafir/etsa penuh rayben + bevel</v>
          </cell>
          <cell r="C308">
            <v>0</v>
          </cell>
        </row>
        <row r="309">
          <cell r="B309" t="str">
            <v>Hollow block  ( HB.15 )</v>
          </cell>
        </row>
        <row r="310">
          <cell r="B310" t="str">
            <v>Hollow block ( HB 10 )</v>
          </cell>
        </row>
        <row r="311">
          <cell r="B311" t="str">
            <v>Hollow block ( HB.20 )</v>
          </cell>
        </row>
        <row r="312">
          <cell r="B312" t="str">
            <v>Kalkarium</v>
          </cell>
        </row>
        <row r="313">
          <cell r="B313" t="str">
            <v>Kuas</v>
          </cell>
        </row>
        <row r="314">
          <cell r="B314" t="str">
            <v>Mastercron "S"</v>
          </cell>
        </row>
        <row r="315">
          <cell r="B315" t="str">
            <v>Panel beton pracetak</v>
          </cell>
        </row>
        <row r="316">
          <cell r="B316" t="str">
            <v>Parquet jati</v>
          </cell>
        </row>
        <row r="317">
          <cell r="B317" t="str">
            <v>Perlengkapan</v>
          </cell>
          <cell r="C317">
            <v>50000</v>
          </cell>
        </row>
        <row r="318">
          <cell r="B318" t="str">
            <v>Profil alluminium "T"</v>
          </cell>
        </row>
        <row r="319">
          <cell r="B319" t="str">
            <v>Ramset/dina bolt</v>
          </cell>
        </row>
        <row r="320">
          <cell r="B320" t="str">
            <v>Sabun</v>
          </cell>
          <cell r="C320">
            <v>19800</v>
          </cell>
          <cell r="D320" t="str">
            <v>Kg</v>
          </cell>
        </row>
        <row r="321">
          <cell r="B321" t="str">
            <v>Soda api</v>
          </cell>
          <cell r="C321">
            <v>22000</v>
          </cell>
          <cell r="D321" t="str">
            <v>Kg</v>
          </cell>
          <cell r="E321" t="str">
            <v>u/ mengerok cat lama</v>
          </cell>
        </row>
        <row r="322">
          <cell r="B322" t="str">
            <v>Solar</v>
          </cell>
          <cell r="C322">
            <v>4900</v>
          </cell>
          <cell r="D322" t="str">
            <v>Ltr</v>
          </cell>
        </row>
        <row r="323">
          <cell r="B323" t="str">
            <v>Spring knip</v>
          </cell>
        </row>
        <row r="324">
          <cell r="B324" t="str">
            <v>Sunscreen alumunium</v>
          </cell>
        </row>
        <row r="325">
          <cell r="B325" t="str">
            <v>Teak oil</v>
          </cell>
        </row>
        <row r="326">
          <cell r="B326" t="str">
            <v>Tricosal S III</v>
          </cell>
        </row>
        <row r="327">
          <cell r="B327" t="str">
            <v>Underlyer/ rubber</v>
          </cell>
        </row>
        <row r="328">
          <cell r="B328" t="str">
            <v>Venetions blinds</v>
          </cell>
        </row>
        <row r="329">
          <cell r="B329" t="str">
            <v>Vertikals blinds</v>
          </cell>
        </row>
        <row r="330">
          <cell r="B330" t="str">
            <v>Vinyil asbes</v>
          </cell>
        </row>
        <row r="331">
          <cell r="B331" t="str">
            <v>Vinyil karet KL I</v>
          </cell>
        </row>
        <row r="332">
          <cell r="B332" t="str">
            <v>Vinyil karet KL II</v>
          </cell>
        </row>
        <row r="333">
          <cell r="B333" t="str">
            <v>Vinyil motif kembang ex DN</v>
          </cell>
        </row>
        <row r="334">
          <cell r="B334" t="str">
            <v>Vinyil wall covering</v>
          </cell>
        </row>
        <row r="335">
          <cell r="B335" t="str">
            <v>ALAT</v>
          </cell>
        </row>
        <row r="336">
          <cell r="B336" t="str">
            <v>Sewa alat rakit baja</v>
          </cell>
          <cell r="C336">
            <v>500000</v>
          </cell>
          <cell r="E336" t="str">
            <v>Jam</v>
          </cell>
        </row>
        <row r="337">
          <cell r="B337" t="str">
            <v>Sewa alat las listrik</v>
          </cell>
          <cell r="C337">
            <v>16500</v>
          </cell>
          <cell r="E337" t="str">
            <v>Jam</v>
          </cell>
        </row>
        <row r="338">
          <cell r="B338" t="str">
            <v>Alat Transportasi</v>
          </cell>
          <cell r="C338">
            <v>60000</v>
          </cell>
          <cell r="E338" t="str">
            <v>Colt</v>
          </cell>
        </row>
        <row r="339">
          <cell r="B339" t="str">
            <v>Bulldozer</v>
          </cell>
          <cell r="C339">
            <v>366879.67</v>
          </cell>
          <cell r="E339" t="str">
            <v>Jam</v>
          </cell>
        </row>
        <row r="340">
          <cell r="B340" t="str">
            <v>Motor grader</v>
          </cell>
          <cell r="C340">
            <v>295141.59999999998</v>
          </cell>
          <cell r="E340" t="str">
            <v>Jam</v>
          </cell>
        </row>
        <row r="341">
          <cell r="B341" t="str">
            <v>Pemecah batu</v>
          </cell>
          <cell r="C341">
            <v>560966.59</v>
          </cell>
          <cell r="E341" t="str">
            <v>Jam</v>
          </cell>
        </row>
        <row r="342">
          <cell r="B342" t="str">
            <v>Mesin penyaring</v>
          </cell>
          <cell r="C342">
            <v>219453.44</v>
          </cell>
          <cell r="E342" t="str">
            <v>Jam</v>
          </cell>
        </row>
        <row r="343">
          <cell r="B343" t="str">
            <v>Wheel loader</v>
          </cell>
          <cell r="C343">
            <v>258472.28</v>
          </cell>
          <cell r="E343" t="str">
            <v>Jam</v>
          </cell>
        </row>
        <row r="344">
          <cell r="B344" t="str">
            <v>Wheel tractor</v>
          </cell>
          <cell r="C344">
            <v>95007.69</v>
          </cell>
          <cell r="E344" t="str">
            <v>Jam</v>
          </cell>
        </row>
        <row r="345">
          <cell r="B345" t="str">
            <v>Mesin gilas roda 3</v>
          </cell>
          <cell r="C345">
            <v>105493.1</v>
          </cell>
          <cell r="E345" t="str">
            <v>Jam</v>
          </cell>
        </row>
        <row r="346">
          <cell r="B346" t="str">
            <v>Mesin gilas tandem</v>
          </cell>
          <cell r="C346">
            <v>168786.66</v>
          </cell>
          <cell r="E346" t="str">
            <v>Jam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gBhn&amp;Upah Lengkap"/>
      <sheetName val="Harga Bahan &amp; Upah "/>
      <sheetName val="Analisa Pek."/>
      <sheetName val="Harga Satuan Pek."/>
      <sheetName val="Anls Alat"/>
      <sheetName val="Harga sewa alat"/>
      <sheetName val="RAB"/>
    </sheetNames>
    <sheetDataSet>
      <sheetData sheetId="0"/>
      <sheetData sheetId="1" refreshError="1">
        <row r="375">
          <cell r="E375">
            <v>43750</v>
          </cell>
        </row>
        <row r="376">
          <cell r="E376">
            <v>45000</v>
          </cell>
        </row>
        <row r="377">
          <cell r="E377">
            <v>64375</v>
          </cell>
        </row>
        <row r="379">
          <cell r="E379">
            <v>47500</v>
          </cell>
        </row>
        <row r="380">
          <cell r="E380">
            <v>48750</v>
          </cell>
        </row>
        <row r="381">
          <cell r="E381">
            <v>68125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rva S"/>
      <sheetName val="REKAP"/>
      <sheetName val="REKAP PERHITUNGAN FISIK"/>
      <sheetName val="REKAP RKM"/>
      <sheetName val="BOP"/>
      <sheetName val="SATUAN HARGA"/>
      <sheetName val="REKAP MATERIAL ADD"/>
      <sheetName val="REKAP MATERIAL (2)"/>
      <sheetName val="RPD"/>
      <sheetName val="REKAP KOEFISIEN"/>
      <sheetName val="RAB 500JT"/>
      <sheetName val="RAB BILIK"/>
      <sheetName val="RAB BILIK REKAP"/>
      <sheetName val="VOLUME BILIK"/>
      <sheetName val="VOLUME BILIK TA"/>
      <sheetName val="RAB BILIK TA"/>
      <sheetName val="RAB BILIK TA REKAP"/>
      <sheetName val="RAB BILIK L"/>
      <sheetName val="RAB BILIK L REKAP"/>
      <sheetName val="VOLUME BILIK L"/>
      <sheetName val="RAB 1 UNIT BILIK FULL &amp; SEPT"/>
      <sheetName val="RAB SEPT"/>
      <sheetName val="Sheet2"/>
      <sheetName val="RAB SEPT REKAP"/>
      <sheetName val="VOLUME SEPT"/>
      <sheetName val="RAB SEPT kom"/>
      <sheetName val="RAB SEPT kom REKAP"/>
      <sheetName val="VOLUME SEPT kom"/>
      <sheetName val="PENULANGAN"/>
      <sheetName val="ANALISA"/>
      <sheetName val="SATUAN HARGA form"/>
      <sheetName val="DAFTAR SURVEY"/>
      <sheetName val="REKAP MATERIAL"/>
    </sheetNames>
    <sheetDataSet>
      <sheetData sheetId="0" refreshError="1"/>
      <sheetData sheetId="1">
        <row r="3">
          <cell r="C3" t="str">
            <v>: SANIMAS SPALD-S</v>
          </cell>
        </row>
        <row r="4">
          <cell r="C4" t="str">
            <v xml:space="preserve">: PEMBANGUNAN BILIK TOILET DAN SEPTICTANK INDIVIDU </v>
          </cell>
        </row>
        <row r="5">
          <cell r="C5" t="str">
            <v>: DESA WONOTIRTO KECAMATAN BULU</v>
          </cell>
        </row>
        <row r="6">
          <cell r="C6" t="str">
            <v>: 2022</v>
          </cell>
        </row>
      </sheetData>
      <sheetData sheetId="2" refreshError="1"/>
      <sheetData sheetId="3" refreshError="1"/>
      <sheetData sheetId="4">
        <row r="18">
          <cell r="J18">
            <v>650000</v>
          </cell>
        </row>
        <row r="22">
          <cell r="J22">
            <v>3950000</v>
          </cell>
        </row>
        <row r="26">
          <cell r="J26">
            <v>2250000</v>
          </cell>
        </row>
        <row r="29">
          <cell r="J29">
            <v>2198000</v>
          </cell>
        </row>
        <row r="35">
          <cell r="J35">
            <v>150000</v>
          </cell>
        </row>
        <row r="36">
          <cell r="J36">
            <v>450000</v>
          </cell>
        </row>
        <row r="40">
          <cell r="J40">
            <v>1000000</v>
          </cell>
        </row>
        <row r="43">
          <cell r="J43">
            <v>2030000</v>
          </cell>
        </row>
        <row r="51">
          <cell r="J51">
            <v>150000</v>
          </cell>
        </row>
        <row r="52">
          <cell r="J52">
            <v>5232000</v>
          </cell>
        </row>
        <row r="55">
          <cell r="J55">
            <v>500000</v>
          </cell>
        </row>
      </sheetData>
      <sheetData sheetId="5" refreshError="1">
        <row r="21">
          <cell r="E21">
            <v>260000</v>
          </cell>
        </row>
        <row r="23">
          <cell r="E23">
            <v>200000</v>
          </cell>
        </row>
        <row r="42">
          <cell r="E42">
            <v>262900</v>
          </cell>
        </row>
        <row r="43">
          <cell r="E43">
            <v>25833.333333333332</v>
          </cell>
        </row>
        <row r="44">
          <cell r="E44">
            <v>15000</v>
          </cell>
        </row>
        <row r="48">
          <cell r="E48">
            <v>135000</v>
          </cell>
        </row>
        <row r="49">
          <cell r="E49">
            <v>95000</v>
          </cell>
        </row>
        <row r="58">
          <cell r="E58">
            <v>80000</v>
          </cell>
        </row>
        <row r="60">
          <cell r="E60">
            <v>8000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2">
          <cell r="G12">
            <v>17.051999999999996</v>
          </cell>
          <cell r="H12" t="str">
            <v>Analisa</v>
          </cell>
          <cell r="I12">
            <v>56250</v>
          </cell>
        </row>
        <row r="13">
          <cell r="G13">
            <v>0.24359999999999998</v>
          </cell>
          <cell r="I13">
            <v>358500</v>
          </cell>
        </row>
        <row r="16">
          <cell r="G16">
            <v>9.7440000000000015</v>
          </cell>
          <cell r="I16">
            <v>696250</v>
          </cell>
        </row>
        <row r="17">
          <cell r="G17">
            <v>150.63999999999999</v>
          </cell>
          <cell r="I17">
            <v>121869.6</v>
          </cell>
        </row>
        <row r="18">
          <cell r="G18">
            <v>287.27999999999997</v>
          </cell>
          <cell r="I18">
            <v>36708.080000000002</v>
          </cell>
        </row>
        <row r="19">
          <cell r="G19">
            <v>287.27999999999997</v>
          </cell>
          <cell r="I19">
            <v>23910</v>
          </cell>
        </row>
        <row r="20">
          <cell r="G20">
            <v>25.199999999999996</v>
          </cell>
          <cell r="I20">
            <v>165400</v>
          </cell>
        </row>
        <row r="23">
          <cell r="G23">
            <v>1.1760000000000002</v>
          </cell>
          <cell r="I23">
            <v>925662</v>
          </cell>
        </row>
        <row r="24">
          <cell r="G24">
            <v>1.218</v>
          </cell>
          <cell r="I24">
            <v>925662</v>
          </cell>
        </row>
        <row r="25">
          <cell r="G25">
            <v>1.2600000000000002</v>
          </cell>
          <cell r="I25">
            <v>925662</v>
          </cell>
        </row>
        <row r="26">
          <cell r="G26">
            <v>0.81200000000000006</v>
          </cell>
          <cell r="I26">
            <v>925662</v>
          </cell>
        </row>
        <row r="29">
          <cell r="G29">
            <v>300.21179999999998</v>
          </cell>
          <cell r="I29">
            <v>13175.66450567261</v>
          </cell>
        </row>
        <row r="30">
          <cell r="G30">
            <v>420.46199999999999</v>
          </cell>
        </row>
        <row r="31">
          <cell r="G31">
            <v>285.83380000000005</v>
          </cell>
        </row>
        <row r="34">
          <cell r="G34">
            <v>16.240000000000002</v>
          </cell>
          <cell r="I34">
            <v>71362.5</v>
          </cell>
        </row>
        <row r="35">
          <cell r="G35">
            <v>50.4</v>
          </cell>
        </row>
        <row r="36">
          <cell r="G36">
            <v>16.240000000000002</v>
          </cell>
        </row>
        <row r="39">
          <cell r="G39">
            <v>46.620000000000005</v>
          </cell>
          <cell r="I39">
            <v>101375</v>
          </cell>
        </row>
        <row r="40">
          <cell r="I40">
            <v>6500</v>
          </cell>
        </row>
        <row r="43">
          <cell r="G43">
            <v>282.38</v>
          </cell>
          <cell r="I43">
            <v>21835</v>
          </cell>
        </row>
        <row r="46">
          <cell r="B46" t="str">
            <v>Pas. Closet jongkok</v>
          </cell>
          <cell r="C46">
            <v>0</v>
          </cell>
          <cell r="G46">
            <v>14</v>
          </cell>
          <cell r="I46">
            <v>175000</v>
          </cell>
        </row>
        <row r="47">
          <cell r="B47" t="str">
            <v>Pas. Pintu PVC Toilet</v>
          </cell>
          <cell r="C47">
            <v>0</v>
          </cell>
          <cell r="G47">
            <v>14</v>
          </cell>
          <cell r="I47">
            <v>250000</v>
          </cell>
        </row>
        <row r="48">
          <cell r="B48" t="str">
            <v>Pas. Floor drain</v>
          </cell>
          <cell r="C48">
            <v>0</v>
          </cell>
          <cell r="G48">
            <v>14</v>
          </cell>
          <cell r="I48">
            <v>16000</v>
          </cell>
        </row>
        <row r="49">
          <cell r="B49" t="str">
            <v>Pipa air kotor PVC Ø 3" Tipe AW</v>
          </cell>
          <cell r="C49">
            <v>0</v>
          </cell>
          <cell r="G49">
            <v>14</v>
          </cell>
          <cell r="I49">
            <v>262900</v>
          </cell>
        </row>
        <row r="50">
          <cell r="B50" t="str">
            <v>Knee Ø 3'</v>
          </cell>
          <cell r="C50">
            <v>0</v>
          </cell>
          <cell r="G50">
            <v>14</v>
          </cell>
          <cell r="I50">
            <v>12000</v>
          </cell>
        </row>
        <row r="51">
          <cell r="B51" t="str">
            <v>Tee Ø 3'</v>
          </cell>
          <cell r="C51">
            <v>0</v>
          </cell>
          <cell r="G51">
            <v>14</v>
          </cell>
          <cell r="I51">
            <v>15000</v>
          </cell>
        </row>
        <row r="52">
          <cell r="B52" t="str">
            <v>Kabel listrik</v>
          </cell>
          <cell r="C52">
            <v>0</v>
          </cell>
          <cell r="G52">
            <v>42</v>
          </cell>
          <cell r="I52">
            <v>3000</v>
          </cell>
        </row>
        <row r="53">
          <cell r="B53" t="str">
            <v>Fitting</v>
          </cell>
          <cell r="C53">
            <v>0</v>
          </cell>
          <cell r="G53">
            <v>14</v>
          </cell>
          <cell r="I53">
            <v>16000</v>
          </cell>
        </row>
        <row r="54">
          <cell r="B54" t="str">
            <v>Sakelar</v>
          </cell>
          <cell r="C54">
            <v>0</v>
          </cell>
          <cell r="G54">
            <v>14</v>
          </cell>
          <cell r="I54">
            <v>16000</v>
          </cell>
        </row>
        <row r="55">
          <cell r="B55" t="str">
            <v>Lampu 5 Watt</v>
          </cell>
          <cell r="C55">
            <v>0</v>
          </cell>
          <cell r="G55">
            <v>14</v>
          </cell>
          <cell r="I55">
            <v>10000</v>
          </cell>
        </row>
        <row r="56">
          <cell r="B56" t="str">
            <v>Kran 3/4</v>
          </cell>
          <cell r="C56">
            <v>0</v>
          </cell>
          <cell r="G56">
            <v>14</v>
          </cell>
          <cell r="I56">
            <v>25000</v>
          </cell>
        </row>
        <row r="57">
          <cell r="B57" t="str">
            <v>Pipa Ø 3/4"</v>
          </cell>
          <cell r="C57">
            <v>0</v>
          </cell>
          <cell r="G57">
            <v>14</v>
          </cell>
          <cell r="I57">
            <v>28000</v>
          </cell>
        </row>
        <row r="58">
          <cell r="B58" t="str">
            <v xml:space="preserve">Roster </v>
          </cell>
          <cell r="C58">
            <v>0</v>
          </cell>
          <cell r="G58">
            <v>28</v>
          </cell>
          <cell r="I58">
            <v>9000</v>
          </cell>
        </row>
      </sheetData>
      <sheetData sheetId="13" refreshError="1"/>
      <sheetData sheetId="14" refreshError="1"/>
      <sheetData sheetId="15" refreshError="1"/>
      <sheetData sheetId="16">
        <row r="12">
          <cell r="G12">
            <v>15.833999999999996</v>
          </cell>
        </row>
        <row r="13">
          <cell r="G13">
            <v>0.22619999999999998</v>
          </cell>
        </row>
        <row r="16">
          <cell r="G16">
            <v>9.048</v>
          </cell>
        </row>
        <row r="17">
          <cell r="G17">
            <v>129.74</v>
          </cell>
        </row>
        <row r="18">
          <cell r="G18">
            <v>266.76</v>
          </cell>
        </row>
        <row r="19">
          <cell r="G19">
            <v>266.76</v>
          </cell>
        </row>
        <row r="20">
          <cell r="G20">
            <v>23.4</v>
          </cell>
        </row>
        <row r="23">
          <cell r="G23">
            <v>1.0920000000000001</v>
          </cell>
        </row>
        <row r="24">
          <cell r="G24">
            <v>1.131</v>
          </cell>
        </row>
        <row r="25">
          <cell r="G25">
            <v>1.1700000000000004</v>
          </cell>
        </row>
        <row r="26">
          <cell r="G26">
            <v>0.754</v>
          </cell>
        </row>
        <row r="29">
          <cell r="G29">
            <v>278.7681</v>
          </cell>
        </row>
        <row r="30">
          <cell r="G30">
            <v>390.42900000000003</v>
          </cell>
        </row>
        <row r="31">
          <cell r="G31">
            <v>265.4171</v>
          </cell>
        </row>
        <row r="34">
          <cell r="G34">
            <v>15.080000000000002</v>
          </cell>
        </row>
        <row r="35">
          <cell r="G35">
            <v>46.800000000000004</v>
          </cell>
        </row>
        <row r="36">
          <cell r="G36">
            <v>15.080000000000002</v>
          </cell>
        </row>
        <row r="43">
          <cell r="G43">
            <v>211.18499999999997</v>
          </cell>
        </row>
        <row r="46">
          <cell r="G46">
            <v>13</v>
          </cell>
        </row>
        <row r="47">
          <cell r="G47">
            <v>13</v>
          </cell>
        </row>
        <row r="48">
          <cell r="G48">
            <v>13</v>
          </cell>
        </row>
        <row r="49">
          <cell r="G49">
            <v>13</v>
          </cell>
        </row>
        <row r="50">
          <cell r="G50">
            <v>13</v>
          </cell>
        </row>
        <row r="51">
          <cell r="G51">
            <v>13</v>
          </cell>
        </row>
        <row r="52">
          <cell r="G52">
            <v>39</v>
          </cell>
        </row>
        <row r="53">
          <cell r="G53">
            <v>13</v>
          </cell>
        </row>
        <row r="54">
          <cell r="G54">
            <v>13</v>
          </cell>
        </row>
        <row r="55">
          <cell r="G55">
            <v>13</v>
          </cell>
        </row>
        <row r="56">
          <cell r="G56">
            <v>13</v>
          </cell>
        </row>
        <row r="57">
          <cell r="G57">
            <v>13</v>
          </cell>
        </row>
        <row r="58">
          <cell r="G58">
            <v>26</v>
          </cell>
        </row>
      </sheetData>
      <sheetData sheetId="17" refreshError="1"/>
      <sheetData sheetId="18">
        <row r="12">
          <cell r="G12">
            <v>8.525999999999998</v>
          </cell>
        </row>
        <row r="13">
          <cell r="G13">
            <v>0.12179999999999999</v>
          </cell>
        </row>
        <row r="16">
          <cell r="G16">
            <v>4.8720000000000008</v>
          </cell>
        </row>
        <row r="17">
          <cell r="G17">
            <v>63.279999999999994</v>
          </cell>
        </row>
        <row r="18">
          <cell r="G18">
            <v>126.55999999999999</v>
          </cell>
        </row>
        <row r="19">
          <cell r="G19">
            <v>126.55999999999999</v>
          </cell>
        </row>
        <row r="20">
          <cell r="G20">
            <v>25.199999999999996</v>
          </cell>
        </row>
        <row r="23">
          <cell r="G23">
            <v>1.1760000000000002</v>
          </cell>
        </row>
        <row r="24">
          <cell r="G24">
            <v>0.60899999999999999</v>
          </cell>
        </row>
        <row r="25">
          <cell r="G25">
            <v>0.88200000000000023</v>
          </cell>
        </row>
        <row r="26">
          <cell r="G26">
            <v>0.40600000000000003</v>
          </cell>
        </row>
        <row r="29">
          <cell r="G29">
            <v>150.10589999999999</v>
          </cell>
        </row>
        <row r="30">
          <cell r="G30">
            <v>315.34649999999999</v>
          </cell>
        </row>
        <row r="31">
          <cell r="G31">
            <v>103.13450000000002</v>
          </cell>
        </row>
        <row r="34">
          <cell r="G34">
            <v>8.120000000000001</v>
          </cell>
        </row>
        <row r="35">
          <cell r="G35">
            <v>35.280000000000008</v>
          </cell>
        </row>
        <row r="36">
          <cell r="G36">
            <v>8.120000000000001</v>
          </cell>
        </row>
        <row r="42">
          <cell r="G42">
            <v>175.91839999999996</v>
          </cell>
        </row>
        <row r="45">
          <cell r="E45" t="str">
            <v>bh</v>
          </cell>
          <cell r="G45">
            <v>14</v>
          </cell>
        </row>
        <row r="46">
          <cell r="E46" t="str">
            <v>bh</v>
          </cell>
          <cell r="G46">
            <v>14</v>
          </cell>
        </row>
        <row r="47">
          <cell r="E47" t="str">
            <v>bh</v>
          </cell>
          <cell r="G47">
            <v>14</v>
          </cell>
        </row>
        <row r="48">
          <cell r="E48" t="str">
            <v>btg</v>
          </cell>
          <cell r="G48">
            <v>14</v>
          </cell>
        </row>
        <row r="49">
          <cell r="E49" t="str">
            <v>bh</v>
          </cell>
          <cell r="G49">
            <v>14</v>
          </cell>
        </row>
        <row r="50">
          <cell r="E50" t="str">
            <v>bh</v>
          </cell>
          <cell r="G50">
            <v>14</v>
          </cell>
        </row>
        <row r="51">
          <cell r="E51" t="str">
            <v>m</v>
          </cell>
          <cell r="G51">
            <v>42</v>
          </cell>
        </row>
        <row r="52">
          <cell r="E52" t="str">
            <v>bh</v>
          </cell>
          <cell r="G52">
            <v>14</v>
          </cell>
        </row>
        <row r="53">
          <cell r="E53" t="str">
            <v>bh</v>
          </cell>
          <cell r="G53">
            <v>14</v>
          </cell>
        </row>
        <row r="54">
          <cell r="E54" t="str">
            <v>bh</v>
          </cell>
          <cell r="G54">
            <v>14</v>
          </cell>
        </row>
        <row r="55">
          <cell r="E55" t="str">
            <v>bh</v>
          </cell>
          <cell r="G55">
            <v>14</v>
          </cell>
        </row>
        <row r="56">
          <cell r="E56" t="str">
            <v>btg</v>
          </cell>
          <cell r="G56">
            <v>14</v>
          </cell>
        </row>
        <row r="57">
          <cell r="E57" t="str">
            <v>bh</v>
          </cell>
          <cell r="G57">
            <v>28</v>
          </cell>
        </row>
      </sheetData>
      <sheetData sheetId="19" refreshError="1"/>
      <sheetData sheetId="20" refreshError="1"/>
      <sheetData sheetId="21">
        <row r="13">
          <cell r="I13">
            <v>67500</v>
          </cell>
        </row>
        <row r="14">
          <cell r="I14">
            <v>358500</v>
          </cell>
        </row>
        <row r="18">
          <cell r="I18">
            <v>23910</v>
          </cell>
        </row>
        <row r="21">
          <cell r="I21">
            <v>925662</v>
          </cell>
        </row>
        <row r="22">
          <cell r="I22">
            <v>925662</v>
          </cell>
        </row>
        <row r="23">
          <cell r="I23">
            <v>925662</v>
          </cell>
        </row>
        <row r="24">
          <cell r="I24">
            <v>925662</v>
          </cell>
        </row>
        <row r="25">
          <cell r="I25">
            <v>925662</v>
          </cell>
        </row>
        <row r="26">
          <cell r="I26">
            <v>925662</v>
          </cell>
        </row>
        <row r="29">
          <cell r="I29">
            <v>13175.66450567261</v>
          </cell>
        </row>
        <row r="30">
          <cell r="I30">
            <v>13175.66450567261</v>
          </cell>
        </row>
        <row r="31">
          <cell r="I31">
            <v>13175.66450567261</v>
          </cell>
        </row>
        <row r="32">
          <cell r="I32">
            <v>13175.66450567261</v>
          </cell>
        </row>
        <row r="33">
          <cell r="I33">
            <v>13175.66450567261</v>
          </cell>
        </row>
        <row r="34">
          <cell r="I34">
            <v>13175.66450567261</v>
          </cell>
        </row>
        <row r="37">
          <cell r="I37">
            <v>55908.333333333328</v>
          </cell>
        </row>
        <row r="38">
          <cell r="I38">
            <v>55908.333333333328</v>
          </cell>
        </row>
        <row r="39">
          <cell r="I39">
            <v>55908.333333333328</v>
          </cell>
        </row>
        <row r="40">
          <cell r="I40">
            <v>71362.5</v>
          </cell>
        </row>
        <row r="41">
          <cell r="I41">
            <v>55908.333333333328</v>
          </cell>
        </row>
        <row r="44">
          <cell r="E44" t="str">
            <v>bh</v>
          </cell>
          <cell r="I44">
            <v>8000</v>
          </cell>
        </row>
        <row r="45">
          <cell r="E45" t="str">
            <v>bh</v>
          </cell>
          <cell r="I45">
            <v>15000</v>
          </cell>
        </row>
        <row r="46">
          <cell r="E46" t="str">
            <v>m</v>
          </cell>
          <cell r="I46">
            <v>25833.333333333332</v>
          </cell>
        </row>
        <row r="47">
          <cell r="E47" t="str">
            <v>btg</v>
          </cell>
          <cell r="I47">
            <v>262900</v>
          </cell>
        </row>
        <row r="48">
          <cell r="E48" t="str">
            <v>bh</v>
          </cell>
          <cell r="I48">
            <v>80000</v>
          </cell>
        </row>
        <row r="49">
          <cell r="B49" t="str">
            <v>Plastik Alas Cor</v>
          </cell>
          <cell r="I49">
            <v>10000</v>
          </cell>
        </row>
        <row r="51">
          <cell r="E51" t="str">
            <v>set</v>
          </cell>
        </row>
        <row r="57">
          <cell r="I57">
            <v>67500</v>
          </cell>
        </row>
        <row r="58">
          <cell r="I58">
            <v>18750</v>
          </cell>
        </row>
        <row r="61">
          <cell r="E61" t="str">
            <v>Bh</v>
          </cell>
          <cell r="I61">
            <v>135000</v>
          </cell>
        </row>
        <row r="62">
          <cell r="E62" t="str">
            <v>Bh</v>
          </cell>
          <cell r="I62">
            <v>95000</v>
          </cell>
        </row>
        <row r="63">
          <cell r="E63" t="str">
            <v>M3</v>
          </cell>
          <cell r="I63">
            <v>200000</v>
          </cell>
        </row>
        <row r="64">
          <cell r="E64" t="str">
            <v>M3</v>
          </cell>
          <cell r="I64">
            <v>260000</v>
          </cell>
        </row>
        <row r="65">
          <cell r="E65" t="str">
            <v>M2</v>
          </cell>
          <cell r="I65">
            <v>47250</v>
          </cell>
        </row>
      </sheetData>
      <sheetData sheetId="22" refreshError="1"/>
      <sheetData sheetId="23">
        <row r="13">
          <cell r="G13">
            <v>102.16799999999999</v>
          </cell>
        </row>
        <row r="14">
          <cell r="G14">
            <v>34.055999999999997</v>
          </cell>
        </row>
        <row r="18">
          <cell r="G18">
            <v>395.59999999999997</v>
          </cell>
        </row>
        <row r="21">
          <cell r="G21">
            <v>22.446000000000002</v>
          </cell>
        </row>
        <row r="22">
          <cell r="G22">
            <v>5.5728</v>
          </cell>
        </row>
        <row r="23">
          <cell r="G23">
            <v>8.3420000000000005</v>
          </cell>
        </row>
        <row r="24">
          <cell r="G24">
            <v>2.15</v>
          </cell>
        </row>
        <row r="25">
          <cell r="G25">
            <v>0.64500000000000002</v>
          </cell>
        </row>
        <row r="26">
          <cell r="G26">
            <v>18.489999999999998</v>
          </cell>
        </row>
        <row r="29">
          <cell r="G29">
            <v>1584.8252</v>
          </cell>
        </row>
        <row r="30">
          <cell r="G30">
            <v>350.20920000000007</v>
          </cell>
        </row>
        <row r="31">
          <cell r="G31">
            <v>350.20920000000007</v>
          </cell>
        </row>
        <row r="32">
          <cell r="G32">
            <v>214.01100000000002</v>
          </cell>
        </row>
        <row r="33">
          <cell r="G33">
            <v>98.513000000000019</v>
          </cell>
        </row>
        <row r="34">
          <cell r="G34">
            <v>51.294700000000006</v>
          </cell>
        </row>
        <row r="37">
          <cell r="G37">
            <v>129</v>
          </cell>
        </row>
        <row r="38">
          <cell r="G38">
            <v>80.495999999999995</v>
          </cell>
        </row>
        <row r="39">
          <cell r="G39">
            <v>43</v>
          </cell>
        </row>
        <row r="40">
          <cell r="G40">
            <v>0.64500000000000002</v>
          </cell>
        </row>
        <row r="41">
          <cell r="G41">
            <v>18.489999999999998</v>
          </cell>
        </row>
        <row r="44">
          <cell r="G44">
            <v>43</v>
          </cell>
        </row>
        <row r="45">
          <cell r="G45">
            <v>86</v>
          </cell>
        </row>
        <row r="46">
          <cell r="G46">
            <v>86</v>
          </cell>
        </row>
        <row r="47">
          <cell r="G47">
            <v>43</v>
          </cell>
        </row>
        <row r="48">
          <cell r="G48">
            <v>86</v>
          </cell>
        </row>
        <row r="49">
          <cell r="G49">
            <v>43</v>
          </cell>
        </row>
        <row r="57">
          <cell r="E57" t="str">
            <v>m3</v>
          </cell>
          <cell r="G57">
            <v>32.404800000000002</v>
          </cell>
        </row>
        <row r="58">
          <cell r="B58" t="str">
            <v xml:space="preserve">Urugan Tanah Kembali </v>
          </cell>
          <cell r="E58" t="str">
            <v>m3</v>
          </cell>
          <cell r="G58">
            <v>10.801599999999999</v>
          </cell>
        </row>
        <row r="61">
          <cell r="G61">
            <v>129</v>
          </cell>
        </row>
        <row r="62">
          <cell r="G62">
            <v>43</v>
          </cell>
        </row>
        <row r="63">
          <cell r="G63">
            <v>4.3206400000000009</v>
          </cell>
        </row>
        <row r="64">
          <cell r="G64">
            <v>4.3206400000000009</v>
          </cell>
        </row>
        <row r="65">
          <cell r="G65">
            <v>43</v>
          </cell>
        </row>
      </sheetData>
      <sheetData sheetId="24" refreshError="1">
        <row r="14">
          <cell r="N14">
            <v>2.3759999999999999</v>
          </cell>
        </row>
        <row r="18">
          <cell r="N18">
            <v>0.79199999999999993</v>
          </cell>
        </row>
        <row r="25">
          <cell r="N25">
            <v>0.19400000000000001</v>
          </cell>
        </row>
        <row r="30">
          <cell r="N30">
            <v>0.05</v>
          </cell>
        </row>
        <row r="34">
          <cell r="N34">
            <v>1</v>
          </cell>
        </row>
        <row r="38">
          <cell r="N38">
            <v>1.4999999999999999E-2</v>
          </cell>
        </row>
        <row r="42">
          <cell r="N42">
            <v>1.4999999999999999E-2</v>
          </cell>
        </row>
        <row r="55">
          <cell r="N55">
            <v>9.1999999999999993</v>
          </cell>
        </row>
        <row r="59">
          <cell r="N59">
            <v>0.52200000000000002</v>
          </cell>
        </row>
        <row r="63">
          <cell r="N63">
            <v>3</v>
          </cell>
        </row>
        <row r="66">
          <cell r="N66">
            <v>0.12959999999999999</v>
          </cell>
        </row>
        <row r="71">
          <cell r="N71">
            <v>1.8719999999999999</v>
          </cell>
        </row>
        <row r="79">
          <cell r="N79">
            <v>0.43</v>
          </cell>
        </row>
        <row r="81">
          <cell r="B81" t="str">
            <v>Tee 1" Gas Release</v>
          </cell>
          <cell r="N81">
            <v>1</v>
          </cell>
        </row>
        <row r="82">
          <cell r="N82">
            <v>2</v>
          </cell>
        </row>
        <row r="85">
          <cell r="B85" t="str">
            <v>Manhole</v>
          </cell>
          <cell r="N85">
            <v>2</v>
          </cell>
        </row>
        <row r="86">
          <cell r="N86">
            <v>1</v>
          </cell>
        </row>
        <row r="87">
          <cell r="N87">
            <v>1</v>
          </cell>
        </row>
        <row r="92">
          <cell r="N92">
            <v>0.75360000000000005</v>
          </cell>
        </row>
        <row r="96">
          <cell r="N96">
            <v>0.25119999999999998</v>
          </cell>
        </row>
        <row r="100">
          <cell r="N100">
            <v>3</v>
          </cell>
        </row>
        <row r="103">
          <cell r="N103">
            <v>1</v>
          </cell>
        </row>
        <row r="108">
          <cell r="N108">
            <v>0.10048000000000001</v>
          </cell>
        </row>
        <row r="112">
          <cell r="N112">
            <v>0.10048000000000001</v>
          </cell>
        </row>
        <row r="116">
          <cell r="N116">
            <v>1</v>
          </cell>
        </row>
      </sheetData>
      <sheetData sheetId="25" refreshError="1"/>
      <sheetData sheetId="26">
        <row r="13">
          <cell r="G13">
            <v>22.896000000000001</v>
          </cell>
        </row>
        <row r="14">
          <cell r="G14">
            <v>0.14400000000000002</v>
          </cell>
        </row>
        <row r="18">
          <cell r="G18">
            <v>73.199999999999989</v>
          </cell>
        </row>
        <row r="21">
          <cell r="G21">
            <v>4.4279999999999999</v>
          </cell>
        </row>
        <row r="22">
          <cell r="G22">
            <v>1.296</v>
          </cell>
        </row>
        <row r="23">
          <cell r="G23">
            <v>1.7399999999999998</v>
          </cell>
        </row>
        <row r="24">
          <cell r="G24">
            <v>0.30000000000000004</v>
          </cell>
        </row>
        <row r="25">
          <cell r="G25">
            <v>0.09</v>
          </cell>
        </row>
        <row r="26">
          <cell r="G26">
            <v>0.09</v>
          </cell>
        </row>
        <row r="29">
          <cell r="G29">
            <v>285.90300000000002</v>
          </cell>
        </row>
        <row r="30">
          <cell r="G30">
            <v>148.07999999999998</v>
          </cell>
        </row>
        <row r="31">
          <cell r="G31">
            <v>148.07999999999998</v>
          </cell>
        </row>
        <row r="32">
          <cell r="G32">
            <v>29.862000000000002</v>
          </cell>
        </row>
        <row r="33">
          <cell r="G33">
            <v>17.182500000000001</v>
          </cell>
        </row>
        <row r="34">
          <cell r="G34">
            <v>11.399699999999999</v>
          </cell>
        </row>
        <row r="37">
          <cell r="G37">
            <v>27</v>
          </cell>
        </row>
        <row r="38">
          <cell r="G38">
            <v>9.120000000000001</v>
          </cell>
        </row>
        <row r="39">
          <cell r="G39">
            <v>6</v>
          </cell>
        </row>
        <row r="40">
          <cell r="G40">
            <v>0.09</v>
          </cell>
        </row>
        <row r="41">
          <cell r="G41">
            <v>2.58</v>
          </cell>
        </row>
        <row r="44">
          <cell r="G44">
            <v>6</v>
          </cell>
        </row>
        <row r="45">
          <cell r="G45">
            <v>12</v>
          </cell>
        </row>
        <row r="46">
          <cell r="G46">
            <v>12</v>
          </cell>
        </row>
        <row r="47">
          <cell r="G47">
            <v>6</v>
          </cell>
        </row>
        <row r="48">
          <cell r="G48">
            <v>12</v>
          </cell>
        </row>
        <row r="49">
          <cell r="G49">
            <v>6</v>
          </cell>
        </row>
        <row r="56">
          <cell r="G56">
            <v>4.5216000000000003</v>
          </cell>
        </row>
        <row r="57">
          <cell r="G57">
            <v>1.5071999999999999</v>
          </cell>
        </row>
        <row r="60">
          <cell r="G60">
            <v>18</v>
          </cell>
        </row>
        <row r="61">
          <cell r="G61">
            <v>6</v>
          </cell>
        </row>
        <row r="62">
          <cell r="G62">
            <v>0.60288000000000008</v>
          </cell>
        </row>
        <row r="63">
          <cell r="G63">
            <v>0.60288000000000008</v>
          </cell>
        </row>
        <row r="64">
          <cell r="G64">
            <v>6</v>
          </cell>
        </row>
      </sheetData>
      <sheetData sheetId="27" refreshError="1"/>
      <sheetData sheetId="28" refreshError="1">
        <row r="13">
          <cell r="G13">
            <v>36.856400000000001</v>
          </cell>
        </row>
        <row r="16">
          <cell r="G16">
            <v>16.288800000000002</v>
          </cell>
        </row>
        <row r="20">
          <cell r="G20">
            <v>4.9770000000000003</v>
          </cell>
        </row>
        <row r="24">
          <cell r="G24">
            <v>1.1929000000000001</v>
          </cell>
        </row>
        <row r="28">
          <cell r="G28">
            <v>2.2910000000000004</v>
          </cell>
        </row>
      </sheetData>
      <sheetData sheetId="29" refreshError="1">
        <row r="28">
          <cell r="G28">
            <v>696250</v>
          </cell>
        </row>
        <row r="131">
          <cell r="G131">
            <v>55908.333333333328</v>
          </cell>
        </row>
        <row r="152">
          <cell r="G152">
            <v>71362.5</v>
          </cell>
        </row>
        <row r="172">
          <cell r="G172">
            <v>23910</v>
          </cell>
        </row>
        <row r="244">
          <cell r="G244">
            <v>67500</v>
          </cell>
        </row>
        <row r="275">
          <cell r="G275">
            <v>47250</v>
          </cell>
        </row>
        <row r="288">
          <cell r="G288">
            <v>18750</v>
          </cell>
        </row>
        <row r="307">
          <cell r="G307">
            <v>13175.66450567261</v>
          </cell>
        </row>
        <row r="328">
          <cell r="G328">
            <v>925662</v>
          </cell>
        </row>
        <row r="344">
          <cell r="G344">
            <v>358500</v>
          </cell>
        </row>
      </sheetData>
      <sheetData sheetId="30" refreshError="1"/>
      <sheetData sheetId="31" refreshError="1"/>
      <sheetData sheetId="3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rva S"/>
      <sheetName val="REKAP"/>
      <sheetName val="REKAP PERHITUNGAN FISIK"/>
      <sheetName val="REKAP RKM"/>
      <sheetName val="BOP"/>
      <sheetName val="SATUAN HARGA"/>
      <sheetName val="REKAP MATERIAL"/>
      <sheetName val="REKAP MATERIAL (2)"/>
      <sheetName val="RPD"/>
      <sheetName val="REKAP KOEFISIEN"/>
      <sheetName val="RAB 500JT"/>
      <sheetName val="RAB BILIK"/>
      <sheetName val="RAB BILIK REKAP"/>
      <sheetName val="VOLUME BILIK"/>
      <sheetName val="VOLUME BILIK TA"/>
      <sheetName val="RAB BILIK TA"/>
      <sheetName val="RAB BILIK TA REKAP"/>
      <sheetName val="RAB BILIK L"/>
      <sheetName val="RAB BILIK L REKAP"/>
      <sheetName val="VOLUME BILIK L"/>
      <sheetName val="RAB 1 UNIT BILIK FULL &amp; SEPT"/>
      <sheetName val="RAB SEPT"/>
      <sheetName val="Sheet2"/>
      <sheetName val="RAB SEPT REKAP"/>
      <sheetName val="VOLUME SEPT"/>
      <sheetName val="RAB SEPT kom"/>
      <sheetName val="RAB SEPT kom REKAP"/>
      <sheetName val="VOLUME SEPT kom"/>
      <sheetName val="PENULANGAN"/>
      <sheetName val="ANALISA"/>
      <sheetName val="SATUAN HARGA form"/>
      <sheetName val="DAFTAR SURVEY"/>
    </sheetNames>
    <sheetDataSet>
      <sheetData sheetId="0" refreshError="1"/>
      <sheetData sheetId="1">
        <row r="3">
          <cell r="C3" t="str">
            <v>: SANIMAS SPALD-S</v>
          </cell>
        </row>
        <row r="4">
          <cell r="C4" t="str">
            <v xml:space="preserve">: PEMBANGUNAN BILIK TOILET DAN SEPTICTANK INDIVIDU </v>
          </cell>
        </row>
        <row r="5">
          <cell r="C5" t="str">
            <v>: DESA WONOTIRTO KECAMATAN BULU</v>
          </cell>
        </row>
        <row r="6">
          <cell r="C6" t="str">
            <v>: 2022</v>
          </cell>
        </row>
      </sheetData>
      <sheetData sheetId="2" refreshError="1"/>
      <sheetData sheetId="3" refreshError="1"/>
      <sheetData sheetId="4" refreshError="1"/>
      <sheetData sheetId="5">
        <row r="21">
          <cell r="E21">
            <v>260000</v>
          </cell>
        </row>
        <row r="23">
          <cell r="E23">
            <v>200000</v>
          </cell>
        </row>
        <row r="36">
          <cell r="E36">
            <v>3000</v>
          </cell>
        </row>
        <row r="37">
          <cell r="E37">
            <v>16000</v>
          </cell>
        </row>
        <row r="38">
          <cell r="E38">
            <v>16000</v>
          </cell>
        </row>
        <row r="39">
          <cell r="E39">
            <v>10000</v>
          </cell>
        </row>
        <row r="41">
          <cell r="E41">
            <v>28000</v>
          </cell>
        </row>
        <row r="42">
          <cell r="E42">
            <v>262900</v>
          </cell>
        </row>
        <row r="43">
          <cell r="E43">
            <v>25833.333333333332</v>
          </cell>
        </row>
        <row r="44">
          <cell r="E44">
            <v>15000</v>
          </cell>
        </row>
        <row r="45">
          <cell r="E45">
            <v>12000</v>
          </cell>
        </row>
        <row r="46">
          <cell r="E46">
            <v>25000</v>
          </cell>
        </row>
        <row r="47">
          <cell r="E47">
            <v>175000</v>
          </cell>
        </row>
        <row r="48">
          <cell r="E48">
            <v>135000</v>
          </cell>
        </row>
        <row r="49">
          <cell r="E49">
            <v>95000</v>
          </cell>
        </row>
        <row r="52">
          <cell r="E52">
            <v>16000</v>
          </cell>
        </row>
        <row r="57">
          <cell r="E57">
            <v>250000</v>
          </cell>
        </row>
        <row r="58">
          <cell r="E58">
            <v>80000</v>
          </cell>
        </row>
        <row r="60">
          <cell r="E60">
            <v>8000</v>
          </cell>
        </row>
        <row r="62">
          <cell r="E62">
            <v>9000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7">
          <cell r="B97" t="str">
            <v>Pas. Closet jongkok</v>
          </cell>
          <cell r="N97">
            <v>1</v>
          </cell>
        </row>
        <row r="98">
          <cell r="B98" t="str">
            <v>Pas. Pintu PVC Toilet</v>
          </cell>
          <cell r="N98">
            <v>1</v>
          </cell>
        </row>
        <row r="99">
          <cell r="B99" t="str">
            <v>Pas. Floor drain</v>
          </cell>
          <cell r="N99">
            <v>1</v>
          </cell>
        </row>
        <row r="100">
          <cell r="B100" t="str">
            <v>Pipa air kotor PVC Ø 3" Tipe AW</v>
          </cell>
          <cell r="N100">
            <v>1</v>
          </cell>
        </row>
        <row r="101">
          <cell r="B101" t="str">
            <v>Knee Ø 3'</v>
          </cell>
          <cell r="N101">
            <v>1</v>
          </cell>
        </row>
        <row r="102">
          <cell r="B102" t="str">
            <v>Tee Ø 3'</v>
          </cell>
          <cell r="N102">
            <v>1</v>
          </cell>
        </row>
        <row r="103">
          <cell r="B103" t="str">
            <v>Kabel listrik</v>
          </cell>
          <cell r="N103">
            <v>3</v>
          </cell>
        </row>
        <row r="104">
          <cell r="B104" t="str">
            <v>Fitting</v>
          </cell>
          <cell r="N104">
            <v>1</v>
          </cell>
        </row>
        <row r="105">
          <cell r="B105" t="str">
            <v>Sakelar</v>
          </cell>
          <cell r="N105">
            <v>1</v>
          </cell>
        </row>
        <row r="106">
          <cell r="B106" t="str">
            <v>Lampu 5 Watt</v>
          </cell>
          <cell r="N106">
            <v>1</v>
          </cell>
        </row>
        <row r="107">
          <cell r="B107" t="str">
            <v>Kran 3/4</v>
          </cell>
          <cell r="N107">
            <v>1</v>
          </cell>
        </row>
        <row r="108">
          <cell r="B108" t="str">
            <v>Pipa Ø 3/4"</v>
          </cell>
          <cell r="N108">
            <v>1</v>
          </cell>
        </row>
        <row r="109">
          <cell r="B109" t="str">
            <v xml:space="preserve">Roster </v>
          </cell>
          <cell r="N109">
            <v>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5">
          <cell r="N15">
            <v>0.60899999999999987</v>
          </cell>
        </row>
        <row r="19">
          <cell r="N19">
            <v>8.6999999999999994E-3</v>
          </cell>
        </row>
        <row r="23">
          <cell r="N23">
            <v>0.34800000000000003</v>
          </cell>
        </row>
        <row r="27">
          <cell r="N27">
            <v>4.3499999999999997E-2</v>
          </cell>
        </row>
        <row r="32">
          <cell r="N32">
            <v>0.58000000000000007</v>
          </cell>
        </row>
        <row r="37">
          <cell r="N37">
            <v>6.3000000000000014E-2</v>
          </cell>
        </row>
        <row r="42">
          <cell r="N42">
            <v>2.5200000000000005</v>
          </cell>
        </row>
        <row r="47">
          <cell r="N47">
            <v>2.9000000000000001E-2</v>
          </cell>
        </row>
        <row r="52">
          <cell r="N52">
            <v>0.58000000000000007</v>
          </cell>
        </row>
        <row r="57">
          <cell r="N57">
            <v>8.4000000000000005E-2</v>
          </cell>
        </row>
        <row r="65">
          <cell r="N65">
            <v>4.5199999999999996</v>
          </cell>
        </row>
        <row r="87">
          <cell r="N87">
            <v>9.0399999999999991</v>
          </cell>
        </row>
        <row r="91">
          <cell r="N91">
            <v>1.7999999999999998</v>
          </cell>
        </row>
        <row r="95">
          <cell r="N95">
            <v>12.565599999999998</v>
          </cell>
        </row>
      </sheetData>
      <sheetData sheetId="20" refreshError="1"/>
      <sheetData sheetId="21" refreshError="1"/>
      <sheetData sheetId="22" refreshError="1"/>
      <sheetData sheetId="23">
        <row r="49">
          <cell r="B49" t="str">
            <v>Plastik Alas Cor</v>
          </cell>
        </row>
      </sheetData>
      <sheetData sheetId="24">
        <row r="81">
          <cell r="B81" t="str">
            <v>Tee 1" Gas Release</v>
          </cell>
          <cell r="N81">
            <v>1</v>
          </cell>
        </row>
        <row r="82">
          <cell r="B82" t="str">
            <v>Tee 3'</v>
          </cell>
          <cell r="N82">
            <v>2</v>
          </cell>
        </row>
        <row r="83">
          <cell r="B83" t="str">
            <v>Pipa Gas Release Type D 1 "</v>
          </cell>
        </row>
        <row r="84">
          <cell r="B84" t="str">
            <v>Pipa PVC Type D 3 " AW</v>
          </cell>
        </row>
        <row r="85">
          <cell r="B85" t="str">
            <v>Manhole</v>
          </cell>
          <cell r="N85">
            <v>2</v>
          </cell>
        </row>
        <row r="86">
          <cell r="N86">
            <v>1</v>
          </cell>
        </row>
        <row r="92">
          <cell r="N92">
            <v>0.75360000000000005</v>
          </cell>
        </row>
        <row r="96">
          <cell r="N96">
            <v>0.25119999999999998</v>
          </cell>
        </row>
        <row r="100">
          <cell r="N100">
            <v>3</v>
          </cell>
        </row>
        <row r="103">
          <cell r="N103">
            <v>1</v>
          </cell>
        </row>
        <row r="108">
          <cell r="N108">
            <v>0.10048000000000001</v>
          </cell>
        </row>
        <row r="112">
          <cell r="N112">
            <v>0.10048000000000001</v>
          </cell>
        </row>
        <row r="116">
          <cell r="N116">
            <v>1</v>
          </cell>
        </row>
      </sheetData>
      <sheetData sheetId="25" refreshError="1"/>
      <sheetData sheetId="26" refreshError="1"/>
      <sheetData sheetId="27">
        <row r="14">
          <cell r="N14">
            <v>3.8159999999999998</v>
          </cell>
        </row>
        <row r="21">
          <cell r="N21">
            <v>2.4E-2</v>
          </cell>
        </row>
        <row r="25">
          <cell r="N25">
            <v>0.28999999999999998</v>
          </cell>
        </row>
        <row r="30">
          <cell r="N30">
            <v>0.05</v>
          </cell>
        </row>
        <row r="34">
          <cell r="N34">
            <v>1</v>
          </cell>
        </row>
        <row r="38">
          <cell r="N38">
            <v>1.4999999999999999E-2</v>
          </cell>
        </row>
        <row r="42">
          <cell r="N42">
            <v>1.4999999999999999E-2</v>
          </cell>
        </row>
        <row r="55">
          <cell r="N55">
            <v>12.2</v>
          </cell>
        </row>
        <row r="59">
          <cell r="N59">
            <v>0.73799999999999999</v>
          </cell>
        </row>
        <row r="63">
          <cell r="N63">
            <v>4.5</v>
          </cell>
        </row>
        <row r="66">
          <cell r="N66">
            <v>0.216</v>
          </cell>
        </row>
        <row r="71">
          <cell r="N71">
            <v>1.52</v>
          </cell>
        </row>
        <row r="74">
          <cell r="N74">
            <v>1.4999999999999999E-2</v>
          </cell>
        </row>
        <row r="79">
          <cell r="N79">
            <v>0.43</v>
          </cell>
        </row>
      </sheetData>
      <sheetData sheetId="28">
        <row r="32">
          <cell r="P32">
            <v>10.72185</v>
          </cell>
        </row>
        <row r="36">
          <cell r="P36">
            <v>22.524749999999997</v>
          </cell>
        </row>
        <row r="40">
          <cell r="P40">
            <v>7.3667500000000015</v>
          </cell>
        </row>
        <row r="45">
          <cell r="G45">
            <v>47.650500000000001</v>
          </cell>
        </row>
        <row r="48">
          <cell r="G48">
            <v>24.68</v>
          </cell>
        </row>
        <row r="52">
          <cell r="G52">
            <v>4.9770000000000003</v>
          </cell>
        </row>
        <row r="56">
          <cell r="G56">
            <v>1.89995</v>
          </cell>
        </row>
        <row r="60">
          <cell r="G60">
            <v>2.86375</v>
          </cell>
        </row>
      </sheetData>
      <sheetData sheetId="29">
        <row r="28">
          <cell r="G28">
            <v>696250</v>
          </cell>
        </row>
        <row r="90">
          <cell r="G90">
            <v>101375</v>
          </cell>
        </row>
        <row r="131">
          <cell r="G131">
            <v>55908.333333333328</v>
          </cell>
        </row>
        <row r="152">
          <cell r="G152">
            <v>71362.5</v>
          </cell>
        </row>
        <row r="172">
          <cell r="G172">
            <v>23910</v>
          </cell>
        </row>
        <row r="193">
          <cell r="G193">
            <v>36708.080000000002</v>
          </cell>
        </row>
        <row r="214">
          <cell r="G214">
            <v>121869.6</v>
          </cell>
        </row>
        <row r="229">
          <cell r="G229">
            <v>56250</v>
          </cell>
        </row>
        <row r="244">
          <cell r="G244">
            <v>67500</v>
          </cell>
        </row>
        <row r="275">
          <cell r="G275">
            <v>47250</v>
          </cell>
        </row>
        <row r="288">
          <cell r="G288">
            <v>18750</v>
          </cell>
        </row>
        <row r="307">
          <cell r="G307">
            <v>13175.66450567261</v>
          </cell>
        </row>
        <row r="328">
          <cell r="G328">
            <v>925662</v>
          </cell>
        </row>
        <row r="344">
          <cell r="G344">
            <v>358500</v>
          </cell>
        </row>
        <row r="363">
          <cell r="G363">
            <v>165400</v>
          </cell>
        </row>
        <row r="380">
          <cell r="G380">
            <v>21835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 BILIK"/>
      <sheetName val="RAB BILIK TA"/>
      <sheetName val="KALENDAR HARIAN"/>
      <sheetName val="MINGGU 1"/>
      <sheetName val="MINGGU 2"/>
      <sheetName val="MINGGU 3"/>
      <sheetName val="BULAN JULI"/>
      <sheetName val="BULAN AGUSTUS"/>
      <sheetName val="MINGGU 4"/>
      <sheetName val="MINGGU 5"/>
      <sheetName val="MINGGU 6"/>
      <sheetName val="MINGGU 7"/>
      <sheetName val="RAB BILIK L"/>
      <sheetName val="MINGGU 8"/>
      <sheetName val="MINGGU 9"/>
      <sheetName val="MINGGU 10"/>
      <sheetName val="RAB SEPT"/>
      <sheetName val="MINGGU 11"/>
      <sheetName val="MINGGU 12"/>
      <sheetName val="MINGGU 13"/>
      <sheetName val="CCO"/>
      <sheetName val="Sheet5"/>
      <sheetName val="RAB 500JT"/>
      <sheetName val="BACK UP P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98">
          <cell r="K98">
            <v>49.20027193071833</v>
          </cell>
        </row>
      </sheetData>
      <sheetData sheetId="11">
        <row r="98">
          <cell r="K98">
            <v>60.588831695480614</v>
          </cell>
        </row>
      </sheetData>
      <sheetData sheetId="12" refreshError="1"/>
      <sheetData sheetId="13">
        <row r="98">
          <cell r="J98">
            <v>5.9541618098095848</v>
          </cell>
          <cell r="N98">
            <v>66.542993505290241</v>
          </cell>
        </row>
      </sheetData>
      <sheetData sheetId="14">
        <row r="98">
          <cell r="J98">
            <v>11.4617764662925</v>
          </cell>
          <cell r="K98">
            <v>78.004769971582718</v>
          </cell>
        </row>
      </sheetData>
      <sheetData sheetId="15">
        <row r="98">
          <cell r="J98">
            <v>5.0666455951823348</v>
          </cell>
          <cell r="K98">
            <v>83.071415566765069</v>
          </cell>
        </row>
      </sheetData>
      <sheetData sheetId="16" refreshError="1"/>
      <sheetData sheetId="17">
        <row r="98">
          <cell r="J98">
            <v>6.8036055829990616</v>
          </cell>
          <cell r="K98">
            <v>89.875021149764081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 500JT"/>
      <sheetName val="RAB SEPT"/>
      <sheetName val="RAB BILIK"/>
      <sheetName val="KALENDAR HARIAN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 A"/>
      <sheetName val="12 A"/>
      <sheetName val="13 A"/>
      <sheetName val="14 A"/>
      <sheetName val="15 A"/>
      <sheetName val="16 A"/>
      <sheetName val="17 A"/>
      <sheetName val="18 A"/>
      <sheetName val="19 A"/>
      <sheetName val="20 A"/>
      <sheetName val="21 A"/>
      <sheetName val="22 A"/>
      <sheetName val="23 A"/>
      <sheetName val="24 A"/>
      <sheetName val="25 A"/>
      <sheetName val="26 A"/>
      <sheetName val="27 A"/>
    </sheetNames>
    <sheetDataSet>
      <sheetData sheetId="0" refreshError="1">
        <row r="28">
          <cell r="G28">
            <v>41.411999999999992</v>
          </cell>
        </row>
        <row r="29">
          <cell r="G29">
            <v>0.59160000000000001</v>
          </cell>
        </row>
        <row r="32">
          <cell r="G32">
            <v>23.664000000000001</v>
          </cell>
        </row>
        <row r="33">
          <cell r="G33">
            <v>343.65999999999997</v>
          </cell>
        </row>
        <row r="34">
          <cell r="G34">
            <v>680.59999999999991</v>
          </cell>
        </row>
        <row r="35">
          <cell r="G35">
            <v>680.59999999999991</v>
          </cell>
        </row>
        <row r="36">
          <cell r="G36">
            <v>73.799999999999983</v>
          </cell>
        </row>
        <row r="39">
          <cell r="G39">
            <v>3.4440000000000004</v>
          </cell>
        </row>
        <row r="40">
          <cell r="G40">
            <v>2.9580000000000002</v>
          </cell>
        </row>
        <row r="41">
          <cell r="G41">
            <v>3.3120000000000007</v>
          </cell>
        </row>
        <row r="42">
          <cell r="G42">
            <v>1.972</v>
          </cell>
        </row>
        <row r="45">
          <cell r="G45">
            <v>729.08580000000006</v>
          </cell>
        </row>
        <row r="46">
          <cell r="G46">
            <v>1126.2375000000002</v>
          </cell>
        </row>
        <row r="47">
          <cell r="G47">
            <v>654.3854</v>
          </cell>
        </row>
        <row r="50">
          <cell r="G50">
            <v>39.440000000000005</v>
          </cell>
        </row>
        <row r="51">
          <cell r="G51">
            <v>132.48000000000002</v>
          </cell>
        </row>
        <row r="52">
          <cell r="G52">
            <v>39.440000000000005</v>
          </cell>
        </row>
        <row r="55">
          <cell r="G55">
            <v>46.620000000000005</v>
          </cell>
        </row>
        <row r="59">
          <cell r="G59">
            <v>686.48339999999985</v>
          </cell>
        </row>
        <row r="62">
          <cell r="G62">
            <v>41</v>
          </cell>
        </row>
        <row r="63">
          <cell r="G63">
            <v>41</v>
          </cell>
        </row>
        <row r="64">
          <cell r="G64">
            <v>41</v>
          </cell>
        </row>
        <row r="65">
          <cell r="G65">
            <v>41</v>
          </cell>
        </row>
        <row r="66">
          <cell r="G66">
            <v>41</v>
          </cell>
        </row>
        <row r="67">
          <cell r="G67">
            <v>41</v>
          </cell>
        </row>
        <row r="68">
          <cell r="G68">
            <v>123</v>
          </cell>
        </row>
        <row r="69">
          <cell r="G69">
            <v>41</v>
          </cell>
        </row>
        <row r="70">
          <cell r="G70">
            <v>41</v>
          </cell>
        </row>
        <row r="71">
          <cell r="G71">
            <v>41</v>
          </cell>
        </row>
        <row r="72">
          <cell r="G72">
            <v>41</v>
          </cell>
        </row>
        <row r="73">
          <cell r="G73">
            <v>41</v>
          </cell>
        </row>
        <row r="74">
          <cell r="G74">
            <v>82</v>
          </cell>
        </row>
        <row r="78">
          <cell r="G78">
            <v>125.06399999999999</v>
          </cell>
        </row>
        <row r="79">
          <cell r="G79">
            <v>34.199999999999996</v>
          </cell>
        </row>
        <row r="82">
          <cell r="G82">
            <v>468.79999999999995</v>
          </cell>
        </row>
        <row r="85">
          <cell r="G85">
            <v>26.874000000000002</v>
          </cell>
        </row>
        <row r="86">
          <cell r="G86">
            <v>6.8688000000000002</v>
          </cell>
        </row>
        <row r="87">
          <cell r="G87">
            <v>10.082000000000001</v>
          </cell>
        </row>
        <row r="88">
          <cell r="G88">
            <v>2.4500000000000002</v>
          </cell>
        </row>
        <row r="89">
          <cell r="G89">
            <v>0.73499999999999999</v>
          </cell>
        </row>
        <row r="90">
          <cell r="G90">
            <v>18.579999999999998</v>
          </cell>
        </row>
        <row r="93">
          <cell r="G93">
            <v>1870.7282</v>
          </cell>
        </row>
        <row r="94">
          <cell r="G94">
            <v>498.28920000000005</v>
          </cell>
        </row>
        <row r="95">
          <cell r="G95">
            <v>498.28920000000005</v>
          </cell>
        </row>
        <row r="96">
          <cell r="G96">
            <v>243.87300000000002</v>
          </cell>
        </row>
        <row r="97">
          <cell r="G97">
            <v>115.69550000000002</v>
          </cell>
        </row>
        <row r="98">
          <cell r="G98">
            <v>62.694400000000002</v>
          </cell>
        </row>
        <row r="101">
          <cell r="G101">
            <v>156</v>
          </cell>
        </row>
        <row r="102">
          <cell r="G102">
            <v>89.616</v>
          </cell>
        </row>
        <row r="103">
          <cell r="G103">
            <v>49</v>
          </cell>
        </row>
        <row r="104">
          <cell r="G104">
            <v>0.73499999999999999</v>
          </cell>
        </row>
        <row r="105">
          <cell r="G105">
            <v>21.07</v>
          </cell>
        </row>
        <row r="108">
          <cell r="G108">
            <v>49</v>
          </cell>
        </row>
        <row r="109">
          <cell r="G109">
            <v>98</v>
          </cell>
        </row>
        <row r="112">
          <cell r="G112">
            <v>98</v>
          </cell>
        </row>
        <row r="113">
          <cell r="G113">
            <v>49</v>
          </cell>
        </row>
        <row r="114">
          <cell r="G114">
            <v>43</v>
          </cell>
        </row>
        <row r="115">
          <cell r="G115">
            <v>6</v>
          </cell>
        </row>
        <row r="116">
          <cell r="G116">
            <v>49</v>
          </cell>
        </row>
        <row r="119">
          <cell r="G119">
            <v>36.926400000000001</v>
          </cell>
        </row>
        <row r="120">
          <cell r="G120">
            <v>12.308799999999998</v>
          </cell>
        </row>
        <row r="121">
          <cell r="G121">
            <v>147</v>
          </cell>
        </row>
        <row r="122">
          <cell r="G122">
            <v>49</v>
          </cell>
        </row>
        <row r="123">
          <cell r="G123">
            <v>4.9235200000000008</v>
          </cell>
        </row>
        <row r="124">
          <cell r="G124">
            <v>4.9235200000000008</v>
          </cell>
        </row>
        <row r="125">
          <cell r="G125">
            <v>49</v>
          </cell>
        </row>
      </sheetData>
      <sheetData sheetId="1" refreshError="1">
        <row r="13">
          <cell r="G13">
            <v>2.3759999999999999</v>
          </cell>
        </row>
        <row r="14">
          <cell r="G14">
            <v>0.79199999999999993</v>
          </cell>
        </row>
        <row r="16">
          <cell r="G16">
            <v>9.1999999999999993</v>
          </cell>
        </row>
        <row r="18">
          <cell r="G18">
            <v>0.52200000000000002</v>
          </cell>
        </row>
        <row r="19">
          <cell r="G19">
            <v>0.12959999999999999</v>
          </cell>
        </row>
        <row r="20">
          <cell r="G20">
            <v>0.19400000000000001</v>
          </cell>
        </row>
        <row r="21">
          <cell r="G21">
            <v>0.05</v>
          </cell>
        </row>
        <row r="22">
          <cell r="G22">
            <v>1.4999999999999999E-2</v>
          </cell>
        </row>
        <row r="23">
          <cell r="G23">
            <v>0.43</v>
          </cell>
        </row>
        <row r="25">
          <cell r="G25">
            <v>36.856400000000001</v>
          </cell>
        </row>
        <row r="26">
          <cell r="G26">
            <v>8.144400000000001</v>
          </cell>
        </row>
        <row r="27">
          <cell r="G27">
            <v>8.144400000000001</v>
          </cell>
        </row>
        <row r="28">
          <cell r="G28">
            <v>4.9770000000000003</v>
          </cell>
        </row>
        <row r="29">
          <cell r="G29">
            <v>2.2910000000000004</v>
          </cell>
        </row>
        <row r="30">
          <cell r="G30">
            <v>1.1929000000000001</v>
          </cell>
        </row>
        <row r="32">
          <cell r="G32">
            <v>3</v>
          </cell>
        </row>
        <row r="33">
          <cell r="G33">
            <v>1.8719999999999999</v>
          </cell>
        </row>
        <row r="34">
          <cell r="G34">
            <v>1</v>
          </cell>
        </row>
        <row r="35">
          <cell r="G35">
            <v>1.4999999999999999E-2</v>
          </cell>
        </row>
        <row r="36">
          <cell r="G36">
            <v>0.43</v>
          </cell>
        </row>
        <row r="38">
          <cell r="G38">
            <v>1</v>
          </cell>
        </row>
        <row r="39">
          <cell r="G39">
            <v>2</v>
          </cell>
        </row>
        <row r="40">
          <cell r="G40">
            <v>2</v>
          </cell>
        </row>
        <row r="41">
          <cell r="G41">
            <v>1</v>
          </cell>
        </row>
        <row r="42">
          <cell r="G42">
            <v>2</v>
          </cell>
        </row>
        <row r="43">
          <cell r="G43">
            <v>1</v>
          </cell>
        </row>
        <row r="44">
          <cell r="G44">
            <v>1</v>
          </cell>
        </row>
        <row r="45">
          <cell r="G45">
            <v>1</v>
          </cell>
        </row>
        <row r="46">
          <cell r="G46">
            <v>1</v>
          </cell>
        </row>
        <row r="48">
          <cell r="G48">
            <v>0.75360000000000005</v>
          </cell>
        </row>
        <row r="49">
          <cell r="G49">
            <v>0.25119999999999998</v>
          </cell>
        </row>
        <row r="50">
          <cell r="G50">
            <v>3</v>
          </cell>
        </row>
        <row r="51">
          <cell r="G51">
            <v>1</v>
          </cell>
        </row>
        <row r="52">
          <cell r="G52">
            <v>0.10048000000000001</v>
          </cell>
        </row>
        <row r="53">
          <cell r="G53">
            <v>0.10048000000000001</v>
          </cell>
        </row>
        <row r="54">
          <cell r="G54">
            <v>1</v>
          </cell>
        </row>
      </sheetData>
      <sheetData sheetId="2" refreshError="1">
        <row r="12">
          <cell r="G12">
            <v>1.2179999999999997</v>
          </cell>
        </row>
        <row r="13">
          <cell r="G13">
            <v>1.7399999999999999E-2</v>
          </cell>
        </row>
        <row r="15">
          <cell r="G15">
            <v>0.69600000000000006</v>
          </cell>
        </row>
        <row r="16">
          <cell r="G16">
            <v>10.76</v>
          </cell>
        </row>
        <row r="17">
          <cell r="G17">
            <v>20.52</v>
          </cell>
        </row>
        <row r="18">
          <cell r="G18">
            <v>20.52</v>
          </cell>
        </row>
        <row r="19">
          <cell r="G19">
            <v>1.7999999999999998</v>
          </cell>
        </row>
        <row r="21">
          <cell r="G21">
            <v>8.4000000000000005E-2</v>
          </cell>
        </row>
        <row r="22">
          <cell r="G22">
            <v>8.6999999999999994E-2</v>
          </cell>
        </row>
        <row r="23">
          <cell r="G23">
            <v>9.0000000000000024E-2</v>
          </cell>
        </row>
        <row r="24">
          <cell r="G24">
            <v>5.8000000000000003E-2</v>
          </cell>
        </row>
        <row r="26">
          <cell r="G26">
            <v>21.4437</v>
          </cell>
        </row>
        <row r="27">
          <cell r="G27">
            <v>30.033000000000001</v>
          </cell>
        </row>
        <row r="28">
          <cell r="G28">
            <v>20.416700000000002</v>
          </cell>
        </row>
        <row r="30">
          <cell r="G30">
            <v>1.1600000000000001</v>
          </cell>
        </row>
        <row r="31">
          <cell r="G31">
            <v>3.6</v>
          </cell>
        </row>
        <row r="32">
          <cell r="G32">
            <v>1.1600000000000001</v>
          </cell>
        </row>
        <row r="34">
          <cell r="G34">
            <v>3.33</v>
          </cell>
        </row>
        <row r="36">
          <cell r="G36">
            <v>20.169999999999998</v>
          </cell>
        </row>
        <row r="38">
          <cell r="G38">
            <v>1</v>
          </cell>
        </row>
        <row r="39">
          <cell r="G39">
            <v>1</v>
          </cell>
        </row>
        <row r="40">
          <cell r="G40">
            <v>1</v>
          </cell>
        </row>
        <row r="41">
          <cell r="G41">
            <v>1</v>
          </cell>
        </row>
        <row r="42">
          <cell r="G42">
            <v>1</v>
          </cell>
        </row>
        <row r="43">
          <cell r="G43">
            <v>1</v>
          </cell>
        </row>
        <row r="44">
          <cell r="G44">
            <v>3</v>
          </cell>
        </row>
        <row r="45">
          <cell r="G45">
            <v>1</v>
          </cell>
        </row>
        <row r="46">
          <cell r="G46">
            <v>1</v>
          </cell>
        </row>
        <row r="47">
          <cell r="G47">
            <v>1</v>
          </cell>
        </row>
        <row r="48">
          <cell r="G48">
            <v>1</v>
          </cell>
        </row>
        <row r="49">
          <cell r="G49">
            <v>1</v>
          </cell>
        </row>
        <row r="50">
          <cell r="G50">
            <v>2</v>
          </cell>
        </row>
      </sheetData>
      <sheetData sheetId="3" refreshError="1">
        <row r="3">
          <cell r="BC3">
            <v>0</v>
          </cell>
        </row>
        <row r="4">
          <cell r="BC4">
            <v>0</v>
          </cell>
        </row>
        <row r="6">
          <cell r="BC6">
            <v>0</v>
          </cell>
        </row>
        <row r="7">
          <cell r="BC7">
            <v>0</v>
          </cell>
        </row>
        <row r="8">
          <cell r="BC8">
            <v>0</v>
          </cell>
        </row>
        <row r="9">
          <cell r="BC9">
            <v>2</v>
          </cell>
        </row>
        <row r="10">
          <cell r="BC10">
            <v>2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0</v>
          </cell>
        </row>
        <row r="15">
          <cell r="BC15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1">
          <cell r="BC21">
            <v>0</v>
          </cell>
        </row>
        <row r="22">
          <cell r="BC22">
            <v>0</v>
          </cell>
        </row>
        <row r="23">
          <cell r="BC23">
            <v>0</v>
          </cell>
        </row>
        <row r="25">
          <cell r="BC25">
            <v>2</v>
          </cell>
        </row>
        <row r="27">
          <cell r="BC27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2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2</v>
          </cell>
        </row>
        <row r="36">
          <cell r="BC36">
            <v>2</v>
          </cell>
        </row>
        <row r="37">
          <cell r="BC37">
            <v>2</v>
          </cell>
        </row>
        <row r="38">
          <cell r="BC38">
            <v>2</v>
          </cell>
        </row>
        <row r="39">
          <cell r="BC39">
            <v>2</v>
          </cell>
        </row>
        <row r="40">
          <cell r="BC40">
            <v>2</v>
          </cell>
        </row>
        <row r="41">
          <cell r="BC41">
            <v>0</v>
          </cell>
        </row>
        <row r="45">
          <cell r="BC45">
            <v>0</v>
          </cell>
        </row>
        <row r="46">
          <cell r="BC46">
            <v>0</v>
          </cell>
        </row>
        <row r="48">
          <cell r="BC48">
            <v>0</v>
          </cell>
        </row>
        <row r="50">
          <cell r="BC50">
            <v>0</v>
          </cell>
        </row>
        <row r="51">
          <cell r="BC51">
            <v>0</v>
          </cell>
        </row>
        <row r="52">
          <cell r="BC52">
            <v>0</v>
          </cell>
        </row>
        <row r="53">
          <cell r="BC53">
            <v>0</v>
          </cell>
        </row>
        <row r="54">
          <cell r="BC54">
            <v>0</v>
          </cell>
        </row>
        <row r="55">
          <cell r="BC55">
            <v>0</v>
          </cell>
        </row>
        <row r="57">
          <cell r="BC57">
            <v>0</v>
          </cell>
        </row>
        <row r="58">
          <cell r="BC58">
            <v>0</v>
          </cell>
        </row>
        <row r="59">
          <cell r="BC59">
            <v>0</v>
          </cell>
        </row>
        <row r="60">
          <cell r="BC60">
            <v>0</v>
          </cell>
        </row>
        <row r="61">
          <cell r="BC61">
            <v>0</v>
          </cell>
        </row>
        <row r="62">
          <cell r="BC62">
            <v>0</v>
          </cell>
        </row>
        <row r="64">
          <cell r="BC64">
            <v>0</v>
          </cell>
        </row>
        <row r="65">
          <cell r="BC65">
            <v>0</v>
          </cell>
        </row>
        <row r="66">
          <cell r="BC66">
            <v>0</v>
          </cell>
        </row>
        <row r="67">
          <cell r="BC67">
            <v>0</v>
          </cell>
        </row>
        <row r="68">
          <cell r="BC68">
            <v>0</v>
          </cell>
        </row>
        <row r="70">
          <cell r="BC70">
            <v>4</v>
          </cell>
        </row>
        <row r="71">
          <cell r="BC71">
            <v>4</v>
          </cell>
        </row>
        <row r="72">
          <cell r="BC72">
            <v>4</v>
          </cell>
        </row>
        <row r="73">
          <cell r="BC73">
            <v>0</v>
          </cell>
        </row>
        <row r="74">
          <cell r="BC74">
            <v>0</v>
          </cell>
        </row>
        <row r="75">
          <cell r="BC75">
            <v>0</v>
          </cell>
        </row>
        <row r="76">
          <cell r="BC76">
            <v>2</v>
          </cell>
        </row>
        <row r="77">
          <cell r="BC77">
            <v>0</v>
          </cell>
        </row>
        <row r="78">
          <cell r="BC78">
            <v>3</v>
          </cell>
        </row>
        <row r="80">
          <cell r="BC80">
            <v>0</v>
          </cell>
        </row>
        <row r="81">
          <cell r="BC81">
            <v>0</v>
          </cell>
        </row>
        <row r="82">
          <cell r="BC82">
            <v>0</v>
          </cell>
        </row>
        <row r="83">
          <cell r="BC83">
            <v>0</v>
          </cell>
        </row>
        <row r="84">
          <cell r="BC84">
            <v>0</v>
          </cell>
        </row>
        <row r="85">
          <cell r="BC85">
            <v>0</v>
          </cell>
        </row>
        <row r="86">
          <cell r="BC86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>
        <row r="11">
          <cell r="J11">
            <v>30.449999999999996</v>
          </cell>
        </row>
        <row r="12">
          <cell r="J12">
            <v>0.43499999999999994</v>
          </cell>
        </row>
        <row r="14">
          <cell r="J14">
            <v>16.007999999999999</v>
          </cell>
        </row>
        <row r="15">
          <cell r="J15">
            <v>269</v>
          </cell>
        </row>
        <row r="16">
          <cell r="J16">
            <v>492.48</v>
          </cell>
        </row>
        <row r="17">
          <cell r="J17">
            <v>451.44</v>
          </cell>
        </row>
        <row r="18">
          <cell r="J18">
            <v>37.799999999999997</v>
          </cell>
        </row>
        <row r="20">
          <cell r="J20">
            <v>2.1</v>
          </cell>
        </row>
        <row r="21">
          <cell r="J21">
            <v>2.1749999999999994</v>
          </cell>
        </row>
        <row r="22">
          <cell r="J22">
            <v>2.2500000000000009</v>
          </cell>
        </row>
        <row r="23">
          <cell r="J23">
            <v>1.4500000000000004</v>
          </cell>
        </row>
        <row r="25">
          <cell r="J25">
            <v>471.76140000000009</v>
          </cell>
        </row>
        <row r="26">
          <cell r="J26">
            <v>660.72600000000011</v>
          </cell>
        </row>
        <row r="27">
          <cell r="J27">
            <v>449.16740000000004</v>
          </cell>
        </row>
        <row r="29">
          <cell r="J29">
            <v>27.840000000000003</v>
          </cell>
        </row>
        <row r="30">
          <cell r="J30">
            <v>86.40000000000002</v>
          </cell>
        </row>
        <row r="31">
          <cell r="J31">
            <v>27.840000000000003</v>
          </cell>
        </row>
        <row r="33">
          <cell r="J33">
            <v>53.279999999999987</v>
          </cell>
        </row>
        <row r="35">
          <cell r="J35">
            <v>0</v>
          </cell>
        </row>
        <row r="37">
          <cell r="J37">
            <v>24</v>
          </cell>
        </row>
        <row r="38">
          <cell r="J38">
            <v>24</v>
          </cell>
        </row>
        <row r="39">
          <cell r="J39">
            <v>24</v>
          </cell>
        </row>
        <row r="40">
          <cell r="J40">
            <v>22</v>
          </cell>
        </row>
        <row r="41">
          <cell r="J41">
            <v>24</v>
          </cell>
        </row>
        <row r="42">
          <cell r="J42">
            <v>24</v>
          </cell>
        </row>
        <row r="43">
          <cell r="J43">
            <v>15</v>
          </cell>
        </row>
        <row r="44">
          <cell r="J44">
            <v>5</v>
          </cell>
        </row>
        <row r="45">
          <cell r="J45">
            <v>5</v>
          </cell>
        </row>
        <row r="46">
          <cell r="J46">
            <v>5</v>
          </cell>
        </row>
        <row r="47">
          <cell r="J47">
            <v>22</v>
          </cell>
        </row>
        <row r="48">
          <cell r="J48">
            <v>22</v>
          </cell>
        </row>
        <row r="49">
          <cell r="J49">
            <v>48</v>
          </cell>
        </row>
        <row r="53">
          <cell r="J53">
            <v>73.655999999999992</v>
          </cell>
        </row>
        <row r="54">
          <cell r="J54">
            <v>22.175999999999998</v>
          </cell>
        </row>
        <row r="56">
          <cell r="J56">
            <v>257.59999999999997</v>
          </cell>
        </row>
        <row r="58">
          <cell r="J58">
            <v>14.616000000000005</v>
          </cell>
        </row>
        <row r="59">
          <cell r="J59">
            <v>3.3695999999999988</v>
          </cell>
        </row>
        <row r="60">
          <cell r="J60">
            <v>5.2379999999999995</v>
          </cell>
        </row>
        <row r="61">
          <cell r="J61">
            <v>1.3500000000000003</v>
          </cell>
        </row>
        <row r="62">
          <cell r="J62">
            <v>0.40500000000000014</v>
          </cell>
        </row>
        <row r="63">
          <cell r="J63">
            <v>11.609999999999998</v>
          </cell>
        </row>
        <row r="65">
          <cell r="J65">
            <v>1031.9792</v>
          </cell>
        </row>
        <row r="66">
          <cell r="J66">
            <v>219.89879999999999</v>
          </cell>
        </row>
        <row r="67">
          <cell r="J67">
            <v>228.04320000000001</v>
          </cell>
        </row>
        <row r="68">
          <cell r="J68">
            <v>134.37900000000005</v>
          </cell>
        </row>
        <row r="69">
          <cell r="J69">
            <v>61.856999999999999</v>
          </cell>
        </row>
        <row r="70">
          <cell r="J70">
            <v>32.208300000000008</v>
          </cell>
        </row>
        <row r="72">
          <cell r="J72">
            <v>78</v>
          </cell>
        </row>
        <row r="73">
          <cell r="J73">
            <v>48.671999999999997</v>
          </cell>
        </row>
        <row r="74">
          <cell r="J74">
            <v>26</v>
          </cell>
        </row>
        <row r="75">
          <cell r="J75">
            <v>0.39000000000000012</v>
          </cell>
        </row>
        <row r="76">
          <cell r="J76">
            <v>11.179999999999998</v>
          </cell>
        </row>
        <row r="78">
          <cell r="J78">
            <v>21</v>
          </cell>
        </row>
        <row r="79">
          <cell r="J79">
            <v>44</v>
          </cell>
        </row>
        <row r="80">
          <cell r="J80">
            <v>42</v>
          </cell>
        </row>
        <row r="81">
          <cell r="J81">
            <v>26</v>
          </cell>
        </row>
        <row r="82">
          <cell r="J82">
            <v>52</v>
          </cell>
        </row>
        <row r="83">
          <cell r="J83">
            <v>23</v>
          </cell>
        </row>
        <row r="84">
          <cell r="J84">
            <v>24</v>
          </cell>
        </row>
        <row r="85">
          <cell r="J85">
            <v>0</v>
          </cell>
        </row>
        <row r="86">
          <cell r="J86">
            <v>22</v>
          </cell>
        </row>
        <row r="88">
          <cell r="J88">
            <v>20.347200000000004</v>
          </cell>
        </row>
        <row r="89">
          <cell r="J89">
            <v>6.7823999999999973</v>
          </cell>
        </row>
        <row r="90">
          <cell r="J90">
            <v>84</v>
          </cell>
        </row>
        <row r="91">
          <cell r="J91">
            <v>27</v>
          </cell>
        </row>
        <row r="92">
          <cell r="J92">
            <v>2.7129600000000007</v>
          </cell>
        </row>
        <row r="93">
          <cell r="J93">
            <v>2.7129600000000007</v>
          </cell>
        </row>
        <row r="94">
          <cell r="J94">
            <v>27</v>
          </cell>
        </row>
      </sheetData>
      <sheetData sheetId="5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 CAT HARIAN EDIT FORMAT"/>
      <sheetName val="REKAP 500JT"/>
      <sheetName val="FORMAT CAT HARIAN EDIT"/>
      <sheetName val="FORMAT CAT HARIAN JUKNIS"/>
      <sheetName val="RAB SEPT"/>
      <sheetName val="RAB BILIK"/>
      <sheetName val="CATATAN PERALATAN KERJA (2)"/>
      <sheetName val="CATATAN PERALATAN KERJA"/>
      <sheetName val="RAB 500JT"/>
      <sheetName val="LAP KEMAJUAN FISIK MINGGUAN"/>
      <sheetName val="LAP KEMAJUAN FISIK MING 2"/>
      <sheetName val="LAP KEMAJUAN FISIK MINGGUAN 2"/>
      <sheetName val="MINGGU 0"/>
      <sheetName val="MINGGU 1"/>
      <sheetName val="MINGGU 2"/>
      <sheetName val="LAP KEMAJUAN FISIK BULANAN"/>
    </sheetNames>
    <sheetDataSet>
      <sheetData sheetId="0" refreshError="1"/>
      <sheetData sheetId="1" refreshError="1">
        <row r="24">
          <cell r="E24" t="str">
            <v>m3</v>
          </cell>
        </row>
        <row r="25">
          <cell r="E25" t="str">
            <v>m3</v>
          </cell>
        </row>
        <row r="28">
          <cell r="E28" t="str">
            <v>m3</v>
          </cell>
        </row>
        <row r="29">
          <cell r="E29" t="str">
            <v>m2</v>
          </cell>
        </row>
        <row r="30">
          <cell r="E30" t="str">
            <v>m2</v>
          </cell>
        </row>
        <row r="31">
          <cell r="E31" t="str">
            <v>m2</v>
          </cell>
        </row>
        <row r="32">
          <cell r="E32" t="str">
            <v>m2</v>
          </cell>
        </row>
        <row r="35">
          <cell r="E35" t="str">
            <v>m3</v>
          </cell>
        </row>
        <row r="36">
          <cell r="E36" t="str">
            <v>m3</v>
          </cell>
        </row>
        <row r="37">
          <cell r="E37" t="str">
            <v>m3</v>
          </cell>
        </row>
        <row r="38">
          <cell r="E38" t="str">
            <v>m3</v>
          </cell>
        </row>
        <row r="41">
          <cell r="E41" t="str">
            <v>Kg</v>
          </cell>
        </row>
        <row r="42">
          <cell r="E42" t="str">
            <v>Kg</v>
          </cell>
        </row>
        <row r="43">
          <cell r="E43" t="str">
            <v>Kg</v>
          </cell>
        </row>
        <row r="46">
          <cell r="E46" t="str">
            <v>m2</v>
          </cell>
        </row>
        <row r="47">
          <cell r="E47" t="str">
            <v>m2</v>
          </cell>
        </row>
        <row r="48">
          <cell r="E48" t="str">
            <v>m2</v>
          </cell>
        </row>
        <row r="51">
          <cell r="E51" t="str">
            <v>m2</v>
          </cell>
        </row>
        <row r="55">
          <cell r="E55" t="str">
            <v>m2</v>
          </cell>
        </row>
        <row r="58">
          <cell r="E58" t="str">
            <v>bh</v>
          </cell>
        </row>
        <row r="59">
          <cell r="E59" t="str">
            <v>bh</v>
          </cell>
        </row>
        <row r="60">
          <cell r="E60" t="str">
            <v>bh</v>
          </cell>
        </row>
        <row r="61">
          <cell r="E61" t="str">
            <v>btg</v>
          </cell>
        </row>
        <row r="62">
          <cell r="E62" t="str">
            <v>bh</v>
          </cell>
        </row>
        <row r="63">
          <cell r="E63" t="str">
            <v>bh</v>
          </cell>
        </row>
        <row r="64">
          <cell r="E64" t="str">
            <v>m</v>
          </cell>
        </row>
        <row r="65">
          <cell r="E65" t="str">
            <v>bh</v>
          </cell>
        </row>
        <row r="66">
          <cell r="E66" t="str">
            <v>bh</v>
          </cell>
        </row>
        <row r="67">
          <cell r="E67" t="str">
            <v>bh</v>
          </cell>
        </row>
        <row r="68">
          <cell r="E68" t="str">
            <v>bh</v>
          </cell>
        </row>
        <row r="69">
          <cell r="E69" t="str">
            <v>btg</v>
          </cell>
        </row>
        <row r="70">
          <cell r="E70" t="str">
            <v>bh</v>
          </cell>
        </row>
        <row r="75">
          <cell r="E75" t="str">
            <v>m3</v>
          </cell>
        </row>
        <row r="76">
          <cell r="E76" t="str">
            <v>m3</v>
          </cell>
        </row>
        <row r="79">
          <cell r="E79" t="str">
            <v>m2</v>
          </cell>
        </row>
        <row r="82">
          <cell r="E82" t="str">
            <v>m3</v>
          </cell>
        </row>
        <row r="83">
          <cell r="E83" t="str">
            <v>m3</v>
          </cell>
        </row>
        <row r="84">
          <cell r="E84" t="str">
            <v>m3</v>
          </cell>
        </row>
        <row r="85">
          <cell r="E85" t="str">
            <v>m3</v>
          </cell>
        </row>
        <row r="86">
          <cell r="E86" t="str">
            <v>m3</v>
          </cell>
        </row>
        <row r="87">
          <cell r="E87" t="str">
            <v>m3</v>
          </cell>
        </row>
        <row r="90">
          <cell r="E90" t="str">
            <v>Kg</v>
          </cell>
        </row>
        <row r="91">
          <cell r="E91" t="str">
            <v>Kg</v>
          </cell>
        </row>
        <row r="92">
          <cell r="E92" t="str">
            <v>Kg</v>
          </cell>
        </row>
        <row r="93">
          <cell r="E93" t="str">
            <v>Kg</v>
          </cell>
        </row>
        <row r="94">
          <cell r="E94" t="str">
            <v>Kg</v>
          </cell>
        </row>
        <row r="95">
          <cell r="E95" t="str">
            <v>Kg</v>
          </cell>
        </row>
        <row r="98">
          <cell r="E98" t="str">
            <v>m2</v>
          </cell>
        </row>
        <row r="99">
          <cell r="E99" t="str">
            <v>m2</v>
          </cell>
        </row>
        <row r="100">
          <cell r="E100" t="str">
            <v>m2</v>
          </cell>
        </row>
        <row r="101">
          <cell r="E101" t="str">
            <v>m2</v>
          </cell>
        </row>
        <row r="102">
          <cell r="E102" t="str">
            <v>m2</v>
          </cell>
        </row>
        <row r="105">
          <cell r="E105" t="str">
            <v>bh</v>
          </cell>
        </row>
        <row r="107">
          <cell r="E107" t="str">
            <v>btg</v>
          </cell>
        </row>
        <row r="109">
          <cell r="E109" t="str">
            <v>bh</v>
          </cell>
        </row>
        <row r="110">
          <cell r="E110" t="str">
            <v>bh</v>
          </cell>
        </row>
        <row r="111">
          <cell r="E111" t="str">
            <v>set</v>
          </cell>
        </row>
        <row r="114">
          <cell r="E114" t="str">
            <v>m3</v>
          </cell>
        </row>
        <row r="115">
          <cell r="E115" t="str">
            <v>m3</v>
          </cell>
        </row>
        <row r="116">
          <cell r="E116" t="str">
            <v>Bh</v>
          </cell>
        </row>
        <row r="117">
          <cell r="E117" t="str">
            <v>Bh</v>
          </cell>
        </row>
        <row r="118">
          <cell r="E118" t="str">
            <v>M3</v>
          </cell>
        </row>
        <row r="119">
          <cell r="E119" t="str">
            <v>M3</v>
          </cell>
        </row>
        <row r="120">
          <cell r="E120" t="str">
            <v>M2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"/>
  <sheetViews>
    <sheetView view="pageBreakPreview" topLeftCell="A119" zoomScale="80" zoomScaleNormal="80" zoomScaleSheetLayoutView="80" workbookViewId="0">
      <selection activeCell="M143" sqref="M143"/>
    </sheetView>
  </sheetViews>
  <sheetFormatPr defaultRowHeight="15" x14ac:dyDescent="0.25"/>
  <cols>
    <col min="1" max="1" width="3.5703125" customWidth="1"/>
    <col min="2" max="2" width="14.28515625" customWidth="1"/>
    <col min="3" max="3" width="11.140625" customWidth="1"/>
    <col min="4" max="4" width="6.85546875" style="162" hidden="1" customWidth="1"/>
    <col min="5" max="5" width="6.28515625" style="162" hidden="1" customWidth="1"/>
    <col min="6" max="6" width="4.42578125" style="162" hidden="1" customWidth="1"/>
    <col min="7" max="7" width="7.140625" style="162" customWidth="1"/>
    <col min="8" max="8" width="8.5703125" style="162" hidden="1" customWidth="1"/>
    <col min="9" max="9" width="11.85546875" style="163" customWidth="1"/>
    <col min="10" max="10" width="13.5703125" customWidth="1"/>
    <col min="11" max="11" width="8.140625" style="162" customWidth="1"/>
    <col min="12" max="13" width="12.7109375" customWidth="1"/>
    <col min="14" max="14" width="8.42578125" style="162" customWidth="1"/>
    <col min="15" max="15" width="12.7109375" customWidth="1"/>
    <col min="16" max="16" width="14.140625" customWidth="1"/>
    <col min="17" max="17" width="8.5703125" style="162" customWidth="1"/>
    <col min="18" max="18" width="12.7109375" customWidth="1"/>
    <col min="19" max="19" width="15.5703125" customWidth="1"/>
    <col min="20" max="20" width="13.5703125" customWidth="1"/>
  </cols>
  <sheetData>
    <row r="1" spans="1:22" ht="17.45" customHeight="1" x14ac:dyDescent="0.25">
      <c r="A1" s="345" t="s">
        <v>275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  <c r="Q1" s="345"/>
      <c r="R1" s="345"/>
      <c r="S1" s="345"/>
    </row>
    <row r="2" spans="1:22" x14ac:dyDescent="0.25">
      <c r="A2" s="49"/>
      <c r="B2" s="49"/>
      <c r="C2" s="49"/>
      <c r="D2" s="50"/>
      <c r="E2" s="50"/>
      <c r="F2" s="50"/>
      <c r="G2" s="51"/>
      <c r="H2" s="51"/>
      <c r="I2" s="52"/>
      <c r="J2" s="53"/>
    </row>
    <row r="3" spans="1:22" x14ac:dyDescent="0.25">
      <c r="A3" s="49" t="s">
        <v>122</v>
      </c>
      <c r="B3" s="49"/>
      <c r="C3" s="49" t="str">
        <f>[13]REKAP!C3</f>
        <v>: SANIMAS SPALD-S</v>
      </c>
      <c r="D3" s="50"/>
      <c r="E3" s="50"/>
      <c r="F3" s="50"/>
      <c r="G3" s="51"/>
      <c r="H3" s="51"/>
      <c r="I3" s="52"/>
      <c r="J3" s="53"/>
    </row>
    <row r="4" spans="1:22" x14ac:dyDescent="0.25">
      <c r="A4" s="49" t="s">
        <v>123</v>
      </c>
      <c r="B4" s="49"/>
      <c r="C4" s="49" t="str">
        <f>[13]REKAP!C4</f>
        <v xml:space="preserve">: PEMBANGUNAN BILIK TOILET DAN SEPTICTANK INDIVIDU </v>
      </c>
      <c r="D4" s="50"/>
      <c r="E4" s="50"/>
      <c r="F4" s="50"/>
      <c r="G4" s="51"/>
      <c r="H4" s="51"/>
      <c r="I4" s="52"/>
      <c r="J4" s="53"/>
    </row>
    <row r="5" spans="1:22" x14ac:dyDescent="0.25">
      <c r="A5" s="49" t="s">
        <v>124</v>
      </c>
      <c r="B5" s="49"/>
      <c r="C5" s="49" t="str">
        <f>[13]REKAP!C5</f>
        <v>: DESA WONOTIRTO KECAMATAN BULU</v>
      </c>
      <c r="D5" s="50"/>
      <c r="E5" s="50"/>
      <c r="F5" s="50"/>
      <c r="G5" s="51"/>
      <c r="H5" s="51"/>
      <c r="I5" s="52"/>
      <c r="J5" s="53"/>
    </row>
    <row r="6" spans="1:22" x14ac:dyDescent="0.25">
      <c r="A6" s="49" t="s">
        <v>125</v>
      </c>
      <c r="B6" s="49"/>
      <c r="C6" s="49" t="str">
        <f>[13]REKAP!C6</f>
        <v>: 2022</v>
      </c>
      <c r="D6" s="50"/>
      <c r="E6" s="50"/>
      <c r="F6" s="50"/>
      <c r="G6" s="51"/>
      <c r="H6" s="51"/>
      <c r="I6" s="52"/>
      <c r="J6" s="53"/>
    </row>
    <row r="7" spans="1:22" ht="15.75" thickBot="1" x14ac:dyDescent="0.3">
      <c r="A7" s="49"/>
      <c r="B7" s="49"/>
      <c r="C7" s="49"/>
      <c r="D7" s="50"/>
      <c r="E7" s="50"/>
      <c r="F7" s="50"/>
      <c r="G7" s="51"/>
      <c r="H7" s="51"/>
      <c r="I7" s="52"/>
      <c r="J7" s="53"/>
    </row>
    <row r="8" spans="1:22" ht="14.45" customHeight="1" x14ac:dyDescent="0.25">
      <c r="A8" s="346" t="s">
        <v>126</v>
      </c>
      <c r="B8" s="348" t="s">
        <v>127</v>
      </c>
      <c r="C8" s="349"/>
      <c r="D8" s="352" t="s">
        <v>17</v>
      </c>
      <c r="E8" s="354" t="s">
        <v>128</v>
      </c>
      <c r="F8" s="354" t="s">
        <v>129</v>
      </c>
      <c r="G8" s="357" t="s">
        <v>130</v>
      </c>
      <c r="H8" s="357" t="s">
        <v>131</v>
      </c>
      <c r="I8" s="54" t="s">
        <v>132</v>
      </c>
      <c r="J8" s="55" t="s">
        <v>133</v>
      </c>
      <c r="K8" s="55" t="s">
        <v>247</v>
      </c>
      <c r="L8" s="54" t="s">
        <v>132</v>
      </c>
      <c r="M8" s="55" t="s">
        <v>133</v>
      </c>
      <c r="N8" s="55" t="s">
        <v>247</v>
      </c>
      <c r="O8" s="54" t="s">
        <v>132</v>
      </c>
      <c r="P8" s="55" t="s">
        <v>133</v>
      </c>
      <c r="Q8" s="55" t="s">
        <v>247</v>
      </c>
      <c r="R8" s="54" t="s">
        <v>132</v>
      </c>
      <c r="S8" s="55" t="s">
        <v>133</v>
      </c>
      <c r="T8" s="56"/>
      <c r="U8" s="56"/>
      <c r="V8" s="56"/>
    </row>
    <row r="9" spans="1:22" x14ac:dyDescent="0.25">
      <c r="A9" s="347"/>
      <c r="B9" s="350"/>
      <c r="C9" s="351"/>
      <c r="D9" s="353"/>
      <c r="E9" s="355"/>
      <c r="F9" s="356"/>
      <c r="G9" s="358"/>
      <c r="H9" s="358"/>
      <c r="I9" s="57" t="s">
        <v>134</v>
      </c>
      <c r="J9" s="58" t="s">
        <v>134</v>
      </c>
      <c r="K9" s="58" t="s">
        <v>17</v>
      </c>
      <c r="L9" s="57" t="s">
        <v>134</v>
      </c>
      <c r="M9" s="58" t="s">
        <v>134</v>
      </c>
      <c r="N9" s="58" t="s">
        <v>17</v>
      </c>
      <c r="O9" s="57" t="s">
        <v>134</v>
      </c>
      <c r="P9" s="58" t="s">
        <v>134</v>
      </c>
      <c r="Q9" s="58" t="s">
        <v>17</v>
      </c>
      <c r="R9" s="57" t="s">
        <v>134</v>
      </c>
      <c r="S9" s="58" t="s">
        <v>134</v>
      </c>
    </row>
    <row r="10" spans="1:22" x14ac:dyDescent="0.25">
      <c r="A10" s="59">
        <v>1</v>
      </c>
      <c r="B10" s="340">
        <v>2</v>
      </c>
      <c r="C10" s="341"/>
      <c r="D10" s="60">
        <v>3</v>
      </c>
      <c r="E10" s="60">
        <v>4</v>
      </c>
      <c r="F10" s="60"/>
      <c r="G10" s="60"/>
      <c r="H10" s="60"/>
      <c r="I10" s="60">
        <v>5</v>
      </c>
      <c r="J10" s="61">
        <v>6</v>
      </c>
      <c r="K10" s="61"/>
      <c r="L10" s="61"/>
      <c r="M10" s="61"/>
      <c r="N10" s="61"/>
      <c r="O10" s="61"/>
      <c r="P10" s="61"/>
      <c r="Q10" s="61"/>
      <c r="R10" s="61"/>
      <c r="S10" s="61"/>
    </row>
    <row r="11" spans="1:22" x14ac:dyDescent="0.25">
      <c r="A11" s="62" t="s">
        <v>135</v>
      </c>
      <c r="B11" s="63" t="s">
        <v>136</v>
      </c>
      <c r="C11" s="64"/>
      <c r="D11" s="65"/>
      <c r="E11" s="342" t="s">
        <v>137</v>
      </c>
      <c r="F11" s="342"/>
      <c r="G11" s="342"/>
      <c r="H11" s="342"/>
      <c r="I11" s="342"/>
      <c r="J11" s="66">
        <f>J24</f>
        <v>17190000</v>
      </c>
      <c r="K11" s="66"/>
      <c r="L11" s="66"/>
      <c r="M11" s="66"/>
      <c r="N11" s="66"/>
      <c r="O11" s="66"/>
      <c r="P11" s="66"/>
      <c r="Q11" s="66"/>
      <c r="R11" s="66"/>
      <c r="S11" s="66"/>
    </row>
    <row r="12" spans="1:22" x14ac:dyDescent="0.25">
      <c r="A12" s="67" t="s">
        <v>22</v>
      </c>
      <c r="B12" s="68" t="s">
        <v>138</v>
      </c>
      <c r="C12" s="69"/>
      <c r="D12" s="70"/>
      <c r="E12" s="70"/>
      <c r="F12" s="70"/>
      <c r="G12" s="70"/>
      <c r="H12" s="70"/>
      <c r="I12" s="70"/>
      <c r="J12" s="69"/>
      <c r="K12" s="266"/>
      <c r="L12" s="267"/>
      <c r="M12" s="267"/>
      <c r="N12" s="266"/>
      <c r="O12" s="267"/>
      <c r="P12" s="267"/>
      <c r="Q12" s="266"/>
      <c r="R12" s="267"/>
      <c r="S12" s="268"/>
    </row>
    <row r="13" spans="1:22" x14ac:dyDescent="0.25">
      <c r="A13" s="72">
        <v>1</v>
      </c>
      <c r="B13" s="73" t="s">
        <v>139</v>
      </c>
      <c r="C13" s="74"/>
      <c r="D13" s="75">
        <v>1</v>
      </c>
      <c r="E13" s="76" t="s">
        <v>140</v>
      </c>
      <c r="F13" s="76"/>
      <c r="G13" s="76"/>
      <c r="H13" s="76"/>
      <c r="I13" s="77">
        <f>[13]BOP!J18</f>
        <v>650000</v>
      </c>
      <c r="J13" s="269">
        <f>I13*D13</f>
        <v>650000</v>
      </c>
      <c r="K13" s="266">
        <v>0</v>
      </c>
      <c r="L13" s="270">
        <f>I13</f>
        <v>650000</v>
      </c>
      <c r="M13" s="270">
        <f>K13*L13</f>
        <v>0</v>
      </c>
      <c r="N13" s="266">
        <v>0</v>
      </c>
      <c r="O13" s="271">
        <f>I13</f>
        <v>650000</v>
      </c>
      <c r="P13" s="272">
        <f>N13*O13</f>
        <v>0</v>
      </c>
      <c r="Q13" s="266">
        <v>1</v>
      </c>
      <c r="R13" s="271">
        <f>O13</f>
        <v>650000</v>
      </c>
      <c r="S13" s="273">
        <f>J13+M13-P13</f>
        <v>650000</v>
      </c>
    </row>
    <row r="14" spans="1:22" ht="15" customHeight="1" x14ac:dyDescent="0.25">
      <c r="A14" s="81">
        <v>2</v>
      </c>
      <c r="B14" s="73" t="s">
        <v>141</v>
      </c>
      <c r="C14" s="74"/>
      <c r="D14" s="75">
        <v>1</v>
      </c>
      <c r="E14" s="76" t="s">
        <v>140</v>
      </c>
      <c r="F14" s="76"/>
      <c r="G14" s="76"/>
      <c r="H14" s="76"/>
      <c r="I14" s="77">
        <f>[13]BOP!J22</f>
        <v>3950000</v>
      </c>
      <c r="J14" s="269">
        <f t="shared" ref="J14:J23" si="0">I14*D14</f>
        <v>3950000</v>
      </c>
      <c r="K14" s="266">
        <v>0</v>
      </c>
      <c r="L14" s="270">
        <f t="shared" ref="L14:L77" si="1">I14</f>
        <v>3950000</v>
      </c>
      <c r="M14" s="270">
        <f t="shared" ref="M14:M77" si="2">K14*L14</f>
        <v>0</v>
      </c>
      <c r="N14" s="266">
        <v>0</v>
      </c>
      <c r="O14" s="271">
        <f t="shared" ref="O14:O77" si="3">I14</f>
        <v>3950000</v>
      </c>
      <c r="P14" s="272">
        <f t="shared" ref="P14:P77" si="4">N14*O14</f>
        <v>0</v>
      </c>
      <c r="Q14" s="266">
        <v>1</v>
      </c>
      <c r="R14" s="271">
        <f t="shared" ref="R14:R77" si="5">O14</f>
        <v>3950000</v>
      </c>
      <c r="S14" s="273">
        <f t="shared" ref="S14:S77" si="6">J14+M14-P14</f>
        <v>3950000</v>
      </c>
    </row>
    <row r="15" spans="1:22" x14ac:dyDescent="0.25">
      <c r="A15" s="72">
        <v>3</v>
      </c>
      <c r="B15" s="73" t="s">
        <v>142</v>
      </c>
      <c r="C15" s="74"/>
      <c r="D15" s="75">
        <v>1</v>
      </c>
      <c r="E15" s="76" t="s">
        <v>140</v>
      </c>
      <c r="F15" s="76"/>
      <c r="G15" s="76"/>
      <c r="H15" s="76"/>
      <c r="I15" s="77">
        <f>[13]BOP!J26</f>
        <v>2250000</v>
      </c>
      <c r="J15" s="269">
        <f t="shared" si="0"/>
        <v>2250000</v>
      </c>
      <c r="K15" s="266">
        <v>0</v>
      </c>
      <c r="L15" s="270">
        <f t="shared" si="1"/>
        <v>2250000</v>
      </c>
      <c r="M15" s="270">
        <f t="shared" si="2"/>
        <v>0</v>
      </c>
      <c r="N15" s="266">
        <v>0</v>
      </c>
      <c r="O15" s="271">
        <f t="shared" si="3"/>
        <v>2250000</v>
      </c>
      <c r="P15" s="272">
        <f t="shared" si="4"/>
        <v>0</v>
      </c>
      <c r="Q15" s="266">
        <v>1</v>
      </c>
      <c r="R15" s="271">
        <f t="shared" si="5"/>
        <v>2250000</v>
      </c>
      <c r="S15" s="273">
        <f t="shared" si="6"/>
        <v>2250000</v>
      </c>
    </row>
    <row r="16" spans="1:22" x14ac:dyDescent="0.25">
      <c r="A16" s="72">
        <v>4</v>
      </c>
      <c r="B16" s="73" t="s">
        <v>143</v>
      </c>
      <c r="C16" s="74"/>
      <c r="D16" s="75">
        <v>1</v>
      </c>
      <c r="E16" s="76" t="s">
        <v>140</v>
      </c>
      <c r="F16" s="76"/>
      <c r="G16" s="76"/>
      <c r="H16" s="76"/>
      <c r="I16" s="77">
        <f>[13]BOP!J29</f>
        <v>2198000</v>
      </c>
      <c r="J16" s="269">
        <f t="shared" si="0"/>
        <v>2198000</v>
      </c>
      <c r="K16" s="266">
        <v>0</v>
      </c>
      <c r="L16" s="270">
        <f t="shared" si="1"/>
        <v>2198000</v>
      </c>
      <c r="M16" s="270">
        <f t="shared" si="2"/>
        <v>0</v>
      </c>
      <c r="N16" s="266">
        <v>0</v>
      </c>
      <c r="O16" s="271">
        <f t="shared" si="3"/>
        <v>2198000</v>
      </c>
      <c r="P16" s="272">
        <f t="shared" si="4"/>
        <v>0</v>
      </c>
      <c r="Q16" s="266">
        <v>1</v>
      </c>
      <c r="R16" s="271">
        <f t="shared" si="5"/>
        <v>2198000</v>
      </c>
      <c r="S16" s="273">
        <f t="shared" si="6"/>
        <v>2198000</v>
      </c>
    </row>
    <row r="17" spans="1:19" x14ac:dyDescent="0.25">
      <c r="A17" s="72">
        <v>5</v>
      </c>
      <c r="B17" s="73" t="s">
        <v>144</v>
      </c>
      <c r="C17" s="74"/>
      <c r="D17" s="75">
        <v>1</v>
      </c>
      <c r="E17" s="76" t="s">
        <v>140</v>
      </c>
      <c r="F17" s="76"/>
      <c r="G17" s="76"/>
      <c r="H17" s="76"/>
      <c r="I17" s="77">
        <f>[13]BOP!J35</f>
        <v>150000</v>
      </c>
      <c r="J17" s="269">
        <f t="shared" si="0"/>
        <v>150000</v>
      </c>
      <c r="K17" s="266">
        <v>0</v>
      </c>
      <c r="L17" s="270">
        <f t="shared" si="1"/>
        <v>150000</v>
      </c>
      <c r="M17" s="270">
        <f t="shared" si="2"/>
        <v>0</v>
      </c>
      <c r="N17" s="266">
        <v>0</v>
      </c>
      <c r="O17" s="271">
        <f t="shared" si="3"/>
        <v>150000</v>
      </c>
      <c r="P17" s="272">
        <f t="shared" si="4"/>
        <v>0</v>
      </c>
      <c r="Q17" s="266">
        <v>1</v>
      </c>
      <c r="R17" s="271">
        <f t="shared" si="5"/>
        <v>150000</v>
      </c>
      <c r="S17" s="273">
        <f t="shared" si="6"/>
        <v>150000</v>
      </c>
    </row>
    <row r="18" spans="1:19" x14ac:dyDescent="0.25">
      <c r="A18" s="72">
        <v>6</v>
      </c>
      <c r="B18" s="73" t="s">
        <v>145</v>
      </c>
      <c r="C18" s="74"/>
      <c r="D18" s="75">
        <v>1</v>
      </c>
      <c r="E18" s="76" t="s">
        <v>140</v>
      </c>
      <c r="F18" s="76"/>
      <c r="G18" s="76"/>
      <c r="H18" s="76"/>
      <c r="I18" s="77">
        <f>[13]BOP!J36</f>
        <v>450000</v>
      </c>
      <c r="J18" s="269">
        <f t="shared" si="0"/>
        <v>450000</v>
      </c>
      <c r="K18" s="266">
        <v>0</v>
      </c>
      <c r="L18" s="270">
        <f t="shared" si="1"/>
        <v>450000</v>
      </c>
      <c r="M18" s="270">
        <f t="shared" si="2"/>
        <v>0</v>
      </c>
      <c r="N18" s="266">
        <v>0</v>
      </c>
      <c r="O18" s="271">
        <f t="shared" si="3"/>
        <v>450000</v>
      </c>
      <c r="P18" s="272">
        <f t="shared" si="4"/>
        <v>0</v>
      </c>
      <c r="Q18" s="266">
        <v>1</v>
      </c>
      <c r="R18" s="271">
        <f t="shared" si="5"/>
        <v>450000</v>
      </c>
      <c r="S18" s="273">
        <f t="shared" si="6"/>
        <v>450000</v>
      </c>
    </row>
    <row r="19" spans="1:19" x14ac:dyDescent="0.25">
      <c r="A19" s="72">
        <v>7</v>
      </c>
      <c r="B19" s="73" t="s">
        <v>146</v>
      </c>
      <c r="C19" s="74"/>
      <c r="D19" s="75">
        <v>1</v>
      </c>
      <c r="E19" s="76" t="s">
        <v>140</v>
      </c>
      <c r="F19" s="76"/>
      <c r="G19" s="76"/>
      <c r="H19" s="76"/>
      <c r="I19" s="77">
        <f>[13]BOP!J40</f>
        <v>1000000</v>
      </c>
      <c r="J19" s="269">
        <f t="shared" si="0"/>
        <v>1000000</v>
      </c>
      <c r="K19" s="266">
        <v>0</v>
      </c>
      <c r="L19" s="270">
        <f t="shared" si="1"/>
        <v>1000000</v>
      </c>
      <c r="M19" s="270">
        <f t="shared" si="2"/>
        <v>0</v>
      </c>
      <c r="N19" s="266">
        <v>0</v>
      </c>
      <c r="O19" s="271">
        <f t="shared" si="3"/>
        <v>1000000</v>
      </c>
      <c r="P19" s="272">
        <f t="shared" si="4"/>
        <v>0</v>
      </c>
      <c r="Q19" s="266">
        <v>1</v>
      </c>
      <c r="R19" s="271">
        <f t="shared" si="5"/>
        <v>1000000</v>
      </c>
      <c r="S19" s="273">
        <f t="shared" si="6"/>
        <v>1000000</v>
      </c>
    </row>
    <row r="20" spans="1:19" x14ac:dyDescent="0.25">
      <c r="A20" s="81">
        <v>8</v>
      </c>
      <c r="B20" s="73" t="s">
        <v>147</v>
      </c>
      <c r="C20" s="74"/>
      <c r="D20" s="75">
        <v>1</v>
      </c>
      <c r="E20" s="76" t="s">
        <v>140</v>
      </c>
      <c r="F20" s="76"/>
      <c r="G20" s="76"/>
      <c r="H20" s="76"/>
      <c r="I20" s="77">
        <f>[13]BOP!J43</f>
        <v>2030000</v>
      </c>
      <c r="J20" s="269">
        <f t="shared" si="0"/>
        <v>2030000</v>
      </c>
      <c r="K20" s="266">
        <v>0</v>
      </c>
      <c r="L20" s="270">
        <f t="shared" si="1"/>
        <v>2030000</v>
      </c>
      <c r="M20" s="270">
        <f t="shared" si="2"/>
        <v>0</v>
      </c>
      <c r="N20" s="266">
        <v>0</v>
      </c>
      <c r="O20" s="271">
        <f t="shared" si="3"/>
        <v>2030000</v>
      </c>
      <c r="P20" s="272">
        <f t="shared" si="4"/>
        <v>0</v>
      </c>
      <c r="Q20" s="266">
        <v>1</v>
      </c>
      <c r="R20" s="271">
        <f t="shared" si="5"/>
        <v>2030000</v>
      </c>
      <c r="S20" s="273">
        <f t="shared" si="6"/>
        <v>2030000</v>
      </c>
    </row>
    <row r="21" spans="1:19" x14ac:dyDescent="0.25">
      <c r="A21" s="72">
        <v>9</v>
      </c>
      <c r="B21" s="73" t="s">
        <v>148</v>
      </c>
      <c r="C21" s="74"/>
      <c r="D21" s="75">
        <v>1</v>
      </c>
      <c r="E21" s="76" t="s">
        <v>140</v>
      </c>
      <c r="F21" s="76"/>
      <c r="G21" s="76"/>
      <c r="H21" s="76"/>
      <c r="I21" s="77">
        <f>[13]BOP!J51</f>
        <v>150000</v>
      </c>
      <c r="J21" s="269">
        <f t="shared" si="0"/>
        <v>150000</v>
      </c>
      <c r="K21" s="266">
        <v>0</v>
      </c>
      <c r="L21" s="270">
        <f t="shared" si="1"/>
        <v>150000</v>
      </c>
      <c r="M21" s="270">
        <f t="shared" si="2"/>
        <v>0</v>
      </c>
      <c r="N21" s="266">
        <v>0</v>
      </c>
      <c r="O21" s="271">
        <f t="shared" si="3"/>
        <v>150000</v>
      </c>
      <c r="P21" s="272">
        <f t="shared" si="4"/>
        <v>0</v>
      </c>
      <c r="Q21" s="266">
        <v>1</v>
      </c>
      <c r="R21" s="271">
        <f t="shared" si="5"/>
        <v>150000</v>
      </c>
      <c r="S21" s="273">
        <f t="shared" si="6"/>
        <v>150000</v>
      </c>
    </row>
    <row r="22" spans="1:19" x14ac:dyDescent="0.25">
      <c r="A22" s="72">
        <v>10</v>
      </c>
      <c r="B22" s="73" t="s">
        <v>149</v>
      </c>
      <c r="C22" s="74"/>
      <c r="D22" s="75">
        <v>1</v>
      </c>
      <c r="E22" s="76" t="s">
        <v>140</v>
      </c>
      <c r="F22" s="76"/>
      <c r="G22" s="76"/>
      <c r="H22" s="76"/>
      <c r="I22" s="77">
        <f>[13]BOP!J52-1370000</f>
        <v>3862000</v>
      </c>
      <c r="J22" s="269">
        <f>I22*D22</f>
        <v>3862000</v>
      </c>
      <c r="K22" s="266">
        <v>0</v>
      </c>
      <c r="L22" s="270">
        <f t="shared" si="1"/>
        <v>3862000</v>
      </c>
      <c r="M22" s="270">
        <f t="shared" si="2"/>
        <v>0</v>
      </c>
      <c r="N22" s="266">
        <v>0</v>
      </c>
      <c r="O22" s="271">
        <f t="shared" si="3"/>
        <v>3862000</v>
      </c>
      <c r="P22" s="272">
        <f t="shared" si="4"/>
        <v>0</v>
      </c>
      <c r="Q22" s="266">
        <v>1</v>
      </c>
      <c r="R22" s="271">
        <f t="shared" si="5"/>
        <v>3862000</v>
      </c>
      <c r="S22" s="273">
        <f t="shared" si="6"/>
        <v>3862000</v>
      </c>
    </row>
    <row r="23" spans="1:19" x14ac:dyDescent="0.25">
      <c r="A23" s="72">
        <v>11</v>
      </c>
      <c r="B23" s="73" t="s">
        <v>150</v>
      </c>
      <c r="C23" s="74"/>
      <c r="D23" s="75">
        <v>1</v>
      </c>
      <c r="E23" s="76" t="s">
        <v>140</v>
      </c>
      <c r="F23" s="76"/>
      <c r="G23" s="76"/>
      <c r="H23" s="76"/>
      <c r="I23" s="77">
        <f>[13]BOP!J55</f>
        <v>500000</v>
      </c>
      <c r="J23" s="269">
        <f t="shared" si="0"/>
        <v>500000</v>
      </c>
      <c r="K23" s="266">
        <v>0</v>
      </c>
      <c r="L23" s="270">
        <f t="shared" si="1"/>
        <v>500000</v>
      </c>
      <c r="M23" s="270">
        <f t="shared" si="2"/>
        <v>0</v>
      </c>
      <c r="N23" s="266">
        <v>0</v>
      </c>
      <c r="O23" s="271">
        <f t="shared" si="3"/>
        <v>500000</v>
      </c>
      <c r="P23" s="272">
        <f t="shared" si="4"/>
        <v>0</v>
      </c>
      <c r="Q23" s="266">
        <v>1</v>
      </c>
      <c r="R23" s="271">
        <f t="shared" si="5"/>
        <v>500000</v>
      </c>
      <c r="S23" s="273">
        <f t="shared" si="6"/>
        <v>500000</v>
      </c>
    </row>
    <row r="24" spans="1:19" x14ac:dyDescent="0.25">
      <c r="A24" s="82"/>
      <c r="B24" s="83"/>
      <c r="C24" s="69"/>
      <c r="D24" s="84" t="s">
        <v>151</v>
      </c>
      <c r="E24" s="70"/>
      <c r="F24" s="70"/>
      <c r="G24" s="70"/>
      <c r="H24" s="70"/>
      <c r="I24" s="85"/>
      <c r="J24" s="274">
        <f>SUM(J13:J23)</f>
        <v>17190000</v>
      </c>
      <c r="K24" s="266"/>
      <c r="L24" s="270"/>
      <c r="M24" s="270"/>
      <c r="N24" s="266"/>
      <c r="O24" s="271"/>
      <c r="P24" s="272"/>
      <c r="Q24" s="266"/>
      <c r="R24" s="271"/>
      <c r="S24" s="273"/>
    </row>
    <row r="25" spans="1:19" x14ac:dyDescent="0.25">
      <c r="A25" s="62" t="s">
        <v>152</v>
      </c>
      <c r="B25" s="63" t="s">
        <v>153</v>
      </c>
      <c r="C25" s="64"/>
      <c r="D25" s="87"/>
      <c r="E25" s="332" t="s">
        <v>154</v>
      </c>
      <c r="F25" s="333"/>
      <c r="G25" s="333"/>
      <c r="H25" s="333"/>
      <c r="I25" s="334"/>
      <c r="J25" s="275">
        <f>(J29+J36+J42+J47+J52+J56+J59+J74)</f>
        <v>227634377.09316775</v>
      </c>
      <c r="K25" s="266"/>
      <c r="L25" s="270"/>
      <c r="M25" s="270"/>
      <c r="N25" s="266"/>
      <c r="O25" s="271"/>
      <c r="P25" s="272"/>
      <c r="Q25" s="266"/>
      <c r="R25" s="271"/>
      <c r="S25" s="273"/>
    </row>
    <row r="26" spans="1:19" x14ac:dyDescent="0.25">
      <c r="A26" s="88" t="s">
        <v>135</v>
      </c>
      <c r="B26" s="343" t="s">
        <v>26</v>
      </c>
      <c r="C26" s="344"/>
      <c r="D26" s="344"/>
      <c r="E26" s="344"/>
      <c r="F26" s="344"/>
      <c r="G26" s="344"/>
      <c r="H26" s="344"/>
      <c r="I26" s="344"/>
      <c r="J26" s="336"/>
      <c r="K26" s="266"/>
      <c r="L26" s="270"/>
      <c r="M26" s="270"/>
      <c r="N26" s="266"/>
      <c r="O26" s="271"/>
      <c r="P26" s="272"/>
      <c r="Q26" s="276"/>
      <c r="R26" s="271"/>
      <c r="S26" s="273"/>
    </row>
    <row r="27" spans="1:19" x14ac:dyDescent="0.25">
      <c r="A27" s="90">
        <v>1</v>
      </c>
      <c r="B27" s="91" t="s">
        <v>27</v>
      </c>
      <c r="C27" s="89"/>
      <c r="D27" s="76">
        <f>G27/F27</f>
        <v>1.0100487804878047</v>
      </c>
      <c r="E27" s="76" t="s">
        <v>155</v>
      </c>
      <c r="F27" s="76">
        <v>41</v>
      </c>
      <c r="G27" s="76">
        <f>'[13]RAB BILIK REKAP'!G12+'[13]RAB BILIK TA REKAP'!G12+'[13]RAB BILIK L REKAP'!G12</f>
        <v>41.411999999999992</v>
      </c>
      <c r="H27" s="76" t="str">
        <f>'[13]RAB BILIK REKAP'!H12</f>
        <v>Analisa</v>
      </c>
      <c r="I27" s="77">
        <f>'[13]RAB BILIK REKAP'!I12</f>
        <v>56250</v>
      </c>
      <c r="J27" s="277">
        <f>I27*G27</f>
        <v>2329424.9999999995</v>
      </c>
      <c r="K27" s="266">
        <v>0</v>
      </c>
      <c r="L27" s="270">
        <f t="shared" si="1"/>
        <v>56250</v>
      </c>
      <c r="M27" s="270">
        <f t="shared" si="2"/>
        <v>0</v>
      </c>
      <c r="N27" s="266">
        <v>0</v>
      </c>
      <c r="O27" s="271">
        <f t="shared" si="3"/>
        <v>56250</v>
      </c>
      <c r="P27" s="272">
        <f t="shared" si="4"/>
        <v>0</v>
      </c>
      <c r="Q27" s="278">
        <f>G27+K27-N27</f>
        <v>41.411999999999992</v>
      </c>
      <c r="R27" s="271">
        <f t="shared" si="5"/>
        <v>56250</v>
      </c>
      <c r="S27" s="273">
        <f t="shared" si="6"/>
        <v>2329424.9999999995</v>
      </c>
    </row>
    <row r="28" spans="1:19" x14ac:dyDescent="0.25">
      <c r="A28" s="72">
        <v>2</v>
      </c>
      <c r="B28" s="337" t="s">
        <v>28</v>
      </c>
      <c r="C28" s="337"/>
      <c r="D28" s="76">
        <f>G28/F28</f>
        <v>1.4429268292682927E-2</v>
      </c>
      <c r="E28" s="76" t="s">
        <v>155</v>
      </c>
      <c r="F28" s="76">
        <v>41</v>
      </c>
      <c r="G28" s="76">
        <f>'[13]RAB BILIK REKAP'!G13+'[13]RAB BILIK TA REKAP'!G13+'[13]RAB BILIK L REKAP'!G13</f>
        <v>0.59160000000000001</v>
      </c>
      <c r="H28" s="93" t="s">
        <v>156</v>
      </c>
      <c r="I28" s="77">
        <f>'[13]RAB BILIK REKAP'!I13</f>
        <v>358500</v>
      </c>
      <c r="J28" s="277">
        <f>I28*G28</f>
        <v>212088.6</v>
      </c>
      <c r="K28" s="266">
        <v>0</v>
      </c>
      <c r="L28" s="270">
        <f t="shared" si="1"/>
        <v>358500</v>
      </c>
      <c r="M28" s="270">
        <f t="shared" si="2"/>
        <v>0</v>
      </c>
      <c r="N28" s="266">
        <v>0</v>
      </c>
      <c r="O28" s="271">
        <f t="shared" si="3"/>
        <v>358500</v>
      </c>
      <c r="P28" s="272">
        <f t="shared" si="4"/>
        <v>0</v>
      </c>
      <c r="Q28" s="278">
        <f t="shared" ref="Q28:Q89" si="7">G28+K28-N28</f>
        <v>0.59160000000000001</v>
      </c>
      <c r="R28" s="271">
        <f t="shared" si="5"/>
        <v>358500</v>
      </c>
      <c r="S28" s="273">
        <f t="shared" si="6"/>
        <v>212088.6</v>
      </c>
    </row>
    <row r="29" spans="1:19" x14ac:dyDescent="0.25">
      <c r="A29" s="338" t="s">
        <v>157</v>
      </c>
      <c r="B29" s="339"/>
      <c r="C29" s="339"/>
      <c r="D29" s="339"/>
      <c r="E29" s="339"/>
      <c r="F29" s="339"/>
      <c r="G29" s="339"/>
      <c r="H29" s="339"/>
      <c r="I29" s="339"/>
      <c r="J29" s="279">
        <f>SUM(J27:J28)</f>
        <v>2541513.5999999996</v>
      </c>
      <c r="K29" s="266"/>
      <c r="L29" s="270"/>
      <c r="M29" s="270"/>
      <c r="N29" s="266"/>
      <c r="O29" s="271"/>
      <c r="P29" s="272"/>
      <c r="Q29" s="278"/>
      <c r="R29" s="271"/>
      <c r="S29" s="273"/>
    </row>
    <row r="30" spans="1:19" x14ac:dyDescent="0.25">
      <c r="A30" s="82" t="s">
        <v>158</v>
      </c>
      <c r="B30" s="335" t="s">
        <v>30</v>
      </c>
      <c r="C30" s="336"/>
      <c r="D30" s="336"/>
      <c r="E30" s="336"/>
      <c r="F30" s="336"/>
      <c r="G30" s="336"/>
      <c r="H30" s="336"/>
      <c r="I30" s="336"/>
      <c r="J30" s="336"/>
      <c r="K30" s="266"/>
      <c r="L30" s="270"/>
      <c r="M30" s="270"/>
      <c r="N30" s="266"/>
      <c r="O30" s="271"/>
      <c r="P30" s="272"/>
      <c r="Q30" s="278"/>
      <c r="R30" s="271"/>
      <c r="S30" s="273"/>
    </row>
    <row r="31" spans="1:19" x14ac:dyDescent="0.25">
      <c r="A31" s="72">
        <v>1</v>
      </c>
      <c r="B31" s="337" t="s">
        <v>31</v>
      </c>
      <c r="C31" s="337"/>
      <c r="D31" s="95">
        <f>G31/F31</f>
        <v>0.57717073170731714</v>
      </c>
      <c r="E31" s="76" t="s">
        <v>155</v>
      </c>
      <c r="F31" s="76">
        <v>41</v>
      </c>
      <c r="G31" s="76">
        <f>'[13]RAB BILIK REKAP'!G16+'[13]RAB BILIK TA REKAP'!G16+'[13]RAB BILIK L REKAP'!G16</f>
        <v>23.664000000000001</v>
      </c>
      <c r="H31" s="76" t="s">
        <v>156</v>
      </c>
      <c r="I31" s="96">
        <f>'[13]RAB BILIK REKAP'!I16</f>
        <v>696250</v>
      </c>
      <c r="J31" s="280">
        <f>G31*I31</f>
        <v>16476060.000000002</v>
      </c>
      <c r="K31" s="266">
        <v>0</v>
      </c>
      <c r="L31" s="270">
        <f t="shared" si="1"/>
        <v>696250</v>
      </c>
      <c r="M31" s="270">
        <f t="shared" si="2"/>
        <v>0</v>
      </c>
      <c r="N31" s="281">
        <f>G31/136</f>
        <v>0.17400000000000002</v>
      </c>
      <c r="O31" s="271">
        <f t="shared" si="3"/>
        <v>696250</v>
      </c>
      <c r="P31" s="272">
        <f t="shared" si="4"/>
        <v>121147.50000000001</v>
      </c>
      <c r="Q31" s="278">
        <f t="shared" si="7"/>
        <v>23.490000000000002</v>
      </c>
      <c r="R31" s="271">
        <f t="shared" si="5"/>
        <v>696250</v>
      </c>
      <c r="S31" s="273">
        <f t="shared" si="6"/>
        <v>16354912.500000002</v>
      </c>
    </row>
    <row r="32" spans="1:19" x14ac:dyDescent="0.25">
      <c r="A32" s="72">
        <v>2</v>
      </c>
      <c r="B32" s="337" t="s">
        <v>32</v>
      </c>
      <c r="C32" s="337"/>
      <c r="D32" s="95">
        <f t="shared" ref="D32:D35" si="8">G32/F32</f>
        <v>8.3819512195121941</v>
      </c>
      <c r="E32" s="76" t="s">
        <v>159</v>
      </c>
      <c r="F32" s="76">
        <v>41</v>
      </c>
      <c r="G32" s="76">
        <f>'[13]RAB BILIK REKAP'!G17+'[13]RAB BILIK TA REKAP'!G17+'[13]RAB BILIK L REKAP'!G17</f>
        <v>343.65999999999997</v>
      </c>
      <c r="H32" s="76" t="s">
        <v>156</v>
      </c>
      <c r="I32" s="96">
        <f>'[13]RAB BILIK REKAP'!I17</f>
        <v>121869.6</v>
      </c>
      <c r="J32" s="280">
        <f>(G32*I32)-380000</f>
        <v>41501706.736000001</v>
      </c>
      <c r="K32" s="266">
        <v>0</v>
      </c>
      <c r="L32" s="270">
        <f t="shared" si="1"/>
        <v>121869.6</v>
      </c>
      <c r="M32" s="270">
        <f t="shared" si="2"/>
        <v>0</v>
      </c>
      <c r="N32" s="281">
        <f>G32/136</f>
        <v>2.5269117647058823</v>
      </c>
      <c r="O32" s="271">
        <f t="shared" si="3"/>
        <v>121869.6</v>
      </c>
      <c r="P32" s="272">
        <f t="shared" si="4"/>
        <v>307953.72600000002</v>
      </c>
      <c r="Q32" s="278">
        <f t="shared" si="7"/>
        <v>341.13308823529411</v>
      </c>
      <c r="R32" s="271">
        <f t="shared" si="5"/>
        <v>121869.6</v>
      </c>
      <c r="S32" s="273">
        <f t="shared" si="6"/>
        <v>41193753.009999998</v>
      </c>
    </row>
    <row r="33" spans="1:19" x14ac:dyDescent="0.25">
      <c r="A33" s="72">
        <v>3</v>
      </c>
      <c r="B33" s="337" t="s">
        <v>33</v>
      </c>
      <c r="C33" s="337"/>
      <c r="D33" s="95">
        <f t="shared" si="8"/>
        <v>16.599999999999998</v>
      </c>
      <c r="E33" s="76" t="s">
        <v>159</v>
      </c>
      <c r="F33" s="76">
        <v>41</v>
      </c>
      <c r="G33" s="76">
        <f>'[13]RAB BILIK REKAP'!G18+'[13]RAB BILIK TA REKAP'!G18+'[13]RAB BILIK L REKAP'!G18</f>
        <v>680.59999999999991</v>
      </c>
      <c r="H33" s="76" t="s">
        <v>156</v>
      </c>
      <c r="I33" s="96">
        <f>'[13]RAB BILIK REKAP'!I18</f>
        <v>36708.080000000002</v>
      </c>
      <c r="J33" s="280">
        <f>G33*I33</f>
        <v>24983519.248</v>
      </c>
      <c r="K33" s="266">
        <v>0</v>
      </c>
      <c r="L33" s="270">
        <f t="shared" si="1"/>
        <v>36708.080000000002</v>
      </c>
      <c r="M33" s="270">
        <f t="shared" si="2"/>
        <v>0</v>
      </c>
      <c r="N33" s="281">
        <f>G33/136/2</f>
        <v>2.5022058823529409</v>
      </c>
      <c r="O33" s="271">
        <f t="shared" si="3"/>
        <v>36708.080000000002</v>
      </c>
      <c r="P33" s="272">
        <f t="shared" si="4"/>
        <v>91851.173705882349</v>
      </c>
      <c r="Q33" s="278">
        <f t="shared" si="7"/>
        <v>678.09779411764691</v>
      </c>
      <c r="R33" s="271">
        <f t="shared" si="5"/>
        <v>36708.080000000002</v>
      </c>
      <c r="S33" s="273">
        <f t="shared" si="6"/>
        <v>24891668.074294116</v>
      </c>
    </row>
    <row r="34" spans="1:19" x14ac:dyDescent="0.25">
      <c r="A34" s="72">
        <v>4</v>
      </c>
      <c r="B34" s="337" t="s">
        <v>34</v>
      </c>
      <c r="C34" s="337"/>
      <c r="D34" s="95">
        <f t="shared" si="8"/>
        <v>16.599999999999998</v>
      </c>
      <c r="E34" s="76" t="s">
        <v>159</v>
      </c>
      <c r="F34" s="76">
        <v>41</v>
      </c>
      <c r="G34" s="76">
        <f>'[13]RAB BILIK REKAP'!G19+'[13]RAB BILIK TA REKAP'!G19+'[13]RAB BILIK L REKAP'!G19</f>
        <v>680.59999999999991</v>
      </c>
      <c r="H34" s="76" t="s">
        <v>156</v>
      </c>
      <c r="I34" s="96">
        <f>'[13]RAB BILIK REKAP'!I19</f>
        <v>23910</v>
      </c>
      <c r="J34" s="280">
        <f>G34*I34</f>
        <v>16273145.999999998</v>
      </c>
      <c r="K34" s="266">
        <v>0</v>
      </c>
      <c r="L34" s="270">
        <f t="shared" si="1"/>
        <v>23910</v>
      </c>
      <c r="M34" s="270">
        <f t="shared" si="2"/>
        <v>0</v>
      </c>
      <c r="N34" s="281">
        <f>G34/136/2</f>
        <v>2.5022058823529409</v>
      </c>
      <c r="O34" s="271">
        <f t="shared" si="3"/>
        <v>23910</v>
      </c>
      <c r="P34" s="272">
        <f t="shared" si="4"/>
        <v>59827.742647058818</v>
      </c>
      <c r="Q34" s="278">
        <f t="shared" si="7"/>
        <v>678.09779411764691</v>
      </c>
      <c r="R34" s="271">
        <f t="shared" si="5"/>
        <v>23910</v>
      </c>
      <c r="S34" s="273">
        <f t="shared" si="6"/>
        <v>16213318.257352939</v>
      </c>
    </row>
    <row r="35" spans="1:19" x14ac:dyDescent="0.25">
      <c r="A35" s="72">
        <v>5</v>
      </c>
      <c r="B35" s="337" t="s">
        <v>35</v>
      </c>
      <c r="C35" s="337"/>
      <c r="D35" s="95">
        <f t="shared" si="8"/>
        <v>1.7999999999999996</v>
      </c>
      <c r="E35" s="76" t="s">
        <v>159</v>
      </c>
      <c r="F35" s="76">
        <v>41</v>
      </c>
      <c r="G35" s="76">
        <f>'[13]RAB BILIK REKAP'!G20+'[13]RAB BILIK TA REKAP'!G20+'[13]RAB BILIK L REKAP'!G20</f>
        <v>73.799999999999983</v>
      </c>
      <c r="H35" s="76" t="s">
        <v>156</v>
      </c>
      <c r="I35" s="96">
        <f>'[13]RAB BILIK REKAP'!I20</f>
        <v>165400</v>
      </c>
      <c r="J35" s="280">
        <f>G35*I35</f>
        <v>12206519.999999996</v>
      </c>
      <c r="K35" s="266">
        <v>0</v>
      </c>
      <c r="L35" s="270">
        <f t="shared" si="1"/>
        <v>165400</v>
      </c>
      <c r="M35" s="270">
        <f t="shared" si="2"/>
        <v>0</v>
      </c>
      <c r="N35" s="266">
        <v>0</v>
      </c>
      <c r="O35" s="271">
        <f t="shared" si="3"/>
        <v>165400</v>
      </c>
      <c r="P35" s="272">
        <f t="shared" si="4"/>
        <v>0</v>
      </c>
      <c r="Q35" s="278">
        <f t="shared" si="7"/>
        <v>73.799999999999983</v>
      </c>
      <c r="R35" s="271">
        <f t="shared" si="5"/>
        <v>165400</v>
      </c>
      <c r="S35" s="273">
        <f t="shared" si="6"/>
        <v>12206519.999999996</v>
      </c>
    </row>
    <row r="36" spans="1:19" x14ac:dyDescent="0.25">
      <c r="A36" s="338" t="s">
        <v>160</v>
      </c>
      <c r="B36" s="339"/>
      <c r="C36" s="339"/>
      <c r="D36" s="339"/>
      <c r="E36" s="339"/>
      <c r="F36" s="339"/>
      <c r="G36" s="339"/>
      <c r="H36" s="339"/>
      <c r="I36" s="339"/>
      <c r="J36" s="282">
        <f>SUM(J31:J35)</f>
        <v>111440951.984</v>
      </c>
      <c r="K36" s="266"/>
      <c r="L36" s="270"/>
      <c r="M36" s="270"/>
      <c r="N36" s="266"/>
      <c r="O36" s="271"/>
      <c r="P36" s="272"/>
      <c r="Q36" s="278"/>
      <c r="R36" s="271"/>
      <c r="S36" s="273"/>
    </row>
    <row r="37" spans="1:19" x14ac:dyDescent="0.25">
      <c r="A37" s="82" t="s">
        <v>161</v>
      </c>
      <c r="B37" s="335" t="s">
        <v>37</v>
      </c>
      <c r="C37" s="336"/>
      <c r="D37" s="336"/>
      <c r="E37" s="336"/>
      <c r="F37" s="336"/>
      <c r="G37" s="336"/>
      <c r="H37" s="336"/>
      <c r="I37" s="336"/>
      <c r="J37" s="336"/>
      <c r="K37" s="266"/>
      <c r="L37" s="270"/>
      <c r="M37" s="270"/>
      <c r="N37" s="266"/>
      <c r="O37" s="271"/>
      <c r="P37" s="272"/>
      <c r="Q37" s="278"/>
      <c r="R37" s="271"/>
      <c r="S37" s="273"/>
    </row>
    <row r="38" spans="1:19" x14ac:dyDescent="0.25">
      <c r="A38" s="72">
        <v>1</v>
      </c>
      <c r="B38" s="337" t="s">
        <v>38</v>
      </c>
      <c r="C38" s="337"/>
      <c r="D38" s="99">
        <f>G38/F38</f>
        <v>8.4000000000000005E-2</v>
      </c>
      <c r="E38" s="76" t="s">
        <v>155</v>
      </c>
      <c r="F38" s="76">
        <v>41</v>
      </c>
      <c r="G38" s="76">
        <f>'[13]RAB BILIK REKAP'!G23+'[13]RAB BILIK TA REKAP'!G23+'[13]RAB BILIK L REKAP'!G23</f>
        <v>3.4440000000000004</v>
      </c>
      <c r="H38" s="93" t="s">
        <v>156</v>
      </c>
      <c r="I38" s="96">
        <f>'[13]RAB BILIK REKAP'!I23</f>
        <v>925662</v>
      </c>
      <c r="J38" s="280">
        <f>G38*I38</f>
        <v>3187979.9280000003</v>
      </c>
      <c r="K38" s="266">
        <v>0</v>
      </c>
      <c r="L38" s="270">
        <f t="shared" si="1"/>
        <v>925662</v>
      </c>
      <c r="M38" s="270">
        <f t="shared" si="2"/>
        <v>0</v>
      </c>
      <c r="N38" s="266">
        <v>0</v>
      </c>
      <c r="O38" s="271">
        <f t="shared" si="3"/>
        <v>925662</v>
      </c>
      <c r="P38" s="272">
        <f t="shared" si="4"/>
        <v>0</v>
      </c>
      <c r="Q38" s="278">
        <f t="shared" si="7"/>
        <v>3.4440000000000004</v>
      </c>
      <c r="R38" s="271">
        <f t="shared" si="5"/>
        <v>925662</v>
      </c>
      <c r="S38" s="273">
        <f t="shared" si="6"/>
        <v>3187979.9280000003</v>
      </c>
    </row>
    <row r="39" spans="1:19" x14ac:dyDescent="0.25">
      <c r="A39" s="72">
        <v>3</v>
      </c>
      <c r="B39" s="337" t="s">
        <v>39</v>
      </c>
      <c r="C39" s="337"/>
      <c r="D39" s="99">
        <f t="shared" ref="D39:D41" si="9">G39/F39</f>
        <v>7.2146341463414643E-2</v>
      </c>
      <c r="E39" s="76" t="s">
        <v>155</v>
      </c>
      <c r="F39" s="76">
        <v>41</v>
      </c>
      <c r="G39" s="76">
        <f>'[13]RAB BILIK REKAP'!G24+'[13]RAB BILIK TA REKAP'!G24+'[13]RAB BILIK L REKAP'!G24</f>
        <v>2.9580000000000002</v>
      </c>
      <c r="H39" s="93" t="str">
        <f>H38</f>
        <v>Analisa</v>
      </c>
      <c r="I39" s="96">
        <f>'[13]RAB BILIK REKAP'!I24</f>
        <v>925662</v>
      </c>
      <c r="J39" s="280">
        <f>G39*I39</f>
        <v>2738108.196</v>
      </c>
      <c r="K39" s="266">
        <v>0</v>
      </c>
      <c r="L39" s="270">
        <f t="shared" si="1"/>
        <v>925662</v>
      </c>
      <c r="M39" s="270">
        <f t="shared" si="2"/>
        <v>0</v>
      </c>
      <c r="N39" s="283">
        <f>G39/136</f>
        <v>2.1750000000000002E-2</v>
      </c>
      <c r="O39" s="271">
        <f t="shared" si="3"/>
        <v>925662</v>
      </c>
      <c r="P39" s="272">
        <f t="shared" si="4"/>
        <v>20133.148500000003</v>
      </c>
      <c r="Q39" s="278">
        <f t="shared" si="7"/>
        <v>2.9362500000000002</v>
      </c>
      <c r="R39" s="271">
        <f t="shared" si="5"/>
        <v>925662</v>
      </c>
      <c r="S39" s="273">
        <f t="shared" si="6"/>
        <v>2717975.0474999999</v>
      </c>
    </row>
    <row r="40" spans="1:19" x14ac:dyDescent="0.25">
      <c r="A40" s="72">
        <v>4</v>
      </c>
      <c r="B40" s="337" t="s">
        <v>40</v>
      </c>
      <c r="C40" s="337"/>
      <c r="D40" s="99">
        <f t="shared" si="9"/>
        <v>8.0780487804878065E-2</v>
      </c>
      <c r="E40" s="76" t="s">
        <v>155</v>
      </c>
      <c r="F40" s="76">
        <v>41</v>
      </c>
      <c r="G40" s="76">
        <f>'[13]RAB BILIK REKAP'!G25+'[13]RAB BILIK TA REKAP'!G25+'[13]RAB BILIK L REKAP'!G25</f>
        <v>3.3120000000000007</v>
      </c>
      <c r="H40" s="93" t="str">
        <f>H39</f>
        <v>Analisa</v>
      </c>
      <c r="I40" s="96">
        <f>'[13]RAB BILIK REKAP'!I25</f>
        <v>925662</v>
      </c>
      <c r="J40" s="280">
        <f>G40*I40</f>
        <v>3065792.5440000007</v>
      </c>
      <c r="K40" s="266">
        <v>0</v>
      </c>
      <c r="L40" s="270">
        <f t="shared" si="1"/>
        <v>925662</v>
      </c>
      <c r="M40" s="270">
        <f t="shared" si="2"/>
        <v>0</v>
      </c>
      <c r="N40" s="283">
        <f>G40/136*2</f>
        <v>4.8705882352941189E-2</v>
      </c>
      <c r="O40" s="271">
        <f t="shared" si="3"/>
        <v>925662</v>
      </c>
      <c r="P40" s="272">
        <f t="shared" si="4"/>
        <v>45085.184470588247</v>
      </c>
      <c r="Q40" s="278">
        <f t="shared" si="7"/>
        <v>3.2632941176470593</v>
      </c>
      <c r="R40" s="271">
        <f t="shared" si="5"/>
        <v>925662</v>
      </c>
      <c r="S40" s="273">
        <f t="shared" si="6"/>
        <v>3020707.3595294124</v>
      </c>
    </row>
    <row r="41" spans="1:19" x14ac:dyDescent="0.25">
      <c r="A41" s="72">
        <v>5</v>
      </c>
      <c r="B41" s="337" t="s">
        <v>41</v>
      </c>
      <c r="C41" s="337"/>
      <c r="D41" s="99">
        <f t="shared" si="9"/>
        <v>4.8097560975609757E-2</v>
      </c>
      <c r="E41" s="76" t="s">
        <v>155</v>
      </c>
      <c r="F41" s="76">
        <v>41</v>
      </c>
      <c r="G41" s="76">
        <f>'[13]RAB BILIK REKAP'!G26+'[13]RAB BILIK TA REKAP'!G26+'[13]RAB BILIK L REKAP'!G26</f>
        <v>1.972</v>
      </c>
      <c r="H41" s="93" t="str">
        <f>H40</f>
        <v>Analisa</v>
      </c>
      <c r="I41" s="96">
        <f>'[13]RAB BILIK REKAP'!I26</f>
        <v>925662</v>
      </c>
      <c r="J41" s="280">
        <f>G41*I41</f>
        <v>1825405.4639999999</v>
      </c>
      <c r="K41" s="266">
        <v>0</v>
      </c>
      <c r="L41" s="270">
        <f t="shared" si="1"/>
        <v>925662</v>
      </c>
      <c r="M41" s="270">
        <f t="shared" si="2"/>
        <v>0</v>
      </c>
      <c r="N41" s="283">
        <f>G41/136</f>
        <v>1.4499999999999999E-2</v>
      </c>
      <c r="O41" s="271">
        <f t="shared" si="3"/>
        <v>925662</v>
      </c>
      <c r="P41" s="272">
        <f t="shared" si="4"/>
        <v>13422.098999999998</v>
      </c>
      <c r="Q41" s="278">
        <f t="shared" si="7"/>
        <v>1.9575</v>
      </c>
      <c r="R41" s="271">
        <f t="shared" si="5"/>
        <v>925662</v>
      </c>
      <c r="S41" s="273">
        <f t="shared" si="6"/>
        <v>1811983.365</v>
      </c>
    </row>
    <row r="42" spans="1:19" x14ac:dyDescent="0.25">
      <c r="A42" s="338" t="s">
        <v>162</v>
      </c>
      <c r="B42" s="339"/>
      <c r="C42" s="339"/>
      <c r="D42" s="339"/>
      <c r="E42" s="339"/>
      <c r="F42" s="339"/>
      <c r="G42" s="339"/>
      <c r="H42" s="339"/>
      <c r="I42" s="339"/>
      <c r="J42" s="279">
        <f>SUM(J38:J41)</f>
        <v>10817286.132000001</v>
      </c>
      <c r="K42" s="266"/>
      <c r="L42" s="270"/>
      <c r="M42" s="270"/>
      <c r="N42" s="266"/>
      <c r="O42" s="271"/>
      <c r="P42" s="272"/>
      <c r="Q42" s="278"/>
      <c r="R42" s="271"/>
      <c r="S42" s="273"/>
    </row>
    <row r="43" spans="1:19" x14ac:dyDescent="0.25">
      <c r="A43" s="82" t="s">
        <v>163</v>
      </c>
      <c r="B43" s="335" t="s">
        <v>43</v>
      </c>
      <c r="C43" s="336"/>
      <c r="D43" s="336"/>
      <c r="E43" s="336"/>
      <c r="F43" s="336"/>
      <c r="G43" s="336"/>
      <c r="H43" s="336"/>
      <c r="I43" s="336"/>
      <c r="J43" s="336"/>
      <c r="K43" s="266"/>
      <c r="L43" s="270"/>
      <c r="M43" s="270"/>
      <c r="N43" s="266"/>
      <c r="O43" s="271"/>
      <c r="P43" s="272"/>
      <c r="Q43" s="278"/>
      <c r="R43" s="271"/>
      <c r="S43" s="273"/>
    </row>
    <row r="44" spans="1:19" x14ac:dyDescent="0.25">
      <c r="A44" s="72">
        <v>1</v>
      </c>
      <c r="B44" s="337" t="s">
        <v>39</v>
      </c>
      <c r="C44" s="337"/>
      <c r="D44" s="99">
        <f>G44/F44</f>
        <v>17.782580487804879</v>
      </c>
      <c r="E44" s="76" t="s">
        <v>164</v>
      </c>
      <c r="F44" s="76">
        <v>41</v>
      </c>
      <c r="G44" s="76">
        <f>'[13]RAB BILIK REKAP'!G29+'[13]RAB BILIK TA REKAP'!G29+'[13]RAB BILIK L REKAP'!G29</f>
        <v>729.08580000000006</v>
      </c>
      <c r="H44" s="93" t="s">
        <v>156</v>
      </c>
      <c r="I44" s="96">
        <f>'[13]RAB BILIK REKAP'!I29</f>
        <v>13175.66450567261</v>
      </c>
      <c r="J44" s="280">
        <f>G44*I44</f>
        <v>9606189.8966499195</v>
      </c>
      <c r="K44" s="266">
        <v>0</v>
      </c>
      <c r="L44" s="270">
        <f t="shared" si="1"/>
        <v>13175.66450567261</v>
      </c>
      <c r="M44" s="270">
        <f t="shared" si="2"/>
        <v>0</v>
      </c>
      <c r="N44" s="281">
        <f>G44/136</f>
        <v>5.3609250000000008</v>
      </c>
      <c r="O44" s="271">
        <f t="shared" si="3"/>
        <v>13175.66450567261</v>
      </c>
      <c r="P44" s="272">
        <f t="shared" si="4"/>
        <v>70633.749240072953</v>
      </c>
      <c r="Q44" s="278">
        <f t="shared" si="7"/>
        <v>723.72487500000011</v>
      </c>
      <c r="R44" s="271">
        <f t="shared" si="5"/>
        <v>13175.66450567261</v>
      </c>
      <c r="S44" s="273">
        <f t="shared" si="6"/>
        <v>9535556.147409847</v>
      </c>
    </row>
    <row r="45" spans="1:19" x14ac:dyDescent="0.25">
      <c r="A45" s="72">
        <v>2</v>
      </c>
      <c r="B45" s="337" t="s">
        <v>40</v>
      </c>
      <c r="C45" s="337"/>
      <c r="D45" s="99">
        <f t="shared" ref="D45:D46" si="10">G45/F45</f>
        <v>27.469207317073174</v>
      </c>
      <c r="E45" s="76" t="s">
        <v>164</v>
      </c>
      <c r="F45" s="76">
        <v>41</v>
      </c>
      <c r="G45" s="76">
        <f>'[13]RAB BILIK REKAP'!G30+'[13]RAB BILIK TA REKAP'!G30+'[13]RAB BILIK L REKAP'!G30</f>
        <v>1126.2375000000002</v>
      </c>
      <c r="H45" s="93" t="str">
        <f>H44</f>
        <v>Analisa</v>
      </c>
      <c r="I45" s="96">
        <f>I44</f>
        <v>13175.66450567261</v>
      </c>
      <c r="J45" s="280">
        <f>G45*I45</f>
        <v>14838927.453707458</v>
      </c>
      <c r="K45" s="266">
        <v>0</v>
      </c>
      <c r="L45" s="270">
        <f t="shared" si="1"/>
        <v>13175.66450567261</v>
      </c>
      <c r="M45" s="270">
        <f t="shared" si="2"/>
        <v>0</v>
      </c>
      <c r="N45" s="281">
        <f>G45/136*2</f>
        <v>16.562316176470592</v>
      </c>
      <c r="O45" s="271">
        <f t="shared" si="3"/>
        <v>13175.66450567261</v>
      </c>
      <c r="P45" s="272">
        <f t="shared" si="4"/>
        <v>218219.52137805088</v>
      </c>
      <c r="Q45" s="278">
        <f t="shared" si="7"/>
        <v>1109.6751838235296</v>
      </c>
      <c r="R45" s="271">
        <f t="shared" si="5"/>
        <v>13175.66450567261</v>
      </c>
      <c r="S45" s="273">
        <f t="shared" si="6"/>
        <v>14620707.932329407</v>
      </c>
    </row>
    <row r="46" spans="1:19" x14ac:dyDescent="0.25">
      <c r="A46" s="72">
        <v>3</v>
      </c>
      <c r="B46" s="337" t="s">
        <v>41</v>
      </c>
      <c r="C46" s="337"/>
      <c r="D46" s="99">
        <f t="shared" si="10"/>
        <v>15.960619512195121</v>
      </c>
      <c r="E46" s="76" t="s">
        <v>164</v>
      </c>
      <c r="F46" s="76">
        <v>41</v>
      </c>
      <c r="G46" s="76">
        <f>'[13]RAB BILIK REKAP'!G31+'[13]RAB BILIK TA REKAP'!G31+'[13]RAB BILIK L REKAP'!G31</f>
        <v>654.3854</v>
      </c>
      <c r="H46" s="93" t="str">
        <f>H45</f>
        <v>Analisa</v>
      </c>
      <c r="I46" s="96">
        <f>I45</f>
        <v>13175.66450567261</v>
      </c>
      <c r="J46" s="280">
        <f>G46*I46</f>
        <v>8621962.4878103733</v>
      </c>
      <c r="K46" s="266">
        <v>0</v>
      </c>
      <c r="L46" s="270">
        <f t="shared" si="1"/>
        <v>13175.66450567261</v>
      </c>
      <c r="M46" s="270">
        <f t="shared" si="2"/>
        <v>0</v>
      </c>
      <c r="N46" s="281">
        <f>G46/136</f>
        <v>4.8116573529411761</v>
      </c>
      <c r="O46" s="271">
        <f t="shared" si="3"/>
        <v>13175.66450567261</v>
      </c>
      <c r="P46" s="272">
        <f t="shared" si="4"/>
        <v>63396.782998605682</v>
      </c>
      <c r="Q46" s="278">
        <f t="shared" si="7"/>
        <v>649.57374264705879</v>
      </c>
      <c r="R46" s="271">
        <f t="shared" si="5"/>
        <v>13175.66450567261</v>
      </c>
      <c r="S46" s="273">
        <f t="shared" si="6"/>
        <v>8558565.7048117667</v>
      </c>
    </row>
    <row r="47" spans="1:19" x14ac:dyDescent="0.25">
      <c r="A47" s="338" t="s">
        <v>165</v>
      </c>
      <c r="B47" s="339"/>
      <c r="C47" s="339"/>
      <c r="D47" s="339"/>
      <c r="E47" s="339"/>
      <c r="F47" s="339"/>
      <c r="G47" s="339"/>
      <c r="H47" s="339"/>
      <c r="I47" s="339"/>
      <c r="J47" s="279">
        <f>SUM(J44:J46)</f>
        <v>33067079.838167749</v>
      </c>
      <c r="K47" s="266"/>
      <c r="L47" s="270"/>
      <c r="M47" s="270"/>
      <c r="N47" s="266"/>
      <c r="O47" s="271"/>
      <c r="P47" s="272"/>
      <c r="Q47" s="278"/>
      <c r="R47" s="271"/>
      <c r="S47" s="273"/>
    </row>
    <row r="48" spans="1:19" x14ac:dyDescent="0.25">
      <c r="A48" s="82" t="s">
        <v>166</v>
      </c>
      <c r="B48" s="335" t="s">
        <v>45</v>
      </c>
      <c r="C48" s="336"/>
      <c r="D48" s="336"/>
      <c r="E48" s="336"/>
      <c r="F48" s="336"/>
      <c r="G48" s="336"/>
      <c r="H48" s="336"/>
      <c r="I48" s="336"/>
      <c r="J48" s="336"/>
      <c r="K48" s="266"/>
      <c r="L48" s="270"/>
      <c r="M48" s="270"/>
      <c r="N48" s="266"/>
      <c r="O48" s="271"/>
      <c r="P48" s="272"/>
      <c r="Q48" s="278"/>
      <c r="R48" s="271"/>
      <c r="S48" s="273"/>
    </row>
    <row r="49" spans="1:19" x14ac:dyDescent="0.25">
      <c r="A49" s="72">
        <v>1</v>
      </c>
      <c r="B49" s="337" t="s">
        <v>39</v>
      </c>
      <c r="C49" s="337"/>
      <c r="D49" s="99">
        <f>G49/F49</f>
        <v>0.9619512195121952</v>
      </c>
      <c r="E49" s="76" t="s">
        <v>159</v>
      </c>
      <c r="F49" s="76">
        <v>41</v>
      </c>
      <c r="G49" s="76">
        <f>'[13]RAB BILIK REKAP'!G34+'[13]RAB BILIK TA REKAP'!G34+'[13]RAB BILIK L REKAP'!G34</f>
        <v>39.440000000000005</v>
      </c>
      <c r="H49" s="93" t="s">
        <v>156</v>
      </c>
      <c r="I49" s="96">
        <f>'[13]RAB BILIK REKAP'!I34</f>
        <v>71362.5</v>
      </c>
      <c r="J49" s="280">
        <f>G49*I49</f>
        <v>2814537.0000000005</v>
      </c>
      <c r="K49" s="266">
        <v>0</v>
      </c>
      <c r="L49" s="270">
        <f t="shared" si="1"/>
        <v>71362.5</v>
      </c>
      <c r="M49" s="270">
        <f t="shared" si="2"/>
        <v>0</v>
      </c>
      <c r="N49" s="278">
        <f>G49/136</f>
        <v>0.29000000000000004</v>
      </c>
      <c r="O49" s="271">
        <f t="shared" si="3"/>
        <v>71362.5</v>
      </c>
      <c r="P49" s="272">
        <f t="shared" si="4"/>
        <v>20695.125000000004</v>
      </c>
      <c r="Q49" s="278">
        <f t="shared" si="7"/>
        <v>39.150000000000006</v>
      </c>
      <c r="R49" s="271">
        <f t="shared" si="5"/>
        <v>71362.5</v>
      </c>
      <c r="S49" s="273">
        <f t="shared" si="6"/>
        <v>2793841.8750000005</v>
      </c>
    </row>
    <row r="50" spans="1:19" x14ac:dyDescent="0.25">
      <c r="A50" s="72">
        <v>2</v>
      </c>
      <c r="B50" s="337" t="s">
        <v>40</v>
      </c>
      <c r="C50" s="337"/>
      <c r="D50" s="99">
        <f t="shared" ref="D50:D51" si="11">G50/F50</f>
        <v>3.2312195121951226</v>
      </c>
      <c r="E50" s="76" t="s">
        <v>159</v>
      </c>
      <c r="F50" s="76">
        <v>41</v>
      </c>
      <c r="G50" s="76">
        <f>'[13]RAB BILIK REKAP'!G35+'[13]RAB BILIK TA REKAP'!G35+'[13]RAB BILIK L REKAP'!G35</f>
        <v>132.48000000000002</v>
      </c>
      <c r="H50" s="93" t="str">
        <f>H49</f>
        <v>Analisa</v>
      </c>
      <c r="I50" s="96">
        <f>I49</f>
        <v>71362.5</v>
      </c>
      <c r="J50" s="280">
        <f>G50*I50</f>
        <v>9454104.0000000019</v>
      </c>
      <c r="K50" s="266">
        <v>0</v>
      </c>
      <c r="L50" s="270">
        <f t="shared" si="1"/>
        <v>71362.5</v>
      </c>
      <c r="M50" s="270">
        <f t="shared" si="2"/>
        <v>0</v>
      </c>
      <c r="N50" s="278">
        <f>G50/136*2</f>
        <v>1.9482352941176473</v>
      </c>
      <c r="O50" s="271">
        <f t="shared" si="3"/>
        <v>71362.5</v>
      </c>
      <c r="P50" s="272">
        <f t="shared" si="4"/>
        <v>139030.9411764706</v>
      </c>
      <c r="Q50" s="278">
        <f t="shared" si="7"/>
        <v>130.53176470588238</v>
      </c>
      <c r="R50" s="271">
        <f t="shared" si="5"/>
        <v>71362.5</v>
      </c>
      <c r="S50" s="273">
        <f t="shared" si="6"/>
        <v>9315073.0588235315</v>
      </c>
    </row>
    <row r="51" spans="1:19" x14ac:dyDescent="0.25">
      <c r="A51" s="72">
        <v>3</v>
      </c>
      <c r="B51" s="337" t="s">
        <v>41</v>
      </c>
      <c r="C51" s="337"/>
      <c r="D51" s="99">
        <f t="shared" si="11"/>
        <v>0.9619512195121952</v>
      </c>
      <c r="E51" s="76" t="s">
        <v>159</v>
      </c>
      <c r="F51" s="76">
        <v>41</v>
      </c>
      <c r="G51" s="76">
        <f>'[13]RAB BILIK REKAP'!G36+'[13]RAB BILIK TA REKAP'!G36+'[13]RAB BILIK L REKAP'!G36</f>
        <v>39.440000000000005</v>
      </c>
      <c r="H51" s="93" t="str">
        <f>H50</f>
        <v>Analisa</v>
      </c>
      <c r="I51" s="96">
        <f>I50</f>
        <v>71362.5</v>
      </c>
      <c r="J51" s="280">
        <f>G51*I51</f>
        <v>2814537.0000000005</v>
      </c>
      <c r="K51" s="266">
        <v>0</v>
      </c>
      <c r="L51" s="270">
        <f t="shared" si="1"/>
        <v>71362.5</v>
      </c>
      <c r="M51" s="270">
        <f t="shared" si="2"/>
        <v>0</v>
      </c>
      <c r="N51" s="278">
        <f>G51/136</f>
        <v>0.29000000000000004</v>
      </c>
      <c r="O51" s="271">
        <f t="shared" si="3"/>
        <v>71362.5</v>
      </c>
      <c r="P51" s="272">
        <f t="shared" si="4"/>
        <v>20695.125000000004</v>
      </c>
      <c r="Q51" s="278">
        <f t="shared" si="7"/>
        <v>39.150000000000006</v>
      </c>
      <c r="R51" s="271">
        <f t="shared" si="5"/>
        <v>71362.5</v>
      </c>
      <c r="S51" s="273">
        <f t="shared" si="6"/>
        <v>2793841.8750000005</v>
      </c>
    </row>
    <row r="52" spans="1:19" x14ac:dyDescent="0.25">
      <c r="A52" s="338" t="s">
        <v>167</v>
      </c>
      <c r="B52" s="339"/>
      <c r="C52" s="339"/>
      <c r="D52" s="339"/>
      <c r="E52" s="339"/>
      <c r="F52" s="339"/>
      <c r="G52" s="339"/>
      <c r="H52" s="339"/>
      <c r="I52" s="339"/>
      <c r="J52" s="279">
        <f>SUM(J49:J51)</f>
        <v>15083178.000000002</v>
      </c>
      <c r="K52" s="266"/>
      <c r="L52" s="270"/>
      <c r="M52" s="270"/>
      <c r="N52" s="266"/>
      <c r="O52" s="271"/>
      <c r="P52" s="272"/>
      <c r="Q52" s="278"/>
      <c r="R52" s="271"/>
      <c r="S52" s="273"/>
    </row>
    <row r="53" spans="1:19" x14ac:dyDescent="0.25">
      <c r="A53" s="82" t="s">
        <v>168</v>
      </c>
      <c r="B53" s="335" t="s">
        <v>47</v>
      </c>
      <c r="C53" s="336"/>
      <c r="D53" s="336"/>
      <c r="E53" s="336"/>
      <c r="F53" s="336"/>
      <c r="G53" s="336"/>
      <c r="H53" s="336"/>
      <c r="I53" s="336"/>
      <c r="J53" s="336"/>
      <c r="K53" s="266"/>
      <c r="L53" s="270"/>
      <c r="M53" s="270"/>
      <c r="N53" s="266"/>
      <c r="O53" s="271"/>
      <c r="P53" s="272"/>
      <c r="Q53" s="278"/>
      <c r="R53" s="271"/>
      <c r="S53" s="273"/>
    </row>
    <row r="54" spans="1:19" x14ac:dyDescent="0.25">
      <c r="A54" s="72">
        <v>1</v>
      </c>
      <c r="B54" s="337" t="s">
        <v>169</v>
      </c>
      <c r="C54" s="337"/>
      <c r="D54" s="99">
        <f>G54/F54</f>
        <v>3.3300000000000005</v>
      </c>
      <c r="E54" s="76" t="s">
        <v>159</v>
      </c>
      <c r="F54" s="76">
        <v>14</v>
      </c>
      <c r="G54" s="76">
        <f>'[13]RAB BILIK REKAP'!G39</f>
        <v>46.620000000000005</v>
      </c>
      <c r="H54" s="93" t="s">
        <v>156</v>
      </c>
      <c r="I54" s="96">
        <f>'[13]RAB BILIK REKAP'!I39</f>
        <v>101375</v>
      </c>
      <c r="J54" s="280">
        <f>G54*I54</f>
        <v>4726102.5</v>
      </c>
      <c r="K54" s="266">
        <v>0</v>
      </c>
      <c r="L54" s="270">
        <f t="shared" si="1"/>
        <v>101375</v>
      </c>
      <c r="M54" s="270">
        <f t="shared" si="2"/>
        <v>0</v>
      </c>
      <c r="N54" s="266">
        <v>0</v>
      </c>
      <c r="O54" s="271">
        <f t="shared" si="3"/>
        <v>101375</v>
      </c>
      <c r="P54" s="272">
        <f t="shared" si="4"/>
        <v>0</v>
      </c>
      <c r="Q54" s="278">
        <f t="shared" si="7"/>
        <v>46.620000000000005</v>
      </c>
      <c r="R54" s="271">
        <f t="shared" si="5"/>
        <v>101375</v>
      </c>
      <c r="S54" s="273">
        <f t="shared" si="6"/>
        <v>4726102.5</v>
      </c>
    </row>
    <row r="55" spans="1:19" hidden="1" x14ac:dyDescent="0.25">
      <c r="A55" s="72">
        <v>2</v>
      </c>
      <c r="B55" s="337" t="s">
        <v>170</v>
      </c>
      <c r="C55" s="337"/>
      <c r="D55" s="99">
        <v>0</v>
      </c>
      <c r="E55" s="76" t="s">
        <v>94</v>
      </c>
      <c r="F55" s="76">
        <v>14</v>
      </c>
      <c r="G55" s="76">
        <v>0</v>
      </c>
      <c r="H55" s="93" t="s">
        <v>156</v>
      </c>
      <c r="I55" s="96">
        <f>'[13]RAB BILIK REKAP'!I40</f>
        <v>6500</v>
      </c>
      <c r="J55" s="280">
        <f>G55*I55</f>
        <v>0</v>
      </c>
      <c r="K55" s="266">
        <v>0</v>
      </c>
      <c r="L55" s="270">
        <f t="shared" si="1"/>
        <v>6500</v>
      </c>
      <c r="M55" s="270">
        <f t="shared" si="2"/>
        <v>0</v>
      </c>
      <c r="N55" s="266">
        <v>0</v>
      </c>
      <c r="O55" s="271">
        <f t="shared" si="3"/>
        <v>6500</v>
      </c>
      <c r="P55" s="272">
        <f t="shared" si="4"/>
        <v>0</v>
      </c>
      <c r="Q55" s="278">
        <f t="shared" si="7"/>
        <v>0</v>
      </c>
      <c r="R55" s="271">
        <f t="shared" si="5"/>
        <v>6500</v>
      </c>
      <c r="S55" s="273">
        <f t="shared" si="6"/>
        <v>0</v>
      </c>
    </row>
    <row r="56" spans="1:19" x14ac:dyDescent="0.25">
      <c r="A56" s="338" t="s">
        <v>171</v>
      </c>
      <c r="B56" s="339"/>
      <c r="C56" s="339"/>
      <c r="D56" s="339"/>
      <c r="E56" s="339"/>
      <c r="F56" s="339"/>
      <c r="G56" s="339"/>
      <c r="H56" s="339"/>
      <c r="I56" s="339"/>
      <c r="J56" s="279">
        <f>SUM(J54:J55)</f>
        <v>4726102.5</v>
      </c>
      <c r="K56" s="266"/>
      <c r="L56" s="270"/>
      <c r="M56" s="270"/>
      <c r="N56" s="266"/>
      <c r="O56" s="271"/>
      <c r="P56" s="272"/>
      <c r="Q56" s="278"/>
      <c r="R56" s="271"/>
      <c r="S56" s="273"/>
    </row>
    <row r="57" spans="1:19" x14ac:dyDescent="0.25">
      <c r="A57" s="82" t="s">
        <v>172</v>
      </c>
      <c r="B57" s="335" t="s">
        <v>50</v>
      </c>
      <c r="C57" s="336"/>
      <c r="D57" s="336"/>
      <c r="E57" s="336"/>
      <c r="F57" s="336"/>
      <c r="G57" s="336"/>
      <c r="H57" s="336"/>
      <c r="I57" s="336"/>
      <c r="J57" s="336"/>
      <c r="K57" s="266"/>
      <c r="L57" s="270"/>
      <c r="M57" s="270"/>
      <c r="N57" s="266"/>
      <c r="O57" s="271"/>
      <c r="P57" s="272"/>
      <c r="Q57" s="278"/>
      <c r="R57" s="271"/>
      <c r="S57" s="273"/>
    </row>
    <row r="58" spans="1:19" x14ac:dyDescent="0.25">
      <c r="A58" s="72">
        <v>1</v>
      </c>
      <c r="B58" s="337" t="s">
        <v>51</v>
      </c>
      <c r="C58" s="337"/>
      <c r="D58" s="99">
        <f>G58/F58</f>
        <v>16.743497560975605</v>
      </c>
      <c r="E58" s="76" t="s">
        <v>159</v>
      </c>
      <c r="F58" s="76">
        <v>41</v>
      </c>
      <c r="G58" s="100">
        <f>'[13]RAB BILIK REKAP'!G43+'[13]RAB BILIK TA REKAP'!G43+'[13]RAB BILIK L REKAP'!G42+17</f>
        <v>686.48339999999985</v>
      </c>
      <c r="H58" s="93" t="s">
        <v>156</v>
      </c>
      <c r="I58" s="96">
        <f>'[13]RAB BILIK REKAP'!I43</f>
        <v>21835</v>
      </c>
      <c r="J58" s="280">
        <f>G58*I58</f>
        <v>14989365.038999997</v>
      </c>
      <c r="K58" s="266">
        <v>23.95</v>
      </c>
      <c r="L58" s="270">
        <f t="shared" si="1"/>
        <v>21835</v>
      </c>
      <c r="M58" s="270">
        <f t="shared" si="2"/>
        <v>522948.25</v>
      </c>
      <c r="N58" s="266">
        <v>0</v>
      </c>
      <c r="O58" s="271">
        <f t="shared" si="3"/>
        <v>21835</v>
      </c>
      <c r="P58" s="272">
        <f t="shared" si="4"/>
        <v>0</v>
      </c>
      <c r="Q58" s="278">
        <f t="shared" si="7"/>
        <v>710.43339999999989</v>
      </c>
      <c r="R58" s="271">
        <f t="shared" si="5"/>
        <v>21835</v>
      </c>
      <c r="S58" s="273">
        <f t="shared" si="6"/>
        <v>15512313.288999997</v>
      </c>
    </row>
    <row r="59" spans="1:19" x14ac:dyDescent="0.25">
      <c r="A59" s="338" t="s">
        <v>173</v>
      </c>
      <c r="B59" s="339"/>
      <c r="C59" s="339"/>
      <c r="D59" s="339"/>
      <c r="E59" s="339"/>
      <c r="F59" s="339"/>
      <c r="G59" s="339"/>
      <c r="H59" s="339"/>
      <c r="I59" s="339"/>
      <c r="J59" s="279">
        <f>SUM(J58)</f>
        <v>14989365.038999997</v>
      </c>
      <c r="K59" s="266"/>
      <c r="L59" s="270"/>
      <c r="M59" s="270"/>
      <c r="N59" s="266"/>
      <c r="O59" s="271"/>
      <c r="P59" s="272"/>
      <c r="Q59" s="278"/>
      <c r="R59" s="271"/>
      <c r="S59" s="273"/>
    </row>
    <row r="60" spans="1:19" x14ac:dyDescent="0.25">
      <c r="A60" s="82" t="s">
        <v>174</v>
      </c>
      <c r="B60" s="335" t="s">
        <v>53</v>
      </c>
      <c r="C60" s="336"/>
      <c r="D60" s="336"/>
      <c r="E60" s="336"/>
      <c r="F60" s="336"/>
      <c r="G60" s="336"/>
      <c r="H60" s="336"/>
      <c r="I60" s="336"/>
      <c r="J60" s="336"/>
      <c r="K60" s="266"/>
      <c r="L60" s="270"/>
      <c r="M60" s="270"/>
      <c r="N60" s="266"/>
      <c r="O60" s="271"/>
      <c r="P60" s="272"/>
      <c r="Q60" s="278"/>
      <c r="R60" s="271"/>
      <c r="S60" s="273"/>
    </row>
    <row r="61" spans="1:19" x14ac:dyDescent="0.25">
      <c r="A61" s="72">
        <v>1</v>
      </c>
      <c r="B61" s="337" t="str">
        <f>'[13]RAB BILIK REKAP'!B46:C46</f>
        <v>Pas. Closet jongkok</v>
      </c>
      <c r="C61" s="337"/>
      <c r="D61" s="101">
        <f>G61/F61</f>
        <v>1</v>
      </c>
      <c r="E61" s="76" t="str">
        <f>'[13]RAB BILIK L REKAP'!E45</f>
        <v>bh</v>
      </c>
      <c r="F61" s="76">
        <v>41</v>
      </c>
      <c r="G61" s="76">
        <f>'[13]RAB BILIK REKAP'!G46+'[13]RAB BILIK TA REKAP'!G46+'[13]RAB BILIK L REKAP'!G45</f>
        <v>41</v>
      </c>
      <c r="H61" s="93" t="s">
        <v>175</v>
      </c>
      <c r="I61" s="96">
        <f>'[13]RAB BILIK REKAP'!I46</f>
        <v>175000</v>
      </c>
      <c r="J61" s="280">
        <f t="shared" ref="J61:J72" si="12">G61*I61</f>
        <v>7175000</v>
      </c>
      <c r="K61" s="266">
        <v>0</v>
      </c>
      <c r="L61" s="270">
        <f t="shared" si="1"/>
        <v>175000</v>
      </c>
      <c r="M61" s="270">
        <f t="shared" si="2"/>
        <v>0</v>
      </c>
      <c r="N61" s="266">
        <v>0</v>
      </c>
      <c r="O61" s="271">
        <f t="shared" si="3"/>
        <v>175000</v>
      </c>
      <c r="P61" s="272">
        <f t="shared" si="4"/>
        <v>0</v>
      </c>
      <c r="Q61" s="278">
        <f t="shared" si="7"/>
        <v>41</v>
      </c>
      <c r="R61" s="271">
        <f t="shared" si="5"/>
        <v>175000</v>
      </c>
      <c r="S61" s="273">
        <f t="shared" si="6"/>
        <v>7175000</v>
      </c>
    </row>
    <row r="62" spans="1:19" x14ac:dyDescent="0.25">
      <c r="A62" s="72">
        <f>A61+1</f>
        <v>2</v>
      </c>
      <c r="B62" s="337" t="str">
        <f>'[13]RAB BILIK REKAP'!B47:C47</f>
        <v>Pas. Pintu PVC Toilet</v>
      </c>
      <c r="C62" s="337"/>
      <c r="D62" s="101">
        <f t="shared" ref="D62:D73" si="13">G62/F62</f>
        <v>1</v>
      </c>
      <c r="E62" s="76" t="str">
        <f>'[13]RAB BILIK L REKAP'!E46</f>
        <v>bh</v>
      </c>
      <c r="F62" s="76">
        <v>41</v>
      </c>
      <c r="G62" s="76">
        <f>'[13]RAB BILIK REKAP'!G47+'[13]RAB BILIK TA REKAP'!G47+'[13]RAB BILIK L REKAP'!G46</f>
        <v>41</v>
      </c>
      <c r="H62" s="93" t="s">
        <v>175</v>
      </c>
      <c r="I62" s="96">
        <f>'[13]RAB BILIK REKAP'!I47</f>
        <v>250000</v>
      </c>
      <c r="J62" s="280">
        <f t="shared" si="12"/>
        <v>10250000</v>
      </c>
      <c r="K62" s="284">
        <v>12</v>
      </c>
      <c r="L62" s="270">
        <v>300000</v>
      </c>
      <c r="M62" s="270">
        <f t="shared" si="2"/>
        <v>3600000</v>
      </c>
      <c r="N62" s="266">
        <v>12</v>
      </c>
      <c r="O62" s="271">
        <f t="shared" si="3"/>
        <v>250000</v>
      </c>
      <c r="P62" s="271">
        <f t="shared" si="4"/>
        <v>3000000</v>
      </c>
      <c r="Q62" s="278">
        <f t="shared" si="7"/>
        <v>41</v>
      </c>
      <c r="R62" s="271">
        <f t="shared" si="5"/>
        <v>250000</v>
      </c>
      <c r="S62" s="273">
        <f t="shared" si="6"/>
        <v>10850000</v>
      </c>
    </row>
    <row r="63" spans="1:19" x14ac:dyDescent="0.25">
      <c r="A63" s="72">
        <v>3</v>
      </c>
      <c r="B63" s="337" t="str">
        <f>'[13]RAB BILIK REKAP'!B48:C48</f>
        <v>Pas. Floor drain</v>
      </c>
      <c r="C63" s="337"/>
      <c r="D63" s="101">
        <f t="shared" si="13"/>
        <v>1</v>
      </c>
      <c r="E63" s="76" t="str">
        <f>'[13]RAB BILIK L REKAP'!E47</f>
        <v>bh</v>
      </c>
      <c r="F63" s="76">
        <v>41</v>
      </c>
      <c r="G63" s="76">
        <f>'[13]RAB BILIK REKAP'!G48+'[13]RAB BILIK TA REKAP'!G48+'[13]RAB BILIK L REKAP'!G47</f>
        <v>41</v>
      </c>
      <c r="H63" s="93" t="s">
        <v>175</v>
      </c>
      <c r="I63" s="96">
        <f>'[13]RAB BILIK REKAP'!I48</f>
        <v>16000</v>
      </c>
      <c r="J63" s="280">
        <f t="shared" si="12"/>
        <v>656000</v>
      </c>
      <c r="K63" s="266">
        <v>0</v>
      </c>
      <c r="L63" s="270">
        <f t="shared" si="1"/>
        <v>16000</v>
      </c>
      <c r="M63" s="270">
        <f t="shared" si="2"/>
        <v>0</v>
      </c>
      <c r="N63" s="266">
        <v>0</v>
      </c>
      <c r="O63" s="271">
        <f t="shared" si="3"/>
        <v>16000</v>
      </c>
      <c r="P63" s="272">
        <f t="shared" si="4"/>
        <v>0</v>
      </c>
      <c r="Q63" s="278">
        <f t="shared" si="7"/>
        <v>41</v>
      </c>
      <c r="R63" s="271">
        <f t="shared" si="5"/>
        <v>16000</v>
      </c>
      <c r="S63" s="273">
        <f t="shared" si="6"/>
        <v>656000</v>
      </c>
    </row>
    <row r="64" spans="1:19" x14ac:dyDescent="0.25">
      <c r="A64" s="72">
        <v>4</v>
      </c>
      <c r="B64" s="337" t="str">
        <f>'[13]RAB BILIK REKAP'!B49:C49</f>
        <v>Pipa air kotor PVC Ø 3" Tipe AW</v>
      </c>
      <c r="C64" s="337"/>
      <c r="D64" s="101">
        <f t="shared" si="13"/>
        <v>1</v>
      </c>
      <c r="E64" s="76" t="str">
        <f>'[13]RAB BILIK L REKAP'!E48</f>
        <v>btg</v>
      </c>
      <c r="F64" s="76">
        <v>41</v>
      </c>
      <c r="G64" s="76">
        <f>'[13]RAB BILIK REKAP'!G49+'[13]RAB BILIK TA REKAP'!G49+'[13]RAB BILIK L REKAP'!G48</f>
        <v>41</v>
      </c>
      <c r="H64" s="93" t="s">
        <v>175</v>
      </c>
      <c r="I64" s="96">
        <f>'[13]RAB BILIK REKAP'!I49</f>
        <v>262900</v>
      </c>
      <c r="J64" s="280">
        <f t="shared" si="12"/>
        <v>10778900</v>
      </c>
      <c r="K64" s="266">
        <v>0</v>
      </c>
      <c r="L64" s="270">
        <f t="shared" si="1"/>
        <v>262900</v>
      </c>
      <c r="M64" s="270">
        <f t="shared" si="2"/>
        <v>0</v>
      </c>
      <c r="N64" s="266">
        <v>0</v>
      </c>
      <c r="O64" s="271">
        <f t="shared" si="3"/>
        <v>262900</v>
      </c>
      <c r="P64" s="272">
        <f t="shared" si="4"/>
        <v>0</v>
      </c>
      <c r="Q64" s="278">
        <f t="shared" si="7"/>
        <v>41</v>
      </c>
      <c r="R64" s="271">
        <f t="shared" si="5"/>
        <v>262900</v>
      </c>
      <c r="S64" s="273">
        <f t="shared" si="6"/>
        <v>10778900</v>
      </c>
    </row>
    <row r="65" spans="1:19" x14ac:dyDescent="0.25">
      <c r="A65" s="72">
        <v>5</v>
      </c>
      <c r="B65" s="337" t="str">
        <f>'[13]RAB BILIK REKAP'!B50:C50</f>
        <v>Knee Ø 3'</v>
      </c>
      <c r="C65" s="337"/>
      <c r="D65" s="101">
        <f t="shared" si="13"/>
        <v>1</v>
      </c>
      <c r="E65" s="76" t="str">
        <f>'[13]RAB BILIK L REKAP'!E49</f>
        <v>bh</v>
      </c>
      <c r="F65" s="76">
        <v>41</v>
      </c>
      <c r="G65" s="76">
        <f>'[13]RAB BILIK REKAP'!G50+'[13]RAB BILIK TA REKAP'!G50+'[13]RAB BILIK L REKAP'!G49</f>
        <v>41</v>
      </c>
      <c r="H65" s="93" t="s">
        <v>175</v>
      </c>
      <c r="I65" s="96">
        <f>'[13]RAB BILIK REKAP'!I50</f>
        <v>12000</v>
      </c>
      <c r="J65" s="280">
        <f t="shared" si="12"/>
        <v>492000</v>
      </c>
      <c r="K65" s="266">
        <v>57</v>
      </c>
      <c r="L65" s="270">
        <f t="shared" si="1"/>
        <v>12000</v>
      </c>
      <c r="M65" s="270">
        <f t="shared" si="2"/>
        <v>684000</v>
      </c>
      <c r="N65" s="266">
        <v>0</v>
      </c>
      <c r="O65" s="271">
        <f t="shared" si="3"/>
        <v>12000</v>
      </c>
      <c r="P65" s="272">
        <f t="shared" si="4"/>
        <v>0</v>
      </c>
      <c r="Q65" s="278">
        <f t="shared" si="7"/>
        <v>98</v>
      </c>
      <c r="R65" s="271">
        <f t="shared" si="5"/>
        <v>12000</v>
      </c>
      <c r="S65" s="273">
        <f t="shared" si="6"/>
        <v>1176000</v>
      </c>
    </row>
    <row r="66" spans="1:19" x14ac:dyDescent="0.25">
      <c r="A66" s="72">
        <v>6</v>
      </c>
      <c r="B66" s="73" t="str">
        <f>'[13]RAB BILIK REKAP'!B51:C51</f>
        <v>Tee Ø 3'</v>
      </c>
      <c r="C66" s="102"/>
      <c r="D66" s="101">
        <f t="shared" si="13"/>
        <v>1</v>
      </c>
      <c r="E66" s="76" t="str">
        <f>'[13]RAB BILIK L REKAP'!E50</f>
        <v>bh</v>
      </c>
      <c r="F66" s="76">
        <v>41</v>
      </c>
      <c r="G66" s="76">
        <f>'[13]RAB BILIK REKAP'!G51+'[13]RAB BILIK TA REKAP'!G51+'[13]RAB BILIK L REKAP'!G50</f>
        <v>41</v>
      </c>
      <c r="H66" s="93" t="s">
        <v>175</v>
      </c>
      <c r="I66" s="96">
        <f>'[13]RAB BILIK REKAP'!I51</f>
        <v>15000</v>
      </c>
      <c r="J66" s="280">
        <f t="shared" si="12"/>
        <v>615000</v>
      </c>
      <c r="K66" s="266">
        <v>0</v>
      </c>
      <c r="L66" s="270">
        <f t="shared" si="1"/>
        <v>15000</v>
      </c>
      <c r="M66" s="270">
        <f t="shared" si="2"/>
        <v>0</v>
      </c>
      <c r="N66" s="266">
        <v>41</v>
      </c>
      <c r="O66" s="271">
        <f t="shared" si="3"/>
        <v>15000</v>
      </c>
      <c r="P66" s="272">
        <f t="shared" si="4"/>
        <v>615000</v>
      </c>
      <c r="Q66" s="278">
        <f t="shared" si="7"/>
        <v>0</v>
      </c>
      <c r="R66" s="271">
        <f t="shared" si="5"/>
        <v>15000</v>
      </c>
      <c r="S66" s="273">
        <f t="shared" si="6"/>
        <v>0</v>
      </c>
    </row>
    <row r="67" spans="1:19" x14ac:dyDescent="0.25">
      <c r="A67" s="72">
        <v>7</v>
      </c>
      <c r="B67" s="73" t="str">
        <f>'[13]RAB BILIK REKAP'!B52:C52</f>
        <v>Kabel listrik</v>
      </c>
      <c r="C67" s="102"/>
      <c r="D67" s="101">
        <f t="shared" si="13"/>
        <v>3</v>
      </c>
      <c r="E67" s="76" t="str">
        <f>'[13]RAB BILIK L REKAP'!E51</f>
        <v>m</v>
      </c>
      <c r="F67" s="76">
        <v>41</v>
      </c>
      <c r="G67" s="76">
        <f>'[13]RAB BILIK REKAP'!G52+'[13]RAB BILIK TA REKAP'!G52+'[13]RAB BILIK L REKAP'!G51</f>
        <v>123</v>
      </c>
      <c r="H67" s="93" t="s">
        <v>175</v>
      </c>
      <c r="I67" s="96">
        <f>'[13]RAB BILIK REKAP'!I52</f>
        <v>3000</v>
      </c>
      <c r="J67" s="280">
        <f t="shared" si="12"/>
        <v>369000</v>
      </c>
      <c r="K67" s="266">
        <v>0</v>
      </c>
      <c r="L67" s="270">
        <f t="shared" si="1"/>
        <v>3000</v>
      </c>
      <c r="M67" s="270">
        <f t="shared" si="2"/>
        <v>0</v>
      </c>
      <c r="N67" s="266">
        <v>0</v>
      </c>
      <c r="O67" s="271">
        <f t="shared" si="3"/>
        <v>3000</v>
      </c>
      <c r="P67" s="272">
        <f t="shared" si="4"/>
        <v>0</v>
      </c>
      <c r="Q67" s="278">
        <f t="shared" si="7"/>
        <v>123</v>
      </c>
      <c r="R67" s="271">
        <f t="shared" si="5"/>
        <v>3000</v>
      </c>
      <c r="S67" s="273">
        <f t="shared" si="6"/>
        <v>369000</v>
      </c>
    </row>
    <row r="68" spans="1:19" x14ac:dyDescent="0.25">
      <c r="A68" s="72">
        <v>8</v>
      </c>
      <c r="B68" s="73" t="str">
        <f>'[13]RAB BILIK REKAP'!B53:C53</f>
        <v>Fitting</v>
      </c>
      <c r="C68" s="102"/>
      <c r="D68" s="101">
        <f t="shared" si="13"/>
        <v>1</v>
      </c>
      <c r="E68" s="76" t="str">
        <f>'[13]RAB BILIK L REKAP'!E52</f>
        <v>bh</v>
      </c>
      <c r="F68" s="76">
        <v>41</v>
      </c>
      <c r="G68" s="76">
        <f>'[13]RAB BILIK REKAP'!G53+'[13]RAB BILIK TA REKAP'!G53+'[13]RAB BILIK L REKAP'!G52</f>
        <v>41</v>
      </c>
      <c r="H68" s="93" t="s">
        <v>175</v>
      </c>
      <c r="I68" s="96">
        <f>'[13]RAB BILIK REKAP'!I53</f>
        <v>16000</v>
      </c>
      <c r="J68" s="280">
        <f t="shared" si="12"/>
        <v>656000</v>
      </c>
      <c r="K68" s="266">
        <v>0</v>
      </c>
      <c r="L68" s="270">
        <f t="shared" si="1"/>
        <v>16000</v>
      </c>
      <c r="M68" s="270">
        <f t="shared" si="2"/>
        <v>0</v>
      </c>
      <c r="N68" s="266">
        <v>0</v>
      </c>
      <c r="O68" s="271">
        <f t="shared" si="3"/>
        <v>16000</v>
      </c>
      <c r="P68" s="272">
        <f t="shared" si="4"/>
        <v>0</v>
      </c>
      <c r="Q68" s="278">
        <f t="shared" si="7"/>
        <v>41</v>
      </c>
      <c r="R68" s="271">
        <f t="shared" si="5"/>
        <v>16000</v>
      </c>
      <c r="S68" s="273">
        <f t="shared" si="6"/>
        <v>656000</v>
      </c>
    </row>
    <row r="69" spans="1:19" x14ac:dyDescent="0.25">
      <c r="A69" s="72">
        <v>9</v>
      </c>
      <c r="B69" s="73" t="str">
        <f>'[13]RAB BILIK REKAP'!B54:C54</f>
        <v>Sakelar</v>
      </c>
      <c r="C69" s="102"/>
      <c r="D69" s="101">
        <f t="shared" si="13"/>
        <v>1</v>
      </c>
      <c r="E69" s="76" t="str">
        <f>'[13]RAB BILIK L REKAP'!E53</f>
        <v>bh</v>
      </c>
      <c r="F69" s="76">
        <v>41</v>
      </c>
      <c r="G69" s="76">
        <f>'[13]RAB BILIK REKAP'!G54+'[13]RAB BILIK TA REKAP'!G54+'[13]RAB BILIK L REKAP'!G53</f>
        <v>41</v>
      </c>
      <c r="H69" s="93" t="s">
        <v>175</v>
      </c>
      <c r="I69" s="96">
        <f>'[13]RAB BILIK REKAP'!I54</f>
        <v>16000</v>
      </c>
      <c r="J69" s="280">
        <f t="shared" si="12"/>
        <v>656000</v>
      </c>
      <c r="K69" s="266">
        <v>0</v>
      </c>
      <c r="L69" s="270">
        <f t="shared" si="1"/>
        <v>16000</v>
      </c>
      <c r="M69" s="270">
        <f t="shared" si="2"/>
        <v>0</v>
      </c>
      <c r="N69" s="266">
        <v>0</v>
      </c>
      <c r="O69" s="271">
        <f t="shared" si="3"/>
        <v>16000</v>
      </c>
      <c r="P69" s="272">
        <f t="shared" si="4"/>
        <v>0</v>
      </c>
      <c r="Q69" s="278">
        <f t="shared" si="7"/>
        <v>41</v>
      </c>
      <c r="R69" s="271">
        <f t="shared" si="5"/>
        <v>16000</v>
      </c>
      <c r="S69" s="273">
        <f t="shared" si="6"/>
        <v>656000</v>
      </c>
    </row>
    <row r="70" spans="1:19" x14ac:dyDescent="0.25">
      <c r="A70" s="72">
        <v>10</v>
      </c>
      <c r="B70" s="73" t="str">
        <f>'[13]RAB BILIK REKAP'!B55:C55</f>
        <v>Lampu 5 Watt</v>
      </c>
      <c r="C70" s="102"/>
      <c r="D70" s="101">
        <f t="shared" si="13"/>
        <v>1</v>
      </c>
      <c r="E70" s="76" t="str">
        <f>'[13]RAB BILIK L REKAP'!E54</f>
        <v>bh</v>
      </c>
      <c r="F70" s="76">
        <v>41</v>
      </c>
      <c r="G70" s="76">
        <f>'[13]RAB BILIK REKAP'!G55+'[13]RAB BILIK TA REKAP'!G55+'[13]RAB BILIK L REKAP'!G54</f>
        <v>41</v>
      </c>
      <c r="H70" s="93" t="s">
        <v>175</v>
      </c>
      <c r="I70" s="96">
        <f>'[13]RAB BILIK REKAP'!I55</f>
        <v>10000</v>
      </c>
      <c r="J70" s="280">
        <f t="shared" si="12"/>
        <v>410000</v>
      </c>
      <c r="K70" s="266">
        <v>0</v>
      </c>
      <c r="L70" s="270">
        <f t="shared" si="1"/>
        <v>10000</v>
      </c>
      <c r="M70" s="270">
        <f t="shared" si="2"/>
        <v>0</v>
      </c>
      <c r="N70" s="266">
        <v>0</v>
      </c>
      <c r="O70" s="271">
        <f t="shared" si="3"/>
        <v>10000</v>
      </c>
      <c r="P70" s="272">
        <f t="shared" si="4"/>
        <v>0</v>
      </c>
      <c r="Q70" s="278">
        <f t="shared" si="7"/>
        <v>41</v>
      </c>
      <c r="R70" s="271">
        <f t="shared" si="5"/>
        <v>10000</v>
      </c>
      <c r="S70" s="273">
        <f t="shared" si="6"/>
        <v>410000</v>
      </c>
    </row>
    <row r="71" spans="1:19" x14ac:dyDescent="0.25">
      <c r="A71" s="72">
        <v>11</v>
      </c>
      <c r="B71" s="73" t="str">
        <f>'[13]RAB BILIK REKAP'!B56:C56</f>
        <v>Kran 3/4</v>
      </c>
      <c r="C71" s="102"/>
      <c r="D71" s="101">
        <f t="shared" si="13"/>
        <v>1</v>
      </c>
      <c r="E71" s="76" t="str">
        <f>'[13]RAB BILIK L REKAP'!E55</f>
        <v>bh</v>
      </c>
      <c r="F71" s="76">
        <v>41</v>
      </c>
      <c r="G71" s="76">
        <f>'[13]RAB BILIK REKAP'!G56+'[13]RAB BILIK TA REKAP'!G56+'[13]RAB BILIK L REKAP'!G55</f>
        <v>41</v>
      </c>
      <c r="H71" s="93" t="s">
        <v>175</v>
      </c>
      <c r="I71" s="96">
        <f>'[13]RAB BILIK REKAP'!I56</f>
        <v>25000</v>
      </c>
      <c r="J71" s="280">
        <f t="shared" si="12"/>
        <v>1025000</v>
      </c>
      <c r="K71" s="266">
        <v>0</v>
      </c>
      <c r="L71" s="270">
        <f t="shared" si="1"/>
        <v>25000</v>
      </c>
      <c r="M71" s="270">
        <f t="shared" si="2"/>
        <v>0</v>
      </c>
      <c r="N71" s="266">
        <v>0</v>
      </c>
      <c r="O71" s="271">
        <f t="shared" si="3"/>
        <v>25000</v>
      </c>
      <c r="P71" s="272">
        <f t="shared" si="4"/>
        <v>0</v>
      </c>
      <c r="Q71" s="278">
        <f t="shared" si="7"/>
        <v>41</v>
      </c>
      <c r="R71" s="271">
        <f t="shared" si="5"/>
        <v>25000</v>
      </c>
      <c r="S71" s="273">
        <f t="shared" si="6"/>
        <v>1025000</v>
      </c>
    </row>
    <row r="72" spans="1:19" x14ac:dyDescent="0.25">
      <c r="A72" s="72">
        <v>12</v>
      </c>
      <c r="B72" s="319" t="str">
        <f>'[13]RAB BILIK REKAP'!B57:C57</f>
        <v>Pipa Ø 3/4"</v>
      </c>
      <c r="C72" s="320"/>
      <c r="D72" s="101">
        <f t="shared" si="13"/>
        <v>1</v>
      </c>
      <c r="E72" s="76" t="str">
        <f>'[13]RAB BILIK L REKAP'!E56</f>
        <v>btg</v>
      </c>
      <c r="F72" s="76">
        <v>41</v>
      </c>
      <c r="G72" s="76">
        <f>'[13]RAB BILIK REKAP'!G57+'[13]RAB BILIK TA REKAP'!G57+'[13]RAB BILIK L REKAP'!G56</f>
        <v>41</v>
      </c>
      <c r="H72" s="93" t="s">
        <v>175</v>
      </c>
      <c r="I72" s="96">
        <f>'[13]RAB BILIK REKAP'!I57</f>
        <v>28000</v>
      </c>
      <c r="J72" s="280">
        <f t="shared" si="12"/>
        <v>1148000</v>
      </c>
      <c r="K72" s="266">
        <v>0</v>
      </c>
      <c r="L72" s="270">
        <f t="shared" si="1"/>
        <v>28000</v>
      </c>
      <c r="M72" s="270">
        <f t="shared" si="2"/>
        <v>0</v>
      </c>
      <c r="N72" s="266">
        <v>0</v>
      </c>
      <c r="O72" s="271">
        <f t="shared" si="3"/>
        <v>28000</v>
      </c>
      <c r="P72" s="272">
        <f t="shared" si="4"/>
        <v>0</v>
      </c>
      <c r="Q72" s="278">
        <f t="shared" si="7"/>
        <v>41</v>
      </c>
      <c r="R72" s="271">
        <f t="shared" si="5"/>
        <v>28000</v>
      </c>
      <c r="S72" s="273">
        <f t="shared" si="6"/>
        <v>1148000</v>
      </c>
    </row>
    <row r="73" spans="1:19" x14ac:dyDescent="0.25">
      <c r="A73" s="72">
        <v>13</v>
      </c>
      <c r="B73" s="319" t="str">
        <f>'[13]RAB BILIK REKAP'!B58:C58</f>
        <v xml:space="preserve">Roster </v>
      </c>
      <c r="C73" s="320"/>
      <c r="D73" s="101">
        <f t="shared" si="13"/>
        <v>2</v>
      </c>
      <c r="E73" s="76" t="str">
        <f>'[13]RAB BILIK L REKAP'!E57</f>
        <v>bh</v>
      </c>
      <c r="F73" s="76">
        <v>41</v>
      </c>
      <c r="G73" s="76">
        <f>'[13]RAB BILIK REKAP'!G58+'[13]RAB BILIK TA REKAP'!G58+'[13]RAB BILIK L REKAP'!G57</f>
        <v>82</v>
      </c>
      <c r="H73" s="93" t="s">
        <v>175</v>
      </c>
      <c r="I73" s="96">
        <f>'[13]RAB BILIK REKAP'!I58</f>
        <v>9000</v>
      </c>
      <c r="J73" s="280">
        <f>(I73*G73)</f>
        <v>738000</v>
      </c>
      <c r="K73" s="266">
        <v>0</v>
      </c>
      <c r="L73" s="270">
        <f t="shared" si="1"/>
        <v>9000</v>
      </c>
      <c r="M73" s="270">
        <f t="shared" si="2"/>
        <v>0</v>
      </c>
      <c r="N73" s="266">
        <v>0</v>
      </c>
      <c r="O73" s="271">
        <f t="shared" si="3"/>
        <v>9000</v>
      </c>
      <c r="P73" s="272">
        <f t="shared" si="4"/>
        <v>0</v>
      </c>
      <c r="Q73" s="278">
        <f t="shared" si="7"/>
        <v>82</v>
      </c>
      <c r="R73" s="271">
        <f t="shared" si="5"/>
        <v>9000</v>
      </c>
      <c r="S73" s="273">
        <f t="shared" si="6"/>
        <v>738000</v>
      </c>
    </row>
    <row r="74" spans="1:19" x14ac:dyDescent="0.25">
      <c r="A74" s="72"/>
      <c r="B74" s="327"/>
      <c r="C74" s="328"/>
      <c r="D74" s="329" t="s">
        <v>176</v>
      </c>
      <c r="E74" s="330"/>
      <c r="F74" s="330"/>
      <c r="G74" s="330"/>
      <c r="H74" s="330"/>
      <c r="I74" s="331"/>
      <c r="J74" s="285">
        <f>SUM(J61:J73)</f>
        <v>34968900</v>
      </c>
      <c r="K74" s="266"/>
      <c r="L74" s="270"/>
      <c r="M74" s="270"/>
      <c r="N74" s="266"/>
      <c r="O74" s="271"/>
      <c r="P74" s="272"/>
      <c r="Q74" s="278"/>
      <c r="R74" s="271"/>
      <c r="S74" s="273"/>
    </row>
    <row r="75" spans="1:19" x14ac:dyDescent="0.25">
      <c r="A75" s="62" t="s">
        <v>177</v>
      </c>
      <c r="B75" s="63" t="s">
        <v>68</v>
      </c>
      <c r="C75" s="64"/>
      <c r="D75" s="87"/>
      <c r="E75" s="332" t="s">
        <v>178</v>
      </c>
      <c r="F75" s="333"/>
      <c r="G75" s="333"/>
      <c r="H75" s="333"/>
      <c r="I75" s="334"/>
      <c r="J75" s="275">
        <f>J79+J82+J90+J98+J105+J116+J125</f>
        <v>255175864.96852654</v>
      </c>
      <c r="K75" s="266"/>
      <c r="L75" s="270"/>
      <c r="M75" s="270"/>
      <c r="N75" s="266"/>
      <c r="O75" s="271"/>
      <c r="P75" s="272"/>
      <c r="Q75" s="278"/>
      <c r="R75" s="271"/>
      <c r="S75" s="273"/>
    </row>
    <row r="76" spans="1:19" x14ac:dyDescent="0.25">
      <c r="A76" s="105" t="s">
        <v>179</v>
      </c>
      <c r="B76" s="106" t="s">
        <v>26</v>
      </c>
      <c r="C76" s="107"/>
      <c r="D76" s="108"/>
      <c r="E76" s="93"/>
      <c r="F76" s="93"/>
      <c r="G76" s="93"/>
      <c r="H76" s="93"/>
      <c r="I76" s="109"/>
      <c r="J76" s="286"/>
      <c r="K76" s="266"/>
      <c r="L76" s="270"/>
      <c r="M76" s="270"/>
      <c r="N76" s="266"/>
      <c r="O76" s="271"/>
      <c r="P76" s="272"/>
      <c r="Q76" s="278"/>
      <c r="R76" s="271"/>
      <c r="S76" s="273"/>
    </row>
    <row r="77" spans="1:19" x14ac:dyDescent="0.25">
      <c r="A77" s="111">
        <v>1</v>
      </c>
      <c r="B77" s="112" t="s">
        <v>69</v>
      </c>
      <c r="C77" s="113"/>
      <c r="D77" s="114">
        <f>G77/F77</f>
        <v>2.5523265306122447</v>
      </c>
      <c r="E77" s="115" t="s">
        <v>155</v>
      </c>
      <c r="F77" s="115">
        <v>49</v>
      </c>
      <c r="G77" s="115">
        <f>'[13]RAB SEPT REKAP'!G13+'[13]RAB SEPT kom REKAP'!G13</f>
        <v>125.06399999999999</v>
      </c>
      <c r="H77" s="116" t="s">
        <v>156</v>
      </c>
      <c r="I77" s="116">
        <f>'[13]RAB SEPT'!I13</f>
        <v>67500</v>
      </c>
      <c r="J77" s="287">
        <f>I77*G77</f>
        <v>8441820</v>
      </c>
      <c r="K77" s="266">
        <v>0</v>
      </c>
      <c r="L77" s="270">
        <f t="shared" si="1"/>
        <v>67500</v>
      </c>
      <c r="M77" s="270">
        <f t="shared" si="2"/>
        <v>0</v>
      </c>
      <c r="N77" s="266">
        <v>0</v>
      </c>
      <c r="O77" s="271">
        <f t="shared" si="3"/>
        <v>67500</v>
      </c>
      <c r="P77" s="272">
        <f t="shared" si="4"/>
        <v>0</v>
      </c>
      <c r="Q77" s="278">
        <f t="shared" si="7"/>
        <v>125.06399999999999</v>
      </c>
      <c r="R77" s="271">
        <f t="shared" si="5"/>
        <v>67500</v>
      </c>
      <c r="S77" s="273">
        <f t="shared" si="6"/>
        <v>8441820</v>
      </c>
    </row>
    <row r="78" spans="1:19" x14ac:dyDescent="0.25">
      <c r="A78" s="111">
        <v>2</v>
      </c>
      <c r="B78" s="118" t="s">
        <v>70</v>
      </c>
      <c r="C78" s="119"/>
      <c r="D78" s="114">
        <f>G78/F78</f>
        <v>0.69795918367346932</v>
      </c>
      <c r="E78" s="120" t="s">
        <v>155</v>
      </c>
      <c r="F78" s="115">
        <v>49</v>
      </c>
      <c r="G78" s="115">
        <f>'[13]RAB SEPT REKAP'!G14+'[13]RAB SEPT kom REKAP'!G14</f>
        <v>34.199999999999996</v>
      </c>
      <c r="H78" s="121" t="s">
        <v>156</v>
      </c>
      <c r="I78" s="116">
        <f>'[13]RAB SEPT'!I14</f>
        <v>358500</v>
      </c>
      <c r="J78" s="287">
        <f>I78*G78</f>
        <v>12260699.999999998</v>
      </c>
      <c r="K78" s="266">
        <v>0</v>
      </c>
      <c r="L78" s="270">
        <f t="shared" ref="L78:L124" si="14">I78</f>
        <v>358500</v>
      </c>
      <c r="M78" s="270">
        <f t="shared" ref="M78:M124" si="15">K78*L78</f>
        <v>0</v>
      </c>
      <c r="N78" s="266">
        <v>0</v>
      </c>
      <c r="O78" s="271">
        <f t="shared" ref="O78:O124" si="16">I78</f>
        <v>358500</v>
      </c>
      <c r="P78" s="272">
        <f t="shared" ref="P78:P124" si="17">N78*O78</f>
        <v>0</v>
      </c>
      <c r="Q78" s="278">
        <f t="shared" si="7"/>
        <v>34.199999999999996</v>
      </c>
      <c r="R78" s="271">
        <f t="shared" ref="R78:R124" si="18">O78</f>
        <v>358500</v>
      </c>
      <c r="S78" s="273">
        <f t="shared" ref="S78:S124" si="19">J78+M78-P78</f>
        <v>12260699.999999998</v>
      </c>
    </row>
    <row r="79" spans="1:19" x14ac:dyDescent="0.25">
      <c r="A79" s="324" t="s">
        <v>180</v>
      </c>
      <c r="B79" s="325"/>
      <c r="C79" s="325"/>
      <c r="D79" s="325"/>
      <c r="E79" s="325"/>
      <c r="F79" s="325"/>
      <c r="G79" s="325"/>
      <c r="H79" s="325"/>
      <c r="I79" s="326"/>
      <c r="J79" s="288">
        <f>SUM(J77:J78)</f>
        <v>20702520</v>
      </c>
      <c r="K79" s="266"/>
      <c r="L79" s="270"/>
      <c r="M79" s="270"/>
      <c r="N79" s="266"/>
      <c r="O79" s="271"/>
      <c r="P79" s="272"/>
      <c r="Q79" s="278"/>
      <c r="R79" s="271"/>
      <c r="S79" s="273"/>
    </row>
    <row r="80" spans="1:19" x14ac:dyDescent="0.25">
      <c r="A80" s="105" t="s">
        <v>181</v>
      </c>
      <c r="B80" s="106" t="s">
        <v>71</v>
      </c>
      <c r="C80" s="124"/>
      <c r="D80" s="125"/>
      <c r="E80" s="126"/>
      <c r="F80" s="126"/>
      <c r="G80" s="126"/>
      <c r="H80" s="93"/>
      <c r="I80" s="127"/>
      <c r="J80" s="289"/>
      <c r="K80" s="266"/>
      <c r="L80" s="270"/>
      <c r="M80" s="270"/>
      <c r="N80" s="266"/>
      <c r="O80" s="271"/>
      <c r="P80" s="272"/>
      <c r="Q80" s="278"/>
      <c r="R80" s="271"/>
      <c r="S80" s="273"/>
    </row>
    <row r="81" spans="1:19" x14ac:dyDescent="0.25">
      <c r="A81" s="129">
        <v>1</v>
      </c>
      <c r="B81" s="130" t="s">
        <v>72</v>
      </c>
      <c r="C81" s="131"/>
      <c r="D81" s="132">
        <f>G81/F81</f>
        <v>9.5673469387755095</v>
      </c>
      <c r="E81" s="133" t="s">
        <v>159</v>
      </c>
      <c r="F81" s="76">
        <v>49</v>
      </c>
      <c r="G81" s="76">
        <f>'[13]RAB SEPT REKAP'!G18+'[13]RAB SEPT kom REKAP'!G18</f>
        <v>468.79999999999995</v>
      </c>
      <c r="H81" s="134" t="s">
        <v>156</v>
      </c>
      <c r="I81" s="135">
        <f>'[13]RAB SEPT'!I18</f>
        <v>23910</v>
      </c>
      <c r="J81" s="290">
        <f>I81*G81</f>
        <v>11209007.999999998</v>
      </c>
      <c r="K81" s="266">
        <v>0</v>
      </c>
      <c r="L81" s="270">
        <f t="shared" si="14"/>
        <v>23910</v>
      </c>
      <c r="M81" s="270">
        <f t="shared" si="15"/>
        <v>0</v>
      </c>
      <c r="N81" s="266">
        <v>0</v>
      </c>
      <c r="O81" s="271">
        <f t="shared" si="16"/>
        <v>23910</v>
      </c>
      <c r="P81" s="272">
        <f t="shared" si="17"/>
        <v>0</v>
      </c>
      <c r="Q81" s="278">
        <f t="shared" si="7"/>
        <v>468.79999999999995</v>
      </c>
      <c r="R81" s="271">
        <f t="shared" si="18"/>
        <v>23910</v>
      </c>
      <c r="S81" s="273">
        <f t="shared" si="19"/>
        <v>11209007.999999998</v>
      </c>
    </row>
    <row r="82" spans="1:19" x14ac:dyDescent="0.25">
      <c r="A82" s="324" t="s">
        <v>182</v>
      </c>
      <c r="B82" s="325"/>
      <c r="C82" s="325"/>
      <c r="D82" s="325"/>
      <c r="E82" s="325"/>
      <c r="F82" s="325"/>
      <c r="G82" s="325"/>
      <c r="H82" s="325"/>
      <c r="I82" s="326"/>
      <c r="J82" s="291">
        <f>SUM(J81:J81)</f>
        <v>11209007.999999998</v>
      </c>
      <c r="K82" s="266"/>
      <c r="L82" s="270"/>
      <c r="M82" s="270"/>
      <c r="N82" s="266"/>
      <c r="O82" s="271"/>
      <c r="P82" s="272"/>
      <c r="Q82" s="278"/>
      <c r="R82" s="271"/>
      <c r="S82" s="273"/>
    </row>
    <row r="83" spans="1:19" x14ac:dyDescent="0.25">
      <c r="A83" s="105" t="s">
        <v>183</v>
      </c>
      <c r="B83" s="106" t="s">
        <v>37</v>
      </c>
      <c r="C83" s="124"/>
      <c r="D83" s="125"/>
      <c r="E83" s="126"/>
      <c r="F83" s="126"/>
      <c r="G83" s="126"/>
      <c r="H83" s="93"/>
      <c r="I83" s="127"/>
      <c r="J83" s="289"/>
      <c r="K83" s="266"/>
      <c r="L83" s="270"/>
      <c r="M83" s="270"/>
      <c r="N83" s="266"/>
      <c r="O83" s="271"/>
      <c r="P83" s="272"/>
      <c r="Q83" s="278"/>
      <c r="R83" s="271"/>
      <c r="S83" s="273"/>
    </row>
    <row r="84" spans="1:19" x14ac:dyDescent="0.25">
      <c r="A84" s="111">
        <v>1</v>
      </c>
      <c r="B84" s="138" t="s">
        <v>184</v>
      </c>
      <c r="C84" s="113"/>
      <c r="D84" s="139">
        <f>G84/F84</f>
        <v>0.5484489795918368</v>
      </c>
      <c r="E84" s="115" t="s">
        <v>155</v>
      </c>
      <c r="F84" s="115">
        <v>49</v>
      </c>
      <c r="G84" s="115">
        <f>'[13]RAB SEPT REKAP'!G21+'[13]RAB SEPT kom REKAP'!G21</f>
        <v>26.874000000000002</v>
      </c>
      <c r="H84" s="116" t="s">
        <v>156</v>
      </c>
      <c r="I84" s="116">
        <f>'[13]RAB SEPT'!I21</f>
        <v>925662</v>
      </c>
      <c r="J84" s="287">
        <f>I84*G84+103000</f>
        <v>24979240.588000003</v>
      </c>
      <c r="K84" s="266">
        <v>0</v>
      </c>
      <c r="L84" s="270">
        <f t="shared" si="14"/>
        <v>925662</v>
      </c>
      <c r="M84" s="270">
        <f t="shared" si="15"/>
        <v>0</v>
      </c>
      <c r="N84" s="266">
        <v>0</v>
      </c>
      <c r="O84" s="271">
        <f t="shared" si="16"/>
        <v>925662</v>
      </c>
      <c r="P84" s="272">
        <f t="shared" si="17"/>
        <v>0</v>
      </c>
      <c r="Q84" s="278">
        <f t="shared" si="7"/>
        <v>26.874000000000002</v>
      </c>
      <c r="R84" s="271">
        <f t="shared" si="18"/>
        <v>925662</v>
      </c>
      <c r="S84" s="273">
        <f t="shared" si="19"/>
        <v>24979240.588000003</v>
      </c>
    </row>
    <row r="85" spans="1:19" x14ac:dyDescent="0.25">
      <c r="A85" s="111">
        <f>A84+1</f>
        <v>2</v>
      </c>
      <c r="B85" s="118" t="s">
        <v>74</v>
      </c>
      <c r="C85" s="119"/>
      <c r="D85" s="139">
        <f t="shared" ref="D85:D89" si="20">G85/F85</f>
        <v>0.1401795918367347</v>
      </c>
      <c r="E85" s="120" t="s">
        <v>155</v>
      </c>
      <c r="F85" s="115">
        <v>49</v>
      </c>
      <c r="G85" s="115">
        <f>'[13]RAB SEPT REKAP'!G22+'[13]RAB SEPT kom REKAP'!G22</f>
        <v>6.8688000000000002</v>
      </c>
      <c r="H85" s="116" t="s">
        <v>156</v>
      </c>
      <c r="I85" s="116">
        <f>'[13]RAB SEPT'!I22</f>
        <v>925662</v>
      </c>
      <c r="J85" s="287">
        <f t="shared" ref="J85:J89" si="21">I85*G85</f>
        <v>6358187.1456000004</v>
      </c>
      <c r="K85" s="266">
        <v>0</v>
      </c>
      <c r="L85" s="270">
        <f t="shared" si="14"/>
        <v>925662</v>
      </c>
      <c r="M85" s="270">
        <f t="shared" si="15"/>
        <v>0</v>
      </c>
      <c r="N85" s="266">
        <v>0</v>
      </c>
      <c r="O85" s="271">
        <f t="shared" si="16"/>
        <v>925662</v>
      </c>
      <c r="P85" s="272">
        <f t="shared" si="17"/>
        <v>0</v>
      </c>
      <c r="Q85" s="278">
        <f t="shared" si="7"/>
        <v>6.8688000000000002</v>
      </c>
      <c r="R85" s="271">
        <f t="shared" si="18"/>
        <v>925662</v>
      </c>
      <c r="S85" s="273">
        <f t="shared" si="19"/>
        <v>6358187.1456000004</v>
      </c>
    </row>
    <row r="86" spans="1:19" x14ac:dyDescent="0.25">
      <c r="A86" s="111">
        <f>A85+1</f>
        <v>3</v>
      </c>
      <c r="B86" s="112" t="s">
        <v>75</v>
      </c>
      <c r="C86" s="113"/>
      <c r="D86" s="139">
        <f t="shared" si="20"/>
        <v>0.20575510204081635</v>
      </c>
      <c r="E86" s="115" t="s">
        <v>155</v>
      </c>
      <c r="F86" s="115">
        <v>49</v>
      </c>
      <c r="G86" s="115">
        <f>'[13]RAB SEPT REKAP'!G23+'[13]RAB SEPT kom REKAP'!G23</f>
        <v>10.082000000000001</v>
      </c>
      <c r="H86" s="116" t="s">
        <v>156</v>
      </c>
      <c r="I86" s="116">
        <f>'[13]RAB SEPT'!I23</f>
        <v>925662</v>
      </c>
      <c r="J86" s="287">
        <f t="shared" si="21"/>
        <v>9332524.284</v>
      </c>
      <c r="K86" s="266">
        <v>0</v>
      </c>
      <c r="L86" s="270">
        <f t="shared" si="14"/>
        <v>925662</v>
      </c>
      <c r="M86" s="270">
        <f t="shared" si="15"/>
        <v>0</v>
      </c>
      <c r="N86" s="266">
        <v>0</v>
      </c>
      <c r="O86" s="271">
        <f t="shared" si="16"/>
        <v>925662</v>
      </c>
      <c r="P86" s="272">
        <f t="shared" si="17"/>
        <v>0</v>
      </c>
      <c r="Q86" s="278">
        <f t="shared" si="7"/>
        <v>10.082000000000001</v>
      </c>
      <c r="R86" s="271">
        <f t="shared" si="18"/>
        <v>925662</v>
      </c>
      <c r="S86" s="273">
        <f t="shared" si="19"/>
        <v>9332524.284</v>
      </c>
    </row>
    <row r="87" spans="1:19" x14ac:dyDescent="0.25">
      <c r="A87" s="111">
        <v>4</v>
      </c>
      <c r="B87" s="140" t="s">
        <v>76</v>
      </c>
      <c r="C87" s="16"/>
      <c r="D87" s="139">
        <f t="shared" si="20"/>
        <v>0.05</v>
      </c>
      <c r="E87" s="141" t="s">
        <v>155</v>
      </c>
      <c r="F87" s="115">
        <v>49</v>
      </c>
      <c r="G87" s="115">
        <f>'[13]RAB SEPT REKAP'!G24+'[13]RAB SEPT kom REKAP'!G24</f>
        <v>2.4500000000000002</v>
      </c>
      <c r="H87" s="142" t="s">
        <v>156</v>
      </c>
      <c r="I87" s="116">
        <f>'[13]RAB SEPT'!I24</f>
        <v>925662</v>
      </c>
      <c r="J87" s="287">
        <f t="shared" si="21"/>
        <v>2267871.9000000004</v>
      </c>
      <c r="K87" s="266">
        <v>0</v>
      </c>
      <c r="L87" s="270">
        <f t="shared" si="14"/>
        <v>925662</v>
      </c>
      <c r="M87" s="270">
        <f t="shared" si="15"/>
        <v>0</v>
      </c>
      <c r="N87" s="266">
        <v>0</v>
      </c>
      <c r="O87" s="271">
        <f t="shared" si="16"/>
        <v>925662</v>
      </c>
      <c r="P87" s="272">
        <f t="shared" si="17"/>
        <v>0</v>
      </c>
      <c r="Q87" s="278">
        <f t="shared" si="7"/>
        <v>2.4500000000000002</v>
      </c>
      <c r="R87" s="271">
        <f t="shared" si="18"/>
        <v>925662</v>
      </c>
      <c r="S87" s="273">
        <f t="shared" si="19"/>
        <v>2267871.9000000004</v>
      </c>
    </row>
    <row r="88" spans="1:19" x14ac:dyDescent="0.25">
      <c r="A88" s="111">
        <v>5</v>
      </c>
      <c r="B88" s="118" t="s">
        <v>77</v>
      </c>
      <c r="C88" s="143"/>
      <c r="D88" s="139">
        <f t="shared" si="20"/>
        <v>1.4999999999999999E-2</v>
      </c>
      <c r="E88" s="120" t="s">
        <v>155</v>
      </c>
      <c r="F88" s="115">
        <v>49</v>
      </c>
      <c r="G88" s="115">
        <f>'[13]RAB SEPT REKAP'!G25+'[13]RAB SEPT kom REKAP'!G25</f>
        <v>0.73499999999999999</v>
      </c>
      <c r="H88" s="121" t="s">
        <v>156</v>
      </c>
      <c r="I88" s="116">
        <f>'[13]RAB SEPT'!I25</f>
        <v>925662</v>
      </c>
      <c r="J88" s="287">
        <f t="shared" si="21"/>
        <v>680361.57</v>
      </c>
      <c r="K88" s="266">
        <v>0</v>
      </c>
      <c r="L88" s="270">
        <f t="shared" si="14"/>
        <v>925662</v>
      </c>
      <c r="M88" s="270">
        <f t="shared" si="15"/>
        <v>0</v>
      </c>
      <c r="N88" s="266">
        <v>0</v>
      </c>
      <c r="O88" s="271">
        <f t="shared" si="16"/>
        <v>925662</v>
      </c>
      <c r="P88" s="272">
        <f t="shared" si="17"/>
        <v>0</v>
      </c>
      <c r="Q88" s="278">
        <f t="shared" si="7"/>
        <v>0.73499999999999999</v>
      </c>
      <c r="R88" s="271">
        <f t="shared" si="18"/>
        <v>925662</v>
      </c>
      <c r="S88" s="273">
        <f t="shared" si="19"/>
        <v>680361.57</v>
      </c>
    </row>
    <row r="89" spans="1:19" x14ac:dyDescent="0.25">
      <c r="A89" s="111">
        <v>6</v>
      </c>
      <c r="B89" s="16" t="s">
        <v>185</v>
      </c>
      <c r="C89" s="16"/>
      <c r="D89" s="139">
        <f t="shared" si="20"/>
        <v>0.37918367346938769</v>
      </c>
      <c r="E89" s="115" t="s">
        <v>155</v>
      </c>
      <c r="F89" s="115">
        <v>49</v>
      </c>
      <c r="G89" s="115">
        <f>'[13]RAB SEPT REKAP'!G26+'[13]RAB SEPT kom REKAP'!G26</f>
        <v>18.579999999999998</v>
      </c>
      <c r="H89" s="144" t="s">
        <v>156</v>
      </c>
      <c r="I89" s="116">
        <f>'[13]RAB SEPT'!I26</f>
        <v>925662</v>
      </c>
      <c r="J89" s="287">
        <f t="shared" si="21"/>
        <v>17198799.959999997</v>
      </c>
      <c r="K89" s="266">
        <v>0</v>
      </c>
      <c r="L89" s="270">
        <f t="shared" si="14"/>
        <v>925662</v>
      </c>
      <c r="M89" s="270">
        <f t="shared" si="15"/>
        <v>0</v>
      </c>
      <c r="N89" s="266">
        <v>0</v>
      </c>
      <c r="O89" s="271">
        <f t="shared" si="16"/>
        <v>925662</v>
      </c>
      <c r="P89" s="272">
        <f t="shared" si="17"/>
        <v>0</v>
      </c>
      <c r="Q89" s="278">
        <f t="shared" si="7"/>
        <v>18.579999999999998</v>
      </c>
      <c r="R89" s="271">
        <f t="shared" si="18"/>
        <v>925662</v>
      </c>
      <c r="S89" s="273">
        <f t="shared" si="19"/>
        <v>17198799.959999997</v>
      </c>
    </row>
    <row r="90" spans="1:19" x14ac:dyDescent="0.25">
      <c r="A90" s="324" t="s">
        <v>186</v>
      </c>
      <c r="B90" s="325"/>
      <c r="C90" s="325"/>
      <c r="D90" s="325"/>
      <c r="E90" s="325"/>
      <c r="F90" s="325"/>
      <c r="G90" s="325"/>
      <c r="H90" s="325"/>
      <c r="I90" s="326"/>
      <c r="J90" s="292">
        <f>SUM(J84:J89)</f>
        <v>60816985.447600007</v>
      </c>
      <c r="K90" s="266"/>
      <c r="L90" s="270"/>
      <c r="M90" s="270"/>
      <c r="N90" s="266"/>
      <c r="O90" s="271"/>
      <c r="P90" s="272"/>
      <c r="Q90" s="278"/>
      <c r="R90" s="271"/>
      <c r="S90" s="273"/>
    </row>
    <row r="91" spans="1:19" x14ac:dyDescent="0.25">
      <c r="A91" s="105" t="s">
        <v>187</v>
      </c>
      <c r="B91" s="106" t="s">
        <v>43</v>
      </c>
      <c r="C91" s="124"/>
      <c r="D91" s="125"/>
      <c r="E91" s="126"/>
      <c r="F91" s="126"/>
      <c r="G91" s="126"/>
      <c r="H91" s="93"/>
      <c r="I91" s="127"/>
      <c r="J91" s="289"/>
      <c r="K91" s="266"/>
      <c r="L91" s="270"/>
      <c r="M91" s="270"/>
      <c r="N91" s="266"/>
      <c r="O91" s="271"/>
      <c r="P91" s="272"/>
      <c r="Q91" s="278"/>
      <c r="R91" s="271"/>
      <c r="S91" s="273"/>
    </row>
    <row r="92" spans="1:19" x14ac:dyDescent="0.25">
      <c r="A92" s="111">
        <v>1</v>
      </c>
      <c r="B92" s="112" t="s">
        <v>79</v>
      </c>
      <c r="C92" s="113"/>
      <c r="D92" s="114">
        <f>G92/F92</f>
        <v>38.178126530612246</v>
      </c>
      <c r="E92" s="115" t="s">
        <v>164</v>
      </c>
      <c r="F92" s="115">
        <v>49</v>
      </c>
      <c r="G92" s="115">
        <f>'[13]RAB SEPT REKAP'!G29+'[13]RAB SEPT kom REKAP'!G29</f>
        <v>1870.7282</v>
      </c>
      <c r="H92" s="116" t="s">
        <v>156</v>
      </c>
      <c r="I92" s="116">
        <f>'[13]RAB SEPT'!I29</f>
        <v>13175.66450567261</v>
      </c>
      <c r="J92" s="287">
        <f t="shared" ref="J92:J97" si="22">I92*G92</f>
        <v>24648087.144500811</v>
      </c>
      <c r="K92" s="266">
        <v>0</v>
      </c>
      <c r="L92" s="270">
        <f t="shared" si="14"/>
        <v>13175.66450567261</v>
      </c>
      <c r="M92" s="270">
        <f t="shared" si="15"/>
        <v>0</v>
      </c>
      <c r="N92" s="266">
        <v>0</v>
      </c>
      <c r="O92" s="271">
        <f t="shared" si="16"/>
        <v>13175.66450567261</v>
      </c>
      <c r="P92" s="272">
        <f t="shared" si="17"/>
        <v>0</v>
      </c>
      <c r="Q92" s="278">
        <f t="shared" ref="Q92:Q124" si="23">G92+K92-N92</f>
        <v>1870.7282</v>
      </c>
      <c r="R92" s="271">
        <f t="shared" si="18"/>
        <v>13175.66450567261</v>
      </c>
      <c r="S92" s="273">
        <f t="shared" si="19"/>
        <v>24648087.144500811</v>
      </c>
    </row>
    <row r="93" spans="1:19" x14ac:dyDescent="0.25">
      <c r="A93" s="111">
        <f>A92+1</f>
        <v>2</v>
      </c>
      <c r="B93" s="118" t="s">
        <v>80</v>
      </c>
      <c r="C93" s="119"/>
      <c r="D93" s="114">
        <f t="shared" ref="D93:D97" si="24">G93/F93</f>
        <v>10.169167346938776</v>
      </c>
      <c r="E93" s="120" t="s">
        <v>164</v>
      </c>
      <c r="F93" s="115">
        <v>49</v>
      </c>
      <c r="G93" s="115">
        <f>'[13]RAB SEPT REKAP'!G30+'[13]RAB SEPT kom REKAP'!G30</f>
        <v>498.28920000000005</v>
      </c>
      <c r="H93" s="116" t="s">
        <v>156</v>
      </c>
      <c r="I93" s="116">
        <f>'[13]RAB SEPT'!I30</f>
        <v>13175.66450567261</v>
      </c>
      <c r="J93" s="287">
        <f t="shared" si="22"/>
        <v>6565291.3260000013</v>
      </c>
      <c r="K93" s="266">
        <v>0</v>
      </c>
      <c r="L93" s="270">
        <f t="shared" si="14"/>
        <v>13175.66450567261</v>
      </c>
      <c r="M93" s="270">
        <f t="shared" si="15"/>
        <v>0</v>
      </c>
      <c r="N93" s="266">
        <v>0</v>
      </c>
      <c r="O93" s="271">
        <f t="shared" si="16"/>
        <v>13175.66450567261</v>
      </c>
      <c r="P93" s="272">
        <f t="shared" si="17"/>
        <v>0</v>
      </c>
      <c r="Q93" s="278">
        <f t="shared" si="23"/>
        <v>498.28920000000005</v>
      </c>
      <c r="R93" s="271">
        <f t="shared" si="18"/>
        <v>13175.66450567261</v>
      </c>
      <c r="S93" s="273">
        <f t="shared" si="19"/>
        <v>6565291.3260000013</v>
      </c>
    </row>
    <row r="94" spans="1:19" x14ac:dyDescent="0.25">
      <c r="A94" s="111">
        <v>3</v>
      </c>
      <c r="B94" s="140" t="s">
        <v>81</v>
      </c>
      <c r="C94" s="16"/>
      <c r="D94" s="114">
        <f t="shared" si="24"/>
        <v>10.169167346938776</v>
      </c>
      <c r="E94" s="146" t="s">
        <v>164</v>
      </c>
      <c r="F94" s="115">
        <v>49</v>
      </c>
      <c r="G94" s="115">
        <f>'[13]RAB SEPT REKAP'!G31+'[13]RAB SEPT kom REKAP'!G31</f>
        <v>498.28920000000005</v>
      </c>
      <c r="H94" s="147" t="s">
        <v>156</v>
      </c>
      <c r="I94" s="116">
        <f>'[13]RAB SEPT'!I31</f>
        <v>13175.66450567261</v>
      </c>
      <c r="J94" s="287">
        <f t="shared" si="22"/>
        <v>6565291.3260000013</v>
      </c>
      <c r="K94" s="266">
        <v>0</v>
      </c>
      <c r="L94" s="270">
        <f t="shared" si="14"/>
        <v>13175.66450567261</v>
      </c>
      <c r="M94" s="270">
        <f t="shared" si="15"/>
        <v>0</v>
      </c>
      <c r="N94" s="266">
        <v>0</v>
      </c>
      <c r="O94" s="271">
        <f t="shared" si="16"/>
        <v>13175.66450567261</v>
      </c>
      <c r="P94" s="272">
        <f t="shared" si="17"/>
        <v>0</v>
      </c>
      <c r="Q94" s="278">
        <f t="shared" si="23"/>
        <v>498.28920000000005</v>
      </c>
      <c r="R94" s="271">
        <f t="shared" si="18"/>
        <v>13175.66450567261</v>
      </c>
      <c r="S94" s="273">
        <f t="shared" si="19"/>
        <v>6565291.3260000013</v>
      </c>
    </row>
    <row r="95" spans="1:19" x14ac:dyDescent="0.25">
      <c r="A95" s="111">
        <v>4</v>
      </c>
      <c r="B95" s="118" t="s">
        <v>82</v>
      </c>
      <c r="C95" s="143"/>
      <c r="D95" s="114">
        <f t="shared" si="24"/>
        <v>4.9770000000000003</v>
      </c>
      <c r="E95" s="120" t="s">
        <v>164</v>
      </c>
      <c r="F95" s="115">
        <v>49</v>
      </c>
      <c r="G95" s="115">
        <f>'[13]RAB SEPT REKAP'!G32+'[13]RAB SEPT kom REKAP'!G32</f>
        <v>243.87300000000002</v>
      </c>
      <c r="H95" s="121" t="s">
        <v>156</v>
      </c>
      <c r="I95" s="116">
        <f>'[13]RAB SEPT'!I32</f>
        <v>13175.66450567261</v>
      </c>
      <c r="J95" s="287">
        <f t="shared" si="22"/>
        <v>3213188.8299918966</v>
      </c>
      <c r="K95" s="266">
        <v>0</v>
      </c>
      <c r="L95" s="270">
        <f t="shared" si="14"/>
        <v>13175.66450567261</v>
      </c>
      <c r="M95" s="270">
        <f t="shared" si="15"/>
        <v>0</v>
      </c>
      <c r="N95" s="266">
        <v>0</v>
      </c>
      <c r="O95" s="271">
        <f t="shared" si="16"/>
        <v>13175.66450567261</v>
      </c>
      <c r="P95" s="272">
        <f t="shared" si="17"/>
        <v>0</v>
      </c>
      <c r="Q95" s="278">
        <f t="shared" si="23"/>
        <v>243.87300000000002</v>
      </c>
      <c r="R95" s="271">
        <f t="shared" si="18"/>
        <v>13175.66450567261</v>
      </c>
      <c r="S95" s="273">
        <f t="shared" si="19"/>
        <v>3213188.8299918966</v>
      </c>
    </row>
    <row r="96" spans="1:19" x14ac:dyDescent="0.25">
      <c r="A96" s="111">
        <v>5</v>
      </c>
      <c r="B96" s="140" t="s">
        <v>83</v>
      </c>
      <c r="C96" s="16"/>
      <c r="D96" s="114">
        <f t="shared" si="24"/>
        <v>2.3611326530612251</v>
      </c>
      <c r="E96" s="146" t="s">
        <v>164</v>
      </c>
      <c r="F96" s="115">
        <v>49</v>
      </c>
      <c r="G96" s="115">
        <f>'[13]RAB SEPT REKAP'!G33+'[13]RAB SEPT kom REKAP'!G33</f>
        <v>115.69550000000002</v>
      </c>
      <c r="H96" s="147" t="s">
        <v>156</v>
      </c>
      <c r="I96" s="116">
        <f>'[13]RAB SEPT'!I33</f>
        <v>13175.66450567261</v>
      </c>
      <c r="J96" s="287">
        <f t="shared" si="22"/>
        <v>1524365.0928160457</v>
      </c>
      <c r="K96" s="266">
        <v>0</v>
      </c>
      <c r="L96" s="270">
        <f t="shared" si="14"/>
        <v>13175.66450567261</v>
      </c>
      <c r="M96" s="270">
        <f t="shared" si="15"/>
        <v>0</v>
      </c>
      <c r="N96" s="266">
        <v>0</v>
      </c>
      <c r="O96" s="271">
        <f t="shared" si="16"/>
        <v>13175.66450567261</v>
      </c>
      <c r="P96" s="272">
        <f t="shared" si="17"/>
        <v>0</v>
      </c>
      <c r="Q96" s="278">
        <f t="shared" si="23"/>
        <v>115.69550000000002</v>
      </c>
      <c r="R96" s="271">
        <f t="shared" si="18"/>
        <v>13175.66450567261</v>
      </c>
      <c r="S96" s="273">
        <f t="shared" si="19"/>
        <v>1524365.0928160457</v>
      </c>
    </row>
    <row r="97" spans="1:19" x14ac:dyDescent="0.25">
      <c r="A97" s="111">
        <v>6</v>
      </c>
      <c r="B97" s="130" t="s">
        <v>84</v>
      </c>
      <c r="C97" s="148"/>
      <c r="D97" s="114">
        <f t="shared" si="24"/>
        <v>1.2794775510204082</v>
      </c>
      <c r="E97" s="133" t="s">
        <v>164</v>
      </c>
      <c r="F97" s="115">
        <v>49</v>
      </c>
      <c r="G97" s="115">
        <f>'[13]RAB SEPT REKAP'!G34+'[13]RAB SEPT kom REKAP'!G34</f>
        <v>62.694400000000002</v>
      </c>
      <c r="H97" s="134" t="s">
        <v>156</v>
      </c>
      <c r="I97" s="116">
        <f>'[13]RAB SEPT'!I34</f>
        <v>13175.66450567261</v>
      </c>
      <c r="J97" s="287">
        <f t="shared" si="22"/>
        <v>826040.3807844409</v>
      </c>
      <c r="K97" s="266">
        <v>0</v>
      </c>
      <c r="L97" s="270">
        <f t="shared" si="14"/>
        <v>13175.66450567261</v>
      </c>
      <c r="M97" s="270">
        <f t="shared" si="15"/>
        <v>0</v>
      </c>
      <c r="N97" s="266">
        <v>0</v>
      </c>
      <c r="O97" s="271">
        <f t="shared" si="16"/>
        <v>13175.66450567261</v>
      </c>
      <c r="P97" s="272">
        <f t="shared" si="17"/>
        <v>0</v>
      </c>
      <c r="Q97" s="278">
        <f t="shared" si="23"/>
        <v>62.694400000000002</v>
      </c>
      <c r="R97" s="271">
        <f t="shared" si="18"/>
        <v>13175.66450567261</v>
      </c>
      <c r="S97" s="273">
        <f t="shared" si="19"/>
        <v>826040.3807844409</v>
      </c>
    </row>
    <row r="98" spans="1:19" x14ac:dyDescent="0.25">
      <c r="A98" s="324" t="s">
        <v>188</v>
      </c>
      <c r="B98" s="325"/>
      <c r="C98" s="325"/>
      <c r="D98" s="325"/>
      <c r="E98" s="325"/>
      <c r="F98" s="325"/>
      <c r="G98" s="325"/>
      <c r="H98" s="325"/>
      <c r="I98" s="326"/>
      <c r="J98" s="291">
        <f>SUM(J92:J97)</f>
        <v>43342264.100093208</v>
      </c>
      <c r="K98" s="266"/>
      <c r="L98" s="270"/>
      <c r="M98" s="270"/>
      <c r="N98" s="266"/>
      <c r="O98" s="271"/>
      <c r="P98" s="272"/>
      <c r="Q98" s="278"/>
      <c r="R98" s="271"/>
      <c r="S98" s="273"/>
    </row>
    <row r="99" spans="1:19" x14ac:dyDescent="0.25">
      <c r="A99" s="105" t="s">
        <v>189</v>
      </c>
      <c r="B99" s="106" t="s">
        <v>85</v>
      </c>
      <c r="C99" s="124"/>
      <c r="D99" s="125"/>
      <c r="E99" s="126"/>
      <c r="F99" s="126"/>
      <c r="G99" s="126"/>
      <c r="H99" s="93"/>
      <c r="I99" s="127"/>
      <c r="J99" s="289"/>
      <c r="K99" s="266"/>
      <c r="L99" s="270"/>
      <c r="M99" s="270"/>
      <c r="N99" s="266"/>
      <c r="O99" s="271"/>
      <c r="P99" s="272"/>
      <c r="Q99" s="278"/>
      <c r="R99" s="271"/>
      <c r="S99" s="273"/>
    </row>
    <row r="100" spans="1:19" x14ac:dyDescent="0.25">
      <c r="A100" s="111">
        <v>1</v>
      </c>
      <c r="B100" s="112" t="s">
        <v>86</v>
      </c>
      <c r="C100" s="113"/>
      <c r="D100" s="114">
        <f>G100/F100</f>
        <v>3.1836734693877551</v>
      </c>
      <c r="E100" s="115" t="s">
        <v>159</v>
      </c>
      <c r="F100" s="115">
        <v>49</v>
      </c>
      <c r="G100" s="115">
        <f>'[13]RAB SEPT REKAP'!G37+'[13]RAB SEPT kom REKAP'!G37</f>
        <v>156</v>
      </c>
      <c r="H100" s="116" t="s">
        <v>156</v>
      </c>
      <c r="I100" s="116">
        <f>'[13]RAB SEPT'!I37</f>
        <v>55908.333333333328</v>
      </c>
      <c r="J100" s="287">
        <f>I100*G100</f>
        <v>8721700</v>
      </c>
      <c r="K100" s="266">
        <v>0</v>
      </c>
      <c r="L100" s="270">
        <f t="shared" si="14"/>
        <v>55908.333333333328</v>
      </c>
      <c r="M100" s="270">
        <f t="shared" si="15"/>
        <v>0</v>
      </c>
      <c r="N100" s="266">
        <v>0</v>
      </c>
      <c r="O100" s="271">
        <f t="shared" si="16"/>
        <v>55908.333333333328</v>
      </c>
      <c r="P100" s="272">
        <f t="shared" si="17"/>
        <v>0</v>
      </c>
      <c r="Q100" s="278">
        <f t="shared" si="23"/>
        <v>156</v>
      </c>
      <c r="R100" s="271">
        <f t="shared" si="18"/>
        <v>55908.333333333328</v>
      </c>
      <c r="S100" s="273">
        <f t="shared" si="19"/>
        <v>8721700</v>
      </c>
    </row>
    <row r="101" spans="1:19" x14ac:dyDescent="0.25">
      <c r="A101" s="111">
        <f>A100+1</f>
        <v>2</v>
      </c>
      <c r="B101" s="118" t="s">
        <v>87</v>
      </c>
      <c r="C101" s="119"/>
      <c r="D101" s="114">
        <f t="shared" ref="D101:D104" si="25">G101/F101</f>
        <v>1.8288979591836734</v>
      </c>
      <c r="E101" s="120" t="s">
        <v>159</v>
      </c>
      <c r="F101" s="115">
        <v>49</v>
      </c>
      <c r="G101" s="115">
        <f>'[13]RAB SEPT REKAP'!G38+'[13]RAB SEPT kom REKAP'!G38</f>
        <v>89.616</v>
      </c>
      <c r="H101" s="121" t="s">
        <v>156</v>
      </c>
      <c r="I101" s="116">
        <f>'[13]RAB SEPT'!I38</f>
        <v>55908.333333333328</v>
      </c>
      <c r="J101" s="287">
        <f>I101*G101</f>
        <v>5010281.1999999993</v>
      </c>
      <c r="K101" s="266">
        <v>0</v>
      </c>
      <c r="L101" s="270">
        <f t="shared" si="14"/>
        <v>55908.333333333328</v>
      </c>
      <c r="M101" s="270">
        <f t="shared" si="15"/>
        <v>0</v>
      </c>
      <c r="N101" s="266">
        <v>0</v>
      </c>
      <c r="O101" s="271">
        <f t="shared" si="16"/>
        <v>55908.333333333328</v>
      </c>
      <c r="P101" s="272">
        <f t="shared" si="17"/>
        <v>0</v>
      </c>
      <c r="Q101" s="278">
        <f t="shared" si="23"/>
        <v>89.616</v>
      </c>
      <c r="R101" s="271">
        <f t="shared" si="18"/>
        <v>55908.333333333328</v>
      </c>
      <c r="S101" s="273">
        <f t="shared" si="19"/>
        <v>5010281.1999999993</v>
      </c>
    </row>
    <row r="102" spans="1:19" x14ac:dyDescent="0.25">
      <c r="A102" s="111">
        <f>A101+1</f>
        <v>3</v>
      </c>
      <c r="B102" s="140" t="s">
        <v>88</v>
      </c>
      <c r="C102" s="16"/>
      <c r="D102" s="114">
        <f t="shared" si="25"/>
        <v>1</v>
      </c>
      <c r="E102" s="115" t="s">
        <v>159</v>
      </c>
      <c r="F102" s="115">
        <v>49</v>
      </c>
      <c r="G102" s="115">
        <f>'[13]RAB SEPT REKAP'!G39+'[13]RAB SEPT kom REKAP'!G39</f>
        <v>49</v>
      </c>
      <c r="H102" s="121" t="s">
        <v>156</v>
      </c>
      <c r="I102" s="116">
        <f>'[13]RAB SEPT'!I39</f>
        <v>55908.333333333328</v>
      </c>
      <c r="J102" s="287">
        <f>I102*G102</f>
        <v>2739508.333333333</v>
      </c>
      <c r="K102" s="266">
        <v>0</v>
      </c>
      <c r="L102" s="270">
        <f t="shared" si="14"/>
        <v>55908.333333333328</v>
      </c>
      <c r="M102" s="270">
        <f t="shared" si="15"/>
        <v>0</v>
      </c>
      <c r="N102" s="266">
        <v>0</v>
      </c>
      <c r="O102" s="271">
        <f t="shared" si="16"/>
        <v>55908.333333333328</v>
      </c>
      <c r="P102" s="272">
        <f t="shared" si="17"/>
        <v>0</v>
      </c>
      <c r="Q102" s="278">
        <f t="shared" si="23"/>
        <v>49</v>
      </c>
      <c r="R102" s="271">
        <f t="shared" si="18"/>
        <v>55908.333333333328</v>
      </c>
      <c r="S102" s="273">
        <f t="shared" si="19"/>
        <v>2739508.333333333</v>
      </c>
    </row>
    <row r="103" spans="1:19" x14ac:dyDescent="0.25">
      <c r="A103" s="111">
        <f>A102+1</f>
        <v>4</v>
      </c>
      <c r="B103" s="140" t="s">
        <v>89</v>
      </c>
      <c r="C103" s="16"/>
      <c r="D103" s="114">
        <f t="shared" si="25"/>
        <v>1.4999999999999999E-2</v>
      </c>
      <c r="E103" s="120" t="s">
        <v>159</v>
      </c>
      <c r="F103" s="115">
        <v>49</v>
      </c>
      <c r="G103" s="115">
        <f>'[13]RAB SEPT REKAP'!G40+'[13]RAB SEPT kom REKAP'!G40</f>
        <v>0.73499999999999999</v>
      </c>
      <c r="H103" s="121" t="s">
        <v>156</v>
      </c>
      <c r="I103" s="116">
        <f>'[13]RAB SEPT'!I40</f>
        <v>71362.5</v>
      </c>
      <c r="J103" s="287">
        <f>I103*G103</f>
        <v>52451.4375</v>
      </c>
      <c r="K103" s="266">
        <v>0</v>
      </c>
      <c r="L103" s="270">
        <f t="shared" si="14"/>
        <v>71362.5</v>
      </c>
      <c r="M103" s="270">
        <f t="shared" si="15"/>
        <v>0</v>
      </c>
      <c r="N103" s="266">
        <v>0</v>
      </c>
      <c r="O103" s="271">
        <f t="shared" si="16"/>
        <v>71362.5</v>
      </c>
      <c r="P103" s="272">
        <f t="shared" si="17"/>
        <v>0</v>
      </c>
      <c r="Q103" s="278">
        <f t="shared" si="23"/>
        <v>0.73499999999999999</v>
      </c>
      <c r="R103" s="271">
        <f t="shared" si="18"/>
        <v>71362.5</v>
      </c>
      <c r="S103" s="273">
        <f t="shared" si="19"/>
        <v>52451.4375</v>
      </c>
    </row>
    <row r="104" spans="1:19" x14ac:dyDescent="0.25">
      <c r="A104" s="129">
        <v>5</v>
      </c>
      <c r="B104" s="118" t="s">
        <v>90</v>
      </c>
      <c r="C104" s="16"/>
      <c r="D104" s="114">
        <f t="shared" si="25"/>
        <v>0.43</v>
      </c>
      <c r="E104" s="120" t="s">
        <v>159</v>
      </c>
      <c r="F104" s="115">
        <v>49</v>
      </c>
      <c r="G104" s="115">
        <f>'[13]RAB SEPT REKAP'!G41+'[13]RAB SEPT kom REKAP'!G41</f>
        <v>21.07</v>
      </c>
      <c r="H104" s="121" t="s">
        <v>156</v>
      </c>
      <c r="I104" s="116">
        <f>'[13]RAB SEPT'!I41</f>
        <v>55908.333333333328</v>
      </c>
      <c r="J104" s="287">
        <f>I104*G104</f>
        <v>1177988.5833333333</v>
      </c>
      <c r="K104" s="266">
        <v>0</v>
      </c>
      <c r="L104" s="270">
        <f t="shared" si="14"/>
        <v>55908.333333333328</v>
      </c>
      <c r="M104" s="270">
        <f t="shared" si="15"/>
        <v>0</v>
      </c>
      <c r="N104" s="266">
        <v>0</v>
      </c>
      <c r="O104" s="271">
        <f t="shared" si="16"/>
        <v>55908.333333333328</v>
      </c>
      <c r="P104" s="272">
        <f t="shared" si="17"/>
        <v>0</v>
      </c>
      <c r="Q104" s="278">
        <f t="shared" si="23"/>
        <v>21.07</v>
      </c>
      <c r="R104" s="271">
        <f t="shared" si="18"/>
        <v>55908.333333333328</v>
      </c>
      <c r="S104" s="273">
        <f t="shared" si="19"/>
        <v>1177988.5833333333</v>
      </c>
    </row>
    <row r="105" spans="1:19" x14ac:dyDescent="0.25">
      <c r="A105" s="324" t="s">
        <v>190</v>
      </c>
      <c r="B105" s="325"/>
      <c r="C105" s="325"/>
      <c r="D105" s="325"/>
      <c r="E105" s="325"/>
      <c r="F105" s="325"/>
      <c r="G105" s="325"/>
      <c r="H105" s="325"/>
      <c r="I105" s="326"/>
      <c r="J105" s="291">
        <f>SUM(J100:J104)</f>
        <v>17701929.554166663</v>
      </c>
      <c r="K105" s="266"/>
      <c r="L105" s="270"/>
      <c r="M105" s="270"/>
      <c r="N105" s="266"/>
      <c r="O105" s="271"/>
      <c r="P105" s="272"/>
      <c r="Q105" s="278"/>
      <c r="R105" s="271"/>
      <c r="S105" s="273"/>
    </row>
    <row r="106" spans="1:19" x14ac:dyDescent="0.25">
      <c r="A106" s="105" t="s">
        <v>191</v>
      </c>
      <c r="B106" s="106" t="s">
        <v>91</v>
      </c>
      <c r="C106" s="124"/>
      <c r="D106" s="125"/>
      <c r="E106" s="126"/>
      <c r="F106" s="126"/>
      <c r="G106" s="126"/>
      <c r="H106" s="93"/>
      <c r="I106" s="127"/>
      <c r="J106" s="289"/>
      <c r="K106" s="266"/>
      <c r="L106" s="270"/>
      <c r="M106" s="270"/>
      <c r="N106" s="266"/>
      <c r="O106" s="271"/>
      <c r="P106" s="272"/>
      <c r="Q106" s="278"/>
      <c r="R106" s="271"/>
      <c r="S106" s="273"/>
    </row>
    <row r="107" spans="1:19" x14ac:dyDescent="0.25">
      <c r="A107" s="111">
        <v>1</v>
      </c>
      <c r="B107" s="112" t="s">
        <v>92</v>
      </c>
      <c r="C107" s="113"/>
      <c r="D107" s="149">
        <f>G107/F107</f>
        <v>1</v>
      </c>
      <c r="E107" s="115" t="str">
        <f>'[13]RAB SEPT'!E44</f>
        <v>bh</v>
      </c>
      <c r="F107" s="115">
        <v>49</v>
      </c>
      <c r="G107" s="115">
        <f>'[13]RAB SEPT REKAP'!G44+'[13]RAB SEPT kom REKAP'!G44</f>
        <v>49</v>
      </c>
      <c r="H107" s="116" t="s">
        <v>175</v>
      </c>
      <c r="I107" s="116">
        <f>'[13]RAB SEPT'!I44</f>
        <v>8000</v>
      </c>
      <c r="J107" s="287">
        <f t="shared" ref="J107:J110" si="26">I107*G107</f>
        <v>392000</v>
      </c>
      <c r="K107" s="266">
        <v>0</v>
      </c>
      <c r="L107" s="270">
        <f t="shared" si="14"/>
        <v>8000</v>
      </c>
      <c r="M107" s="270">
        <f t="shared" si="15"/>
        <v>0</v>
      </c>
      <c r="N107" s="266">
        <v>0</v>
      </c>
      <c r="O107" s="271">
        <f t="shared" si="16"/>
        <v>8000</v>
      </c>
      <c r="P107" s="272">
        <f t="shared" si="17"/>
        <v>0</v>
      </c>
      <c r="Q107" s="278">
        <f t="shared" si="23"/>
        <v>49</v>
      </c>
      <c r="R107" s="271">
        <f t="shared" si="18"/>
        <v>8000</v>
      </c>
      <c r="S107" s="273">
        <f t="shared" si="19"/>
        <v>392000</v>
      </c>
    </row>
    <row r="108" spans="1:19" x14ac:dyDescent="0.25">
      <c r="A108" s="111">
        <f>A107+1</f>
        <v>2</v>
      </c>
      <c r="B108" s="112" t="s">
        <v>192</v>
      </c>
      <c r="C108" s="113"/>
      <c r="D108" s="149">
        <f t="shared" ref="D108:D111" si="27">G108/F108</f>
        <v>2</v>
      </c>
      <c r="E108" s="115" t="str">
        <f>'[13]RAB SEPT'!E45</f>
        <v>bh</v>
      </c>
      <c r="F108" s="115">
        <v>49</v>
      </c>
      <c r="G108" s="115">
        <f>'[13]RAB SEPT REKAP'!G45+'[13]RAB SEPT kom REKAP'!G45</f>
        <v>98</v>
      </c>
      <c r="H108" s="116" t="s">
        <v>175</v>
      </c>
      <c r="I108" s="116">
        <f>'[13]RAB SEPT'!I45</f>
        <v>15000</v>
      </c>
      <c r="J108" s="287">
        <f t="shared" si="26"/>
        <v>1470000</v>
      </c>
      <c r="K108" s="266">
        <v>0</v>
      </c>
      <c r="L108" s="270">
        <f t="shared" si="14"/>
        <v>15000</v>
      </c>
      <c r="M108" s="270">
        <f t="shared" si="15"/>
        <v>0</v>
      </c>
      <c r="N108" s="266">
        <v>0</v>
      </c>
      <c r="O108" s="271">
        <f t="shared" si="16"/>
        <v>15000</v>
      </c>
      <c r="P108" s="272">
        <f t="shared" si="17"/>
        <v>0</v>
      </c>
      <c r="Q108" s="278">
        <f t="shared" si="23"/>
        <v>98</v>
      </c>
      <c r="R108" s="271">
        <f t="shared" si="18"/>
        <v>15000</v>
      </c>
      <c r="S108" s="273">
        <f t="shared" si="19"/>
        <v>1470000</v>
      </c>
    </row>
    <row r="109" spans="1:19" x14ac:dyDescent="0.25">
      <c r="A109" s="111">
        <f>A108 +1</f>
        <v>3</v>
      </c>
      <c r="B109" s="112" t="s">
        <v>193</v>
      </c>
      <c r="C109" s="113"/>
      <c r="D109" s="149">
        <f t="shared" si="27"/>
        <v>2</v>
      </c>
      <c r="E109" s="115" t="str">
        <f>'[13]RAB SEPT'!E46</f>
        <v>m</v>
      </c>
      <c r="F109" s="115">
        <v>49</v>
      </c>
      <c r="G109" s="115">
        <f>'[13]RAB SEPT REKAP'!G46+'[13]RAB SEPT kom REKAP'!G46</f>
        <v>98</v>
      </c>
      <c r="H109" s="116" t="s">
        <v>175</v>
      </c>
      <c r="I109" s="116">
        <f>'[13]RAB SEPT'!I46</f>
        <v>25833.333333333332</v>
      </c>
      <c r="J109" s="287">
        <f t="shared" si="26"/>
        <v>2531666.6666666665</v>
      </c>
      <c r="K109" s="266">
        <v>0</v>
      </c>
      <c r="L109" s="270">
        <f t="shared" si="14"/>
        <v>25833.333333333332</v>
      </c>
      <c r="M109" s="270">
        <f t="shared" si="15"/>
        <v>0</v>
      </c>
      <c r="N109" s="266">
        <v>0</v>
      </c>
      <c r="O109" s="271">
        <f t="shared" si="16"/>
        <v>25833.333333333332</v>
      </c>
      <c r="P109" s="272">
        <f t="shared" si="17"/>
        <v>0</v>
      </c>
      <c r="Q109" s="278">
        <f t="shared" si="23"/>
        <v>98</v>
      </c>
      <c r="R109" s="271">
        <f t="shared" si="18"/>
        <v>25833.333333333332</v>
      </c>
      <c r="S109" s="273">
        <f t="shared" si="19"/>
        <v>2531666.6666666665</v>
      </c>
    </row>
    <row r="110" spans="1:19" x14ac:dyDescent="0.25">
      <c r="A110" s="111">
        <v>4</v>
      </c>
      <c r="B110" s="112" t="s">
        <v>95</v>
      </c>
      <c r="C110" s="113"/>
      <c r="D110" s="149">
        <f t="shared" si="27"/>
        <v>1</v>
      </c>
      <c r="E110" s="115" t="str">
        <f>'[13]RAB SEPT'!E47</f>
        <v>btg</v>
      </c>
      <c r="F110" s="115">
        <v>49</v>
      </c>
      <c r="G110" s="115">
        <f>'[13]RAB SEPT REKAP'!G47+'[13]RAB SEPT kom REKAP'!G47</f>
        <v>49</v>
      </c>
      <c r="H110" s="116" t="s">
        <v>175</v>
      </c>
      <c r="I110" s="116">
        <f>'[13]RAB SEPT'!I47</f>
        <v>262900</v>
      </c>
      <c r="J110" s="287">
        <f t="shared" si="26"/>
        <v>12882100</v>
      </c>
      <c r="K110" s="266">
        <v>0</v>
      </c>
      <c r="L110" s="270">
        <f t="shared" si="14"/>
        <v>262900</v>
      </c>
      <c r="M110" s="270">
        <f t="shared" si="15"/>
        <v>0</v>
      </c>
      <c r="N110" s="266">
        <v>0</v>
      </c>
      <c r="O110" s="271">
        <f t="shared" si="16"/>
        <v>262900</v>
      </c>
      <c r="P110" s="272">
        <f t="shared" si="17"/>
        <v>0</v>
      </c>
      <c r="Q110" s="278">
        <f t="shared" si="23"/>
        <v>49</v>
      </c>
      <c r="R110" s="271">
        <f t="shared" si="18"/>
        <v>262900</v>
      </c>
      <c r="S110" s="273">
        <f t="shared" si="19"/>
        <v>12882100</v>
      </c>
    </row>
    <row r="111" spans="1:19" x14ac:dyDescent="0.25">
      <c r="A111" s="111">
        <v>5</v>
      </c>
      <c r="B111" s="112" t="s">
        <v>98</v>
      </c>
      <c r="C111" s="113"/>
      <c r="D111" s="149">
        <f t="shared" si="27"/>
        <v>2</v>
      </c>
      <c r="E111" s="115" t="str">
        <f>'[13]RAB SEPT'!E48</f>
        <v>bh</v>
      </c>
      <c r="F111" s="115">
        <v>49</v>
      </c>
      <c r="G111" s="115">
        <f>'[13]RAB SEPT REKAP'!G48+'[13]RAB SEPT kom REKAP'!G48</f>
        <v>98</v>
      </c>
      <c r="H111" s="116" t="s">
        <v>175</v>
      </c>
      <c r="I111" s="116">
        <f>'[13]RAB SEPT'!I48</f>
        <v>80000</v>
      </c>
      <c r="J111" s="287">
        <f>I111*G111</f>
        <v>7840000</v>
      </c>
      <c r="K111" s="266">
        <v>0</v>
      </c>
      <c r="L111" s="270">
        <f t="shared" si="14"/>
        <v>80000</v>
      </c>
      <c r="M111" s="270">
        <f t="shared" si="15"/>
        <v>0</v>
      </c>
      <c r="N111" s="266">
        <v>0</v>
      </c>
      <c r="O111" s="271">
        <f t="shared" si="16"/>
        <v>80000</v>
      </c>
      <c r="P111" s="272">
        <f t="shared" si="17"/>
        <v>0</v>
      </c>
      <c r="Q111" s="278">
        <f t="shared" si="23"/>
        <v>98</v>
      </c>
      <c r="R111" s="271">
        <f t="shared" si="18"/>
        <v>80000</v>
      </c>
      <c r="S111" s="273">
        <f t="shared" si="19"/>
        <v>7840000</v>
      </c>
    </row>
    <row r="112" spans="1:19" x14ac:dyDescent="0.25">
      <c r="A112" s="111">
        <v>6</v>
      </c>
      <c r="B112" s="112" t="str">
        <f>'[13]RAB SEPT'!B49</f>
        <v>Plastik Alas Cor</v>
      </c>
      <c r="C112" s="113"/>
      <c r="D112" s="149">
        <v>1</v>
      </c>
      <c r="E112" s="115" t="s">
        <v>97</v>
      </c>
      <c r="F112" s="115">
        <v>49</v>
      </c>
      <c r="G112" s="115">
        <f>'[13]RAB SEPT REKAP'!G49+'[13]RAB SEPT kom REKAP'!G49</f>
        <v>49</v>
      </c>
      <c r="H112" s="116" t="s">
        <v>175</v>
      </c>
      <c r="I112" s="116">
        <f>'[13]RAB SEPT'!I49</f>
        <v>10000</v>
      </c>
      <c r="J112" s="287">
        <f>I112*G112</f>
        <v>490000</v>
      </c>
      <c r="K112" s="266">
        <v>0</v>
      </c>
      <c r="L112" s="270">
        <f t="shared" si="14"/>
        <v>10000</v>
      </c>
      <c r="M112" s="270">
        <f t="shared" si="15"/>
        <v>0</v>
      </c>
      <c r="N112" s="266">
        <v>0</v>
      </c>
      <c r="O112" s="271">
        <f t="shared" si="16"/>
        <v>10000</v>
      </c>
      <c r="P112" s="272">
        <f t="shared" si="17"/>
        <v>0</v>
      </c>
      <c r="Q112" s="278">
        <f t="shared" si="23"/>
        <v>49</v>
      </c>
      <c r="R112" s="271">
        <f t="shared" si="18"/>
        <v>10000</v>
      </c>
      <c r="S112" s="273">
        <f t="shared" si="19"/>
        <v>490000</v>
      </c>
    </row>
    <row r="113" spans="1:19" x14ac:dyDescent="0.25">
      <c r="A113" s="111">
        <v>7</v>
      </c>
      <c r="B113" s="112" t="s">
        <v>194</v>
      </c>
      <c r="C113" s="113"/>
      <c r="D113" s="149">
        <v>1</v>
      </c>
      <c r="E113" s="115" t="s">
        <v>101</v>
      </c>
      <c r="F113" s="115">
        <v>43</v>
      </c>
      <c r="G113" s="115">
        <f>F113*D113</f>
        <v>43</v>
      </c>
      <c r="H113" s="116" t="s">
        <v>175</v>
      </c>
      <c r="I113" s="116">
        <v>648000</v>
      </c>
      <c r="J113" s="287">
        <f>I113*G113</f>
        <v>27864000</v>
      </c>
      <c r="K113" s="266">
        <v>0</v>
      </c>
      <c r="L113" s="270">
        <f t="shared" si="14"/>
        <v>648000</v>
      </c>
      <c r="M113" s="270">
        <f t="shared" si="15"/>
        <v>0</v>
      </c>
      <c r="N113" s="266">
        <v>0</v>
      </c>
      <c r="O113" s="271">
        <f t="shared" si="16"/>
        <v>648000</v>
      </c>
      <c r="P113" s="272">
        <f t="shared" si="17"/>
        <v>0</v>
      </c>
      <c r="Q113" s="278">
        <f t="shared" si="23"/>
        <v>43</v>
      </c>
      <c r="R113" s="271">
        <f t="shared" si="18"/>
        <v>648000</v>
      </c>
      <c r="S113" s="273">
        <f t="shared" si="19"/>
        <v>27864000</v>
      </c>
    </row>
    <row r="114" spans="1:19" x14ac:dyDescent="0.25">
      <c r="A114" s="111">
        <v>8</v>
      </c>
      <c r="B114" s="112" t="s">
        <v>195</v>
      </c>
      <c r="C114" s="113"/>
      <c r="D114" s="149">
        <v>1</v>
      </c>
      <c r="E114" s="115" t="str">
        <f>'[13]RAB SEPT'!E51</f>
        <v>set</v>
      </c>
      <c r="F114" s="115">
        <v>6</v>
      </c>
      <c r="G114" s="115">
        <f>F114*D114</f>
        <v>6</v>
      </c>
      <c r="H114" s="116" t="s">
        <v>175</v>
      </c>
      <c r="I114" s="116">
        <v>810000</v>
      </c>
      <c r="J114" s="287">
        <f>I114*G114</f>
        <v>4860000</v>
      </c>
      <c r="K114" s="266">
        <v>0</v>
      </c>
      <c r="L114" s="270">
        <f t="shared" si="14"/>
        <v>810000</v>
      </c>
      <c r="M114" s="270">
        <f t="shared" si="15"/>
        <v>0</v>
      </c>
      <c r="N114" s="266">
        <v>0</v>
      </c>
      <c r="O114" s="271">
        <f t="shared" si="16"/>
        <v>810000</v>
      </c>
      <c r="P114" s="272">
        <f t="shared" si="17"/>
        <v>0</v>
      </c>
      <c r="Q114" s="278">
        <f t="shared" si="23"/>
        <v>6</v>
      </c>
      <c r="R114" s="271">
        <f t="shared" si="18"/>
        <v>810000</v>
      </c>
      <c r="S114" s="273">
        <f t="shared" si="19"/>
        <v>4860000</v>
      </c>
    </row>
    <row r="115" spans="1:19" x14ac:dyDescent="0.25">
      <c r="A115" s="150">
        <v>9</v>
      </c>
      <c r="B115" s="112" t="s">
        <v>196</v>
      </c>
      <c r="C115" s="113"/>
      <c r="D115" s="149">
        <v>1</v>
      </c>
      <c r="E115" s="115" t="s">
        <v>101</v>
      </c>
      <c r="F115" s="115">
        <v>49</v>
      </c>
      <c r="G115" s="115">
        <f>F115*D115</f>
        <v>49</v>
      </c>
      <c r="H115" s="116" t="s">
        <v>175</v>
      </c>
      <c r="I115" s="116">
        <v>230000</v>
      </c>
      <c r="J115" s="287">
        <f>I115*G115</f>
        <v>11270000</v>
      </c>
      <c r="K115" s="266">
        <v>0</v>
      </c>
      <c r="L115" s="270">
        <f t="shared" si="14"/>
        <v>230000</v>
      </c>
      <c r="M115" s="270">
        <f t="shared" si="15"/>
        <v>0</v>
      </c>
      <c r="N115" s="266">
        <v>0</v>
      </c>
      <c r="O115" s="271">
        <f t="shared" si="16"/>
        <v>230000</v>
      </c>
      <c r="P115" s="272">
        <f t="shared" si="17"/>
        <v>0</v>
      </c>
      <c r="Q115" s="278">
        <f t="shared" si="23"/>
        <v>49</v>
      </c>
      <c r="R115" s="271">
        <f t="shared" si="18"/>
        <v>230000</v>
      </c>
      <c r="S115" s="273">
        <f t="shared" si="19"/>
        <v>11270000</v>
      </c>
    </row>
    <row r="116" spans="1:19" x14ac:dyDescent="0.25">
      <c r="A116" s="324" t="s">
        <v>197</v>
      </c>
      <c r="B116" s="325"/>
      <c r="C116" s="325"/>
      <c r="D116" s="325"/>
      <c r="E116" s="325"/>
      <c r="F116" s="325"/>
      <c r="G116" s="325"/>
      <c r="H116" s="325"/>
      <c r="I116" s="326"/>
      <c r="J116" s="293">
        <f>SUM(J107:J115)</f>
        <v>69599766.666666657</v>
      </c>
      <c r="K116" s="266"/>
      <c r="L116" s="270"/>
      <c r="M116" s="270"/>
      <c r="N116" s="266"/>
      <c r="O116" s="271"/>
      <c r="P116" s="272"/>
      <c r="Q116" s="278"/>
      <c r="R116" s="271"/>
      <c r="S116" s="273"/>
    </row>
    <row r="117" spans="1:19" x14ac:dyDescent="0.25">
      <c r="A117" s="152" t="s">
        <v>198</v>
      </c>
      <c r="B117" s="153" t="s">
        <v>104</v>
      </c>
      <c r="C117" s="122"/>
      <c r="D117" s="154"/>
      <c r="E117" s="154"/>
      <c r="F117" s="154"/>
      <c r="G117" s="154"/>
      <c r="H117" s="154"/>
      <c r="I117" s="109"/>
      <c r="J117" s="293"/>
      <c r="K117" s="266"/>
      <c r="L117" s="270"/>
      <c r="M117" s="270"/>
      <c r="N117" s="266"/>
      <c r="O117" s="271"/>
      <c r="P117" s="272"/>
      <c r="Q117" s="278"/>
      <c r="R117" s="271"/>
      <c r="S117" s="273"/>
    </row>
    <row r="118" spans="1:19" x14ac:dyDescent="0.25">
      <c r="A118" s="72">
        <v>1</v>
      </c>
      <c r="B118" s="319" t="s">
        <v>27</v>
      </c>
      <c r="C118" s="320"/>
      <c r="D118" s="155">
        <f>G118/F118</f>
        <v>0.75360000000000005</v>
      </c>
      <c r="E118" s="103" t="str">
        <f>'[13]RAB SEPT REKAP'!E57</f>
        <v>m3</v>
      </c>
      <c r="F118" s="103">
        <v>49</v>
      </c>
      <c r="G118" s="103">
        <f>'[13]RAB SEPT REKAP'!G57+'[13]RAB SEPT kom REKAP'!G56</f>
        <v>36.926400000000001</v>
      </c>
      <c r="H118" s="96" t="s">
        <v>156</v>
      </c>
      <c r="I118" s="96">
        <f>'[13]RAB SEPT'!I57</f>
        <v>67500</v>
      </c>
      <c r="J118" s="280">
        <f>I118*G118</f>
        <v>2492532</v>
      </c>
      <c r="K118" s="266">
        <v>0</v>
      </c>
      <c r="L118" s="270">
        <f t="shared" si="14"/>
        <v>67500</v>
      </c>
      <c r="M118" s="270">
        <f t="shared" si="15"/>
        <v>0</v>
      </c>
      <c r="N118" s="266">
        <v>0</v>
      </c>
      <c r="O118" s="271">
        <f t="shared" si="16"/>
        <v>67500</v>
      </c>
      <c r="P118" s="272">
        <f t="shared" si="17"/>
        <v>0</v>
      </c>
      <c r="Q118" s="278">
        <f t="shared" si="23"/>
        <v>36.926400000000001</v>
      </c>
      <c r="R118" s="271">
        <f t="shared" si="18"/>
        <v>67500</v>
      </c>
      <c r="S118" s="273">
        <f t="shared" si="19"/>
        <v>2492532</v>
      </c>
    </row>
    <row r="119" spans="1:19" x14ac:dyDescent="0.25">
      <c r="A119" s="72">
        <v>2</v>
      </c>
      <c r="B119" s="73" t="str">
        <f>'[13]RAB SEPT REKAP'!B58</f>
        <v xml:space="preserve">Urugan Tanah Kembali </v>
      </c>
      <c r="C119" s="102"/>
      <c r="D119" s="155">
        <f t="shared" ref="D119:D124" si="28">G119/F119</f>
        <v>0.25119999999999998</v>
      </c>
      <c r="E119" s="103" t="str">
        <f>'[13]RAB SEPT REKAP'!E58</f>
        <v>m3</v>
      </c>
      <c r="F119" s="103">
        <v>49</v>
      </c>
      <c r="G119" s="103">
        <f>'[13]RAB SEPT REKAP'!G58+'[13]RAB SEPT kom REKAP'!G57</f>
        <v>12.308799999999998</v>
      </c>
      <c r="H119" s="96" t="s">
        <v>156</v>
      </c>
      <c r="I119" s="96">
        <f>'[13]RAB SEPT'!I58</f>
        <v>18750</v>
      </c>
      <c r="J119" s="280">
        <f t="shared" ref="J119:J124" si="29">I119*G119</f>
        <v>230789.99999999997</v>
      </c>
      <c r="K119" s="266">
        <v>0</v>
      </c>
      <c r="L119" s="270">
        <f t="shared" si="14"/>
        <v>18750</v>
      </c>
      <c r="M119" s="270">
        <f t="shared" si="15"/>
        <v>0</v>
      </c>
      <c r="N119" s="266">
        <v>0</v>
      </c>
      <c r="O119" s="271">
        <f t="shared" si="16"/>
        <v>18750</v>
      </c>
      <c r="P119" s="272">
        <f t="shared" si="17"/>
        <v>0</v>
      </c>
      <c r="Q119" s="278">
        <f t="shared" si="23"/>
        <v>12.308799999999998</v>
      </c>
      <c r="R119" s="271">
        <f t="shared" si="18"/>
        <v>18750</v>
      </c>
      <c r="S119" s="273">
        <f t="shared" si="19"/>
        <v>230789.99999999997</v>
      </c>
    </row>
    <row r="120" spans="1:19" x14ac:dyDescent="0.25">
      <c r="A120" s="72">
        <v>3</v>
      </c>
      <c r="B120" s="319" t="s">
        <v>199</v>
      </c>
      <c r="C120" s="320"/>
      <c r="D120" s="155">
        <f t="shared" si="28"/>
        <v>3</v>
      </c>
      <c r="E120" s="103" t="str">
        <f>'[13]RAB SEPT'!E61</f>
        <v>Bh</v>
      </c>
      <c r="F120" s="103">
        <v>49</v>
      </c>
      <c r="G120" s="103">
        <f>'[13]RAB SEPT REKAP'!G61+'[13]RAB SEPT kom REKAP'!G60</f>
        <v>147</v>
      </c>
      <c r="H120" s="96" t="s">
        <v>175</v>
      </c>
      <c r="I120" s="96">
        <f>'[13]RAB SEPT'!I61</f>
        <v>135000</v>
      </c>
      <c r="J120" s="280">
        <f t="shared" si="29"/>
        <v>19845000</v>
      </c>
      <c r="K120" s="266">
        <v>0</v>
      </c>
      <c r="L120" s="270">
        <f t="shared" si="14"/>
        <v>135000</v>
      </c>
      <c r="M120" s="270">
        <f t="shared" si="15"/>
        <v>0</v>
      </c>
      <c r="N120" s="266">
        <v>0</v>
      </c>
      <c r="O120" s="271">
        <f t="shared" si="16"/>
        <v>135000</v>
      </c>
      <c r="P120" s="272">
        <f t="shared" si="17"/>
        <v>0</v>
      </c>
      <c r="Q120" s="278">
        <f t="shared" si="23"/>
        <v>147</v>
      </c>
      <c r="R120" s="271">
        <f t="shared" si="18"/>
        <v>135000</v>
      </c>
      <c r="S120" s="273">
        <f t="shared" si="19"/>
        <v>19845000</v>
      </c>
    </row>
    <row r="121" spans="1:19" x14ac:dyDescent="0.25">
      <c r="A121" s="72">
        <v>4</v>
      </c>
      <c r="B121" s="319" t="s">
        <v>200</v>
      </c>
      <c r="C121" s="320"/>
      <c r="D121" s="155">
        <f t="shared" si="28"/>
        <v>1</v>
      </c>
      <c r="E121" s="103" t="str">
        <f>'[13]RAB SEPT'!E62</f>
        <v>Bh</v>
      </c>
      <c r="F121" s="103">
        <v>49</v>
      </c>
      <c r="G121" s="103">
        <f>'[13]RAB SEPT REKAP'!G62+'[13]RAB SEPT kom REKAP'!G61</f>
        <v>49</v>
      </c>
      <c r="H121" s="96" t="s">
        <v>175</v>
      </c>
      <c r="I121" s="96">
        <f>'[13]RAB SEPT'!I62</f>
        <v>95000</v>
      </c>
      <c r="J121" s="280">
        <f t="shared" si="29"/>
        <v>4655000</v>
      </c>
      <c r="K121" s="266">
        <v>0</v>
      </c>
      <c r="L121" s="270">
        <f t="shared" si="14"/>
        <v>95000</v>
      </c>
      <c r="M121" s="270">
        <f t="shared" si="15"/>
        <v>0</v>
      </c>
      <c r="N121" s="266">
        <v>0</v>
      </c>
      <c r="O121" s="271">
        <f t="shared" si="16"/>
        <v>95000</v>
      </c>
      <c r="P121" s="272">
        <f t="shared" si="17"/>
        <v>0</v>
      </c>
      <c r="Q121" s="278">
        <f t="shared" si="23"/>
        <v>49</v>
      </c>
      <c r="R121" s="271">
        <f t="shared" si="18"/>
        <v>95000</v>
      </c>
      <c r="S121" s="273">
        <f t="shared" si="19"/>
        <v>4655000</v>
      </c>
    </row>
    <row r="122" spans="1:19" x14ac:dyDescent="0.25">
      <c r="A122" s="72">
        <v>5</v>
      </c>
      <c r="B122" s="319" t="s">
        <v>201</v>
      </c>
      <c r="C122" s="320"/>
      <c r="D122" s="155">
        <f t="shared" si="28"/>
        <v>0.10048000000000001</v>
      </c>
      <c r="E122" s="103" t="str">
        <f>'[13]RAB SEPT'!E63</f>
        <v>M3</v>
      </c>
      <c r="F122" s="103">
        <v>49</v>
      </c>
      <c r="G122" s="103">
        <f>'[13]RAB SEPT REKAP'!G63+'[13]RAB SEPT kom REKAP'!G62</f>
        <v>4.9235200000000008</v>
      </c>
      <c r="H122" s="96" t="s">
        <v>175</v>
      </c>
      <c r="I122" s="96">
        <f>'[13]RAB SEPT'!I63</f>
        <v>200000</v>
      </c>
      <c r="J122" s="280">
        <f t="shared" si="29"/>
        <v>984704.00000000012</v>
      </c>
      <c r="K122" s="266">
        <v>0</v>
      </c>
      <c r="L122" s="270">
        <f t="shared" si="14"/>
        <v>200000</v>
      </c>
      <c r="M122" s="270">
        <f t="shared" si="15"/>
        <v>0</v>
      </c>
      <c r="N122" s="266">
        <v>0</v>
      </c>
      <c r="O122" s="271">
        <f t="shared" si="16"/>
        <v>200000</v>
      </c>
      <c r="P122" s="272">
        <f t="shared" si="17"/>
        <v>0</v>
      </c>
      <c r="Q122" s="278">
        <f t="shared" si="23"/>
        <v>4.9235200000000008</v>
      </c>
      <c r="R122" s="271">
        <f t="shared" si="18"/>
        <v>200000</v>
      </c>
      <c r="S122" s="273">
        <f t="shared" si="19"/>
        <v>984704.00000000012</v>
      </c>
    </row>
    <row r="123" spans="1:19" x14ac:dyDescent="0.25">
      <c r="A123" s="72">
        <v>6</v>
      </c>
      <c r="B123" s="319" t="s">
        <v>202</v>
      </c>
      <c r="C123" s="320"/>
      <c r="D123" s="155">
        <f t="shared" si="28"/>
        <v>0.10048000000000001</v>
      </c>
      <c r="E123" s="103" t="str">
        <f>'[13]RAB SEPT'!E64</f>
        <v>M3</v>
      </c>
      <c r="F123" s="103">
        <v>49</v>
      </c>
      <c r="G123" s="103">
        <f>'[13]RAB SEPT REKAP'!G64+'[13]RAB SEPT kom REKAP'!G63</f>
        <v>4.9235200000000008</v>
      </c>
      <c r="H123" s="96" t="s">
        <v>175</v>
      </c>
      <c r="I123" s="96">
        <f>'[13]RAB SEPT'!I64</f>
        <v>260000</v>
      </c>
      <c r="J123" s="280">
        <f t="shared" si="29"/>
        <v>1280115.2000000002</v>
      </c>
      <c r="K123" s="266">
        <v>0</v>
      </c>
      <c r="L123" s="270">
        <f t="shared" si="14"/>
        <v>260000</v>
      </c>
      <c r="M123" s="270">
        <f t="shared" si="15"/>
        <v>0</v>
      </c>
      <c r="N123" s="266">
        <v>0</v>
      </c>
      <c r="O123" s="271">
        <f t="shared" si="16"/>
        <v>260000</v>
      </c>
      <c r="P123" s="272">
        <f t="shared" si="17"/>
        <v>0</v>
      </c>
      <c r="Q123" s="278">
        <f t="shared" si="23"/>
        <v>4.9235200000000008</v>
      </c>
      <c r="R123" s="271">
        <f t="shared" si="18"/>
        <v>260000</v>
      </c>
      <c r="S123" s="273">
        <f t="shared" si="19"/>
        <v>1280115.2000000002</v>
      </c>
    </row>
    <row r="124" spans="1:19" x14ac:dyDescent="0.25">
      <c r="A124" s="72">
        <v>7</v>
      </c>
      <c r="B124" s="319" t="s">
        <v>203</v>
      </c>
      <c r="C124" s="320"/>
      <c r="D124" s="155">
        <f t="shared" si="28"/>
        <v>1</v>
      </c>
      <c r="E124" s="103" t="str">
        <f>'[13]RAB SEPT'!E65</f>
        <v>M2</v>
      </c>
      <c r="F124" s="103">
        <v>49</v>
      </c>
      <c r="G124" s="103">
        <f>'[13]RAB SEPT REKAP'!G65+'[13]RAB SEPT kom REKAP'!G64</f>
        <v>49</v>
      </c>
      <c r="H124" s="96" t="s">
        <v>175</v>
      </c>
      <c r="I124" s="96">
        <f>'[13]RAB SEPT'!I65</f>
        <v>47250</v>
      </c>
      <c r="J124" s="280">
        <f t="shared" si="29"/>
        <v>2315250</v>
      </c>
      <c r="K124" s="266">
        <v>0</v>
      </c>
      <c r="L124" s="270">
        <f t="shared" si="14"/>
        <v>47250</v>
      </c>
      <c r="M124" s="270">
        <f t="shared" si="15"/>
        <v>0</v>
      </c>
      <c r="N124" s="266">
        <v>0</v>
      </c>
      <c r="O124" s="271">
        <f t="shared" si="16"/>
        <v>47250</v>
      </c>
      <c r="P124" s="272">
        <f t="shared" si="17"/>
        <v>0</v>
      </c>
      <c r="Q124" s="278">
        <f t="shared" si="23"/>
        <v>49</v>
      </c>
      <c r="R124" s="271">
        <f t="shared" si="18"/>
        <v>47250</v>
      </c>
      <c r="S124" s="273">
        <f t="shared" si="19"/>
        <v>2315250</v>
      </c>
    </row>
    <row r="125" spans="1:19" ht="15.75" thickBot="1" x14ac:dyDescent="0.3">
      <c r="A125" s="321" t="s">
        <v>204</v>
      </c>
      <c r="B125" s="322"/>
      <c r="C125" s="322"/>
      <c r="D125" s="322"/>
      <c r="E125" s="322"/>
      <c r="F125" s="322"/>
      <c r="G125" s="322"/>
      <c r="H125" s="322"/>
      <c r="I125" s="323"/>
      <c r="J125" s="294">
        <f>SUM(J118:J124)</f>
        <v>31803391.199999999</v>
      </c>
      <c r="K125" s="295"/>
      <c r="L125" s="296"/>
      <c r="M125" s="296"/>
      <c r="N125" s="297"/>
      <c r="O125" s="298"/>
      <c r="P125" s="298"/>
      <c r="Q125" s="297"/>
      <c r="R125" s="299"/>
      <c r="S125" s="273"/>
    </row>
    <row r="126" spans="1:19" x14ac:dyDescent="0.25">
      <c r="A126" s="312" t="s">
        <v>205</v>
      </c>
      <c r="B126" s="313"/>
      <c r="C126" s="313"/>
      <c r="D126" s="313"/>
      <c r="E126" s="313"/>
      <c r="F126" s="313"/>
      <c r="G126" s="313"/>
      <c r="H126" s="313"/>
      <c r="I126" s="314"/>
      <c r="J126" s="300">
        <f>J75+J25+J11</f>
        <v>500000242.06169426</v>
      </c>
      <c r="K126" s="301"/>
      <c r="L126" s="302"/>
      <c r="M126" s="302">
        <f t="shared" ref="M126:S126" si="30">SUM(M13:M124)</f>
        <v>4806948.25</v>
      </c>
      <c r="N126" s="302"/>
      <c r="O126" s="302"/>
      <c r="P126" s="302">
        <f t="shared" si="30"/>
        <v>4807091.8191167293</v>
      </c>
      <c r="Q126" s="302"/>
      <c r="R126" s="302"/>
      <c r="S126" s="303">
        <f t="shared" si="30"/>
        <v>500000098.49257737</v>
      </c>
    </row>
    <row r="127" spans="1:19" ht="15.75" thickBot="1" x14ac:dyDescent="0.3">
      <c r="A127" s="315" t="s">
        <v>206</v>
      </c>
      <c r="B127" s="316"/>
      <c r="C127" s="316"/>
      <c r="D127" s="316"/>
      <c r="E127" s="316"/>
      <c r="F127" s="316"/>
      <c r="G127" s="316"/>
      <c r="H127" s="316"/>
      <c r="I127" s="317"/>
      <c r="J127" s="304">
        <f>INT(J126/200000)*200000</f>
        <v>500000000</v>
      </c>
      <c r="K127" s="305"/>
      <c r="L127" s="306"/>
      <c r="M127" s="306"/>
      <c r="N127" s="307"/>
      <c r="O127" s="308"/>
      <c r="P127" s="308"/>
      <c r="Q127" s="307"/>
      <c r="R127" s="309"/>
      <c r="S127" s="310"/>
    </row>
    <row r="128" spans="1:19" x14ac:dyDescent="0.25">
      <c r="B128" s="2"/>
      <c r="C128" s="2"/>
      <c r="D128" s="3"/>
      <c r="J128" s="2"/>
      <c r="M128" s="3"/>
      <c r="N128" s="3"/>
      <c r="O128" s="3"/>
      <c r="P128" s="3"/>
      <c r="Q128" s="3" t="s">
        <v>276</v>
      </c>
    </row>
    <row r="129" spans="1:18" x14ac:dyDescent="0.25">
      <c r="B129" s="2"/>
      <c r="C129" s="2"/>
      <c r="D129" s="3"/>
      <c r="J129" s="2"/>
      <c r="M129" s="3"/>
      <c r="N129" s="3"/>
      <c r="O129" s="3"/>
      <c r="P129" s="3"/>
      <c r="Q129" s="3"/>
    </row>
    <row r="130" spans="1:18" x14ac:dyDescent="0.25">
      <c r="B130" s="311" t="s">
        <v>208</v>
      </c>
      <c r="C130" s="311"/>
      <c r="D130" s="3"/>
      <c r="J130" s="2"/>
      <c r="M130" s="311" t="s">
        <v>209</v>
      </c>
      <c r="N130" s="311"/>
      <c r="O130" s="311"/>
      <c r="P130" s="311"/>
      <c r="Q130" s="311"/>
      <c r="R130" s="311"/>
    </row>
    <row r="131" spans="1:18" x14ac:dyDescent="0.25">
      <c r="B131" s="318" t="s">
        <v>210</v>
      </c>
      <c r="C131" s="318"/>
      <c r="D131" s="3"/>
      <c r="J131" s="2"/>
      <c r="M131" s="318" t="s">
        <v>115</v>
      </c>
      <c r="N131" s="318"/>
      <c r="O131" s="318"/>
      <c r="P131" s="3"/>
      <c r="Q131" s="1" t="s">
        <v>211</v>
      </c>
    </row>
    <row r="132" spans="1:18" x14ac:dyDescent="0.25">
      <c r="B132" s="2"/>
      <c r="C132" s="2"/>
      <c r="D132" s="3"/>
      <c r="J132" s="2"/>
      <c r="M132" s="3"/>
      <c r="N132" s="3"/>
      <c r="O132" s="3"/>
      <c r="P132" s="3"/>
      <c r="Q132" s="1" t="s">
        <v>212</v>
      </c>
    </row>
    <row r="133" spans="1:18" x14ac:dyDescent="0.25">
      <c r="B133" s="2"/>
      <c r="C133" s="2"/>
      <c r="D133" s="3"/>
      <c r="J133" s="2"/>
      <c r="L133" s="79"/>
      <c r="M133" s="3"/>
      <c r="N133" s="3"/>
      <c r="O133" s="3"/>
      <c r="P133" s="3"/>
      <c r="Q133" s="3"/>
    </row>
    <row r="134" spans="1:18" x14ac:dyDescent="0.25">
      <c r="B134" s="2"/>
      <c r="C134" s="2"/>
      <c r="D134" s="3"/>
      <c r="J134" s="2"/>
      <c r="M134" s="3"/>
      <c r="N134" s="3"/>
      <c r="O134" s="3"/>
      <c r="P134" s="3"/>
      <c r="Q134" s="3"/>
    </row>
    <row r="135" spans="1:18" x14ac:dyDescent="0.25">
      <c r="B135" s="2"/>
      <c r="C135" s="2"/>
      <c r="D135" s="3"/>
      <c r="J135" s="2"/>
      <c r="M135" s="3"/>
      <c r="N135" s="3"/>
      <c r="O135" s="3"/>
      <c r="P135" s="3"/>
      <c r="Q135" s="3"/>
    </row>
    <row r="136" spans="1:18" x14ac:dyDescent="0.25">
      <c r="B136" s="311" t="s">
        <v>213</v>
      </c>
      <c r="C136" s="311"/>
      <c r="D136" s="3"/>
      <c r="J136" s="2"/>
      <c r="M136" s="311" t="s">
        <v>214</v>
      </c>
      <c r="N136" s="311"/>
      <c r="O136" s="311"/>
      <c r="P136" s="3"/>
      <c r="Q136" s="3" t="s">
        <v>215</v>
      </c>
    </row>
    <row r="138" spans="1:18" x14ac:dyDescent="0.25">
      <c r="A138" s="159"/>
      <c r="B138" s="159"/>
      <c r="C138" s="159"/>
      <c r="D138" s="161"/>
      <c r="E138" s="161"/>
      <c r="F138" s="161"/>
      <c r="G138" s="161"/>
      <c r="H138" s="161"/>
      <c r="I138" s="161"/>
      <c r="J138" s="159"/>
    </row>
    <row r="139" spans="1:18" x14ac:dyDescent="0.25">
      <c r="A139" s="159"/>
      <c r="B139" s="159"/>
      <c r="C139" s="159"/>
      <c r="D139" s="161"/>
      <c r="E139" s="161"/>
      <c r="F139" s="161"/>
      <c r="G139" s="161"/>
      <c r="H139" s="161"/>
      <c r="I139" s="161"/>
      <c r="J139" s="159"/>
    </row>
  </sheetData>
  <mergeCells count="76">
    <mergeCell ref="A1:S1"/>
    <mergeCell ref="A8:A9"/>
    <mergeCell ref="B8:C9"/>
    <mergeCell ref="D8:D9"/>
    <mergeCell ref="E8:E9"/>
    <mergeCell ref="F8:F9"/>
    <mergeCell ref="G8:G9"/>
    <mergeCell ref="H8:H9"/>
    <mergeCell ref="B35:C35"/>
    <mergeCell ref="B10:C10"/>
    <mergeCell ref="E11:I11"/>
    <mergeCell ref="E25:I25"/>
    <mergeCell ref="B26:J26"/>
    <mergeCell ref="B28:C28"/>
    <mergeCell ref="A29:I29"/>
    <mergeCell ref="B30:J30"/>
    <mergeCell ref="B31:C31"/>
    <mergeCell ref="B32:C32"/>
    <mergeCell ref="B33:C33"/>
    <mergeCell ref="B34:C34"/>
    <mergeCell ref="A47:I47"/>
    <mergeCell ref="A36:I36"/>
    <mergeCell ref="B37:J37"/>
    <mergeCell ref="B38:C38"/>
    <mergeCell ref="B39:C39"/>
    <mergeCell ref="B40:C40"/>
    <mergeCell ref="B41:C41"/>
    <mergeCell ref="A42:I42"/>
    <mergeCell ref="B43:J43"/>
    <mergeCell ref="B44:C44"/>
    <mergeCell ref="B45:C45"/>
    <mergeCell ref="B46:C46"/>
    <mergeCell ref="A59:I59"/>
    <mergeCell ref="B48:J48"/>
    <mergeCell ref="B49:C49"/>
    <mergeCell ref="B50:C50"/>
    <mergeCell ref="B51:C51"/>
    <mergeCell ref="A52:I52"/>
    <mergeCell ref="B53:J53"/>
    <mergeCell ref="B54:C54"/>
    <mergeCell ref="B55:C55"/>
    <mergeCell ref="A56:I56"/>
    <mergeCell ref="B57:J57"/>
    <mergeCell ref="B58:C58"/>
    <mergeCell ref="A79:I79"/>
    <mergeCell ref="B60:J60"/>
    <mergeCell ref="B61:C61"/>
    <mergeCell ref="B62:C62"/>
    <mergeCell ref="B63:C63"/>
    <mergeCell ref="B64:C64"/>
    <mergeCell ref="B65:C65"/>
    <mergeCell ref="B72:C72"/>
    <mergeCell ref="B73:C73"/>
    <mergeCell ref="B74:C74"/>
    <mergeCell ref="D74:I74"/>
    <mergeCell ref="E75:I75"/>
    <mergeCell ref="A125:I125"/>
    <mergeCell ref="A82:I82"/>
    <mergeCell ref="A90:I90"/>
    <mergeCell ref="A98:I98"/>
    <mergeCell ref="A105:I105"/>
    <mergeCell ref="A116:I116"/>
    <mergeCell ref="B118:C118"/>
    <mergeCell ref="B120:C120"/>
    <mergeCell ref="B121:C121"/>
    <mergeCell ref="B122:C122"/>
    <mergeCell ref="B123:C123"/>
    <mergeCell ref="B124:C124"/>
    <mergeCell ref="B136:C136"/>
    <mergeCell ref="M136:O136"/>
    <mergeCell ref="A126:I126"/>
    <mergeCell ref="A127:I127"/>
    <mergeCell ref="B130:C130"/>
    <mergeCell ref="M130:R130"/>
    <mergeCell ref="B131:C131"/>
    <mergeCell ref="M131:O13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opLeftCell="A37" zoomScale="114" workbookViewId="0">
      <selection activeCell="M49" sqref="M49"/>
    </sheetView>
  </sheetViews>
  <sheetFormatPr defaultRowHeight="15" x14ac:dyDescent="0.25"/>
  <cols>
    <col min="1" max="1" width="3.5703125" customWidth="1"/>
    <col min="2" max="2" width="14.28515625" customWidth="1"/>
    <col min="3" max="3" width="11.140625" customWidth="1"/>
    <col min="4" max="4" width="6.85546875" style="220" customWidth="1"/>
    <col min="5" max="5" width="6.85546875" style="162" customWidth="1"/>
    <col min="6" max="6" width="5.140625" style="162" customWidth="1"/>
    <col min="7" max="7" width="7.140625" style="162" customWidth="1"/>
    <col min="8" max="8" width="6.85546875" customWidth="1"/>
    <col min="9" max="9" width="12.140625" customWidth="1"/>
    <col min="10" max="10" width="13.5703125" customWidth="1"/>
  </cols>
  <sheetData>
    <row r="1" spans="1:10" ht="17.45" customHeight="1" x14ac:dyDescent="0.25">
      <c r="A1" s="345" t="s">
        <v>120</v>
      </c>
      <c r="B1" s="345"/>
      <c r="C1" s="345"/>
      <c r="D1" s="345"/>
      <c r="E1" s="345"/>
      <c r="F1" s="345"/>
      <c r="G1" s="345"/>
      <c r="H1" s="345"/>
      <c r="I1" s="345"/>
      <c r="J1" s="345"/>
    </row>
    <row r="2" spans="1:10" ht="17.45" customHeight="1" x14ac:dyDescent="0.25">
      <c r="A2" s="345" t="s">
        <v>270</v>
      </c>
      <c r="B2" s="345"/>
      <c r="C2" s="345"/>
      <c r="D2" s="345"/>
      <c r="E2" s="345"/>
      <c r="F2" s="345"/>
      <c r="G2" s="345"/>
      <c r="H2" s="345"/>
      <c r="I2" s="345"/>
      <c r="J2" s="345"/>
    </row>
    <row r="3" spans="1:10" x14ac:dyDescent="0.25">
      <c r="A3" s="49"/>
      <c r="B3" s="49"/>
      <c r="C3" s="49"/>
      <c r="D3" s="164"/>
      <c r="E3" s="50"/>
      <c r="F3" s="50"/>
      <c r="G3" s="51"/>
      <c r="H3" s="53"/>
      <c r="I3" s="53"/>
      <c r="J3" s="53"/>
    </row>
    <row r="4" spans="1:10" x14ac:dyDescent="0.25">
      <c r="A4" s="49" t="s">
        <v>122</v>
      </c>
      <c r="B4" s="49"/>
      <c r="C4" s="49" t="str">
        <f>[14]REKAP!C3</f>
        <v>: SANIMAS SPALD-S</v>
      </c>
      <c r="D4" s="164"/>
      <c r="E4" s="50"/>
      <c r="F4" s="50"/>
      <c r="G4" s="51"/>
      <c r="H4" s="53"/>
      <c r="I4" s="53"/>
      <c r="J4" s="53"/>
    </row>
    <row r="5" spans="1:10" x14ac:dyDescent="0.25">
      <c r="A5" s="49" t="s">
        <v>123</v>
      </c>
      <c r="B5" s="49"/>
      <c r="C5" s="49" t="str">
        <f>[14]REKAP!C4</f>
        <v xml:space="preserve">: PEMBANGUNAN BILIK TOILET DAN SEPTICTANK INDIVIDU </v>
      </c>
      <c r="D5" s="164"/>
      <c r="E5" s="50"/>
      <c r="F5" s="50"/>
      <c r="G5" s="51"/>
      <c r="H5" s="53"/>
      <c r="I5" s="53"/>
      <c r="J5" s="53"/>
    </row>
    <row r="6" spans="1:10" x14ac:dyDescent="0.25">
      <c r="A6" s="49" t="s">
        <v>124</v>
      </c>
      <c r="B6" s="49"/>
      <c r="C6" s="49" t="str">
        <f>[14]REKAP!C5</f>
        <v>: DESA WONOTIRTO KECAMATAN BULU</v>
      </c>
      <c r="D6" s="164"/>
      <c r="E6" s="50"/>
      <c r="F6" s="50"/>
      <c r="G6" s="51"/>
      <c r="H6" s="53"/>
      <c r="I6" s="53"/>
      <c r="J6" s="53"/>
    </row>
    <row r="7" spans="1:10" x14ac:dyDescent="0.25">
      <c r="A7" s="49" t="s">
        <v>125</v>
      </c>
      <c r="B7" s="49"/>
      <c r="C7" s="49" t="str">
        <f>[14]REKAP!C6</f>
        <v>: 2022</v>
      </c>
      <c r="D7" s="164"/>
      <c r="E7" s="50"/>
      <c r="F7" s="50"/>
      <c r="G7" s="51"/>
      <c r="H7" s="53"/>
      <c r="I7" s="53"/>
      <c r="J7" s="53"/>
    </row>
    <row r="8" spans="1:10" ht="15.75" thickBot="1" x14ac:dyDescent="0.3">
      <c r="A8" s="49"/>
      <c r="B8" s="49"/>
      <c r="C8" s="49"/>
      <c r="D8" s="164"/>
      <c r="E8" s="50"/>
      <c r="F8" s="50"/>
      <c r="G8" s="51"/>
      <c r="H8" s="53"/>
      <c r="I8" s="53"/>
      <c r="J8" s="53"/>
    </row>
    <row r="9" spans="1:10" ht="14.45" customHeight="1" x14ac:dyDescent="0.25">
      <c r="A9" s="372" t="s">
        <v>126</v>
      </c>
      <c r="B9" s="348" t="s">
        <v>127</v>
      </c>
      <c r="C9" s="374"/>
      <c r="D9" s="352" t="s">
        <v>17</v>
      </c>
      <c r="E9" s="354" t="s">
        <v>128</v>
      </c>
      <c r="F9" s="354" t="s">
        <v>129</v>
      </c>
      <c r="G9" s="379" t="s">
        <v>217</v>
      </c>
      <c r="H9" s="165" t="s">
        <v>156</v>
      </c>
      <c r="I9" s="54" t="s">
        <v>132</v>
      </c>
      <c r="J9" s="55" t="s">
        <v>133</v>
      </c>
    </row>
    <row r="10" spans="1:10" ht="15.75" thickBot="1" x14ac:dyDescent="0.3">
      <c r="A10" s="373"/>
      <c r="B10" s="375"/>
      <c r="C10" s="376"/>
      <c r="D10" s="377"/>
      <c r="E10" s="378"/>
      <c r="F10" s="378"/>
      <c r="G10" s="380"/>
      <c r="H10" s="166" t="s">
        <v>218</v>
      </c>
      <c r="I10" s="167" t="s">
        <v>134</v>
      </c>
      <c r="J10" s="168" t="s">
        <v>134</v>
      </c>
    </row>
    <row r="11" spans="1:10" ht="16.5" thickTop="1" thickBot="1" x14ac:dyDescent="0.3">
      <c r="A11" s="169" t="s">
        <v>135</v>
      </c>
      <c r="B11" s="170" t="s">
        <v>219</v>
      </c>
      <c r="C11" s="171"/>
      <c r="D11" s="172"/>
      <c r="E11" s="173"/>
      <c r="F11" s="173"/>
      <c r="G11" s="173"/>
      <c r="H11" s="174"/>
      <c r="I11" s="175"/>
      <c r="J11" s="176"/>
    </row>
    <row r="12" spans="1:10" x14ac:dyDescent="0.25">
      <c r="A12" s="156" t="s">
        <v>179</v>
      </c>
      <c r="B12" s="106" t="s">
        <v>26</v>
      </c>
      <c r="C12" s="107"/>
      <c r="D12" s="108"/>
      <c r="E12" s="93"/>
      <c r="F12" s="93"/>
      <c r="G12" s="93"/>
      <c r="H12" s="93"/>
      <c r="I12" s="109"/>
      <c r="J12" s="110"/>
    </row>
    <row r="13" spans="1:10" x14ac:dyDescent="0.25">
      <c r="A13" s="177">
        <v>1</v>
      </c>
      <c r="B13" s="112" t="s">
        <v>69</v>
      </c>
      <c r="C13" s="113"/>
      <c r="D13" s="178">
        <f>'[14]VOLUME SEPT kom'!$N$14</f>
        <v>3.8159999999999998</v>
      </c>
      <c r="E13" s="115" t="s">
        <v>155</v>
      </c>
      <c r="F13" s="115">
        <v>1</v>
      </c>
      <c r="G13" s="115">
        <f>D13*F13</f>
        <v>3.8159999999999998</v>
      </c>
      <c r="H13" s="116" t="s">
        <v>156</v>
      </c>
      <c r="I13" s="179">
        <f>[14]ANALISA!G244</f>
        <v>67500</v>
      </c>
      <c r="J13" s="117">
        <f>I13*G13</f>
        <v>257580</v>
      </c>
    </row>
    <row r="14" spans="1:10" ht="15" customHeight="1" x14ac:dyDescent="0.25">
      <c r="A14" s="177">
        <v>2</v>
      </c>
      <c r="B14" s="118" t="s">
        <v>70</v>
      </c>
      <c r="C14" s="119"/>
      <c r="D14" s="180">
        <f>'[14]VOLUME SEPT kom'!$N$21</f>
        <v>2.4E-2</v>
      </c>
      <c r="E14" s="120" t="s">
        <v>155</v>
      </c>
      <c r="F14" s="115">
        <v>1</v>
      </c>
      <c r="G14" s="115">
        <f>D14*F14</f>
        <v>2.4E-2</v>
      </c>
      <c r="H14" s="121" t="s">
        <v>156</v>
      </c>
      <c r="I14" s="181">
        <f>[14]ANALISA!G344</f>
        <v>358500</v>
      </c>
      <c r="J14" s="117">
        <f>I14*G14</f>
        <v>8604</v>
      </c>
    </row>
    <row r="15" spans="1:10" x14ac:dyDescent="0.25">
      <c r="A15" s="324" t="s">
        <v>180</v>
      </c>
      <c r="B15" s="325"/>
      <c r="C15" s="325"/>
      <c r="D15" s="325"/>
      <c r="E15" s="325"/>
      <c r="F15" s="325"/>
      <c r="G15" s="325"/>
      <c r="H15" s="325"/>
      <c r="I15" s="326"/>
      <c r="J15" s="182">
        <f>SUM(J13:J14)</f>
        <v>266184</v>
      </c>
    </row>
    <row r="16" spans="1:10" x14ac:dyDescent="0.25">
      <c r="A16" s="156" t="s">
        <v>181</v>
      </c>
      <c r="B16" s="106" t="s">
        <v>71</v>
      </c>
      <c r="C16" s="124"/>
      <c r="D16" s="250"/>
      <c r="E16" s="126"/>
      <c r="F16" s="126"/>
      <c r="G16" s="126"/>
      <c r="H16" s="93"/>
      <c r="I16" s="251"/>
      <c r="J16" s="128"/>
    </row>
    <row r="17" spans="1:10" x14ac:dyDescent="0.25">
      <c r="A17" s="252">
        <v>1</v>
      </c>
      <c r="B17" s="130" t="s">
        <v>271</v>
      </c>
      <c r="C17" s="253"/>
      <c r="D17" s="254">
        <v>0</v>
      </c>
      <c r="E17" s="133" t="s">
        <v>159</v>
      </c>
      <c r="F17" s="76">
        <v>1</v>
      </c>
      <c r="G17" s="76">
        <f>D17*F17</f>
        <v>0</v>
      </c>
      <c r="H17" s="134" t="s">
        <v>156</v>
      </c>
      <c r="I17" s="255">
        <f>[14]ANALISA!G193</f>
        <v>36708.080000000002</v>
      </c>
      <c r="J17" s="136">
        <f>I17*G17</f>
        <v>0</v>
      </c>
    </row>
    <row r="18" spans="1:10" x14ac:dyDescent="0.25">
      <c r="A18" s="183">
        <v>2</v>
      </c>
      <c r="B18" s="130" t="s">
        <v>72</v>
      </c>
      <c r="C18" s="131"/>
      <c r="D18" s="184">
        <f>'[14]VOLUME SEPT kom'!N55</f>
        <v>12.2</v>
      </c>
      <c r="E18" s="133" t="s">
        <v>159</v>
      </c>
      <c r="F18" s="76">
        <v>1</v>
      </c>
      <c r="G18" s="76">
        <f>D18*F18</f>
        <v>12.2</v>
      </c>
      <c r="H18" s="134" t="s">
        <v>156</v>
      </c>
      <c r="I18" s="185">
        <f>[14]ANALISA!G172</f>
        <v>23910</v>
      </c>
      <c r="J18" s="136">
        <f>I18*G18</f>
        <v>291702</v>
      </c>
    </row>
    <row r="19" spans="1:10" x14ac:dyDescent="0.25">
      <c r="A19" s="324" t="s">
        <v>182</v>
      </c>
      <c r="B19" s="325"/>
      <c r="C19" s="325"/>
      <c r="D19" s="325"/>
      <c r="E19" s="325"/>
      <c r="F19" s="325"/>
      <c r="G19" s="325"/>
      <c r="H19" s="325"/>
      <c r="I19" s="326"/>
      <c r="J19" s="186">
        <f>SUM(J17:J18)-1341</f>
        <v>290361</v>
      </c>
    </row>
    <row r="20" spans="1:10" x14ac:dyDescent="0.25">
      <c r="A20" s="156" t="s">
        <v>183</v>
      </c>
      <c r="B20" s="106" t="s">
        <v>37</v>
      </c>
      <c r="C20" s="124"/>
      <c r="D20" s="250"/>
      <c r="E20" s="126"/>
      <c r="F20" s="126"/>
      <c r="G20" s="126"/>
      <c r="H20" s="93"/>
      <c r="I20" s="251"/>
      <c r="J20" s="128"/>
    </row>
    <row r="21" spans="1:10" x14ac:dyDescent="0.25">
      <c r="A21" s="177">
        <v>1</v>
      </c>
      <c r="B21" s="138" t="s">
        <v>184</v>
      </c>
      <c r="C21" s="113"/>
      <c r="D21" s="178">
        <f>'[14]VOLUME SEPT kom'!N59</f>
        <v>0.73799999999999999</v>
      </c>
      <c r="E21" s="115" t="s">
        <v>155</v>
      </c>
      <c r="F21" s="115">
        <v>1</v>
      </c>
      <c r="G21" s="115">
        <f t="shared" ref="G21:G26" si="0">D21*F21</f>
        <v>0.73799999999999999</v>
      </c>
      <c r="H21" s="116" t="s">
        <v>156</v>
      </c>
      <c r="I21" s="179">
        <f>[14]ANALISA!G328</f>
        <v>925662</v>
      </c>
      <c r="J21" s="117">
        <f t="shared" ref="J21:J26" si="1">I21*G21</f>
        <v>683138.55599999998</v>
      </c>
    </row>
    <row r="22" spans="1:10" x14ac:dyDescent="0.25">
      <c r="A22" s="177">
        <f>A21+1</f>
        <v>2</v>
      </c>
      <c r="B22" s="118" t="s">
        <v>74</v>
      </c>
      <c r="C22" s="119"/>
      <c r="D22" s="180">
        <f>'[14]VOLUME SEPT kom'!N66</f>
        <v>0.216</v>
      </c>
      <c r="E22" s="120" t="s">
        <v>155</v>
      </c>
      <c r="F22" s="115">
        <v>1</v>
      </c>
      <c r="G22" s="115">
        <f t="shared" si="0"/>
        <v>0.216</v>
      </c>
      <c r="H22" s="116" t="s">
        <v>156</v>
      </c>
      <c r="I22" s="179">
        <f>[14]ANALISA!G328</f>
        <v>925662</v>
      </c>
      <c r="J22" s="117">
        <f t="shared" si="1"/>
        <v>199942.992</v>
      </c>
    </row>
    <row r="23" spans="1:10" x14ac:dyDescent="0.25">
      <c r="A23" s="177">
        <f>A22+1</f>
        <v>3</v>
      </c>
      <c r="B23" s="112" t="s">
        <v>75</v>
      </c>
      <c r="C23" s="113"/>
      <c r="D23" s="178">
        <f>'[14]VOLUME SEPT kom'!N25</f>
        <v>0.28999999999999998</v>
      </c>
      <c r="E23" s="115" t="s">
        <v>155</v>
      </c>
      <c r="F23" s="115">
        <v>1</v>
      </c>
      <c r="G23" s="115">
        <f t="shared" si="0"/>
        <v>0.28999999999999998</v>
      </c>
      <c r="H23" s="116" t="s">
        <v>156</v>
      </c>
      <c r="I23" s="179">
        <f>[14]ANALISA!G328</f>
        <v>925662</v>
      </c>
      <c r="J23" s="117">
        <f t="shared" si="1"/>
        <v>268441.98</v>
      </c>
    </row>
    <row r="24" spans="1:10" x14ac:dyDescent="0.25">
      <c r="A24" s="177">
        <v>4</v>
      </c>
      <c r="B24" s="140" t="s">
        <v>220</v>
      </c>
      <c r="C24" s="16"/>
      <c r="D24" s="187">
        <f>'[14]VOLUME SEPT kom'!N30</f>
        <v>0.05</v>
      </c>
      <c r="E24" s="141" t="s">
        <v>155</v>
      </c>
      <c r="F24" s="146">
        <v>1</v>
      </c>
      <c r="G24" s="146">
        <f t="shared" si="0"/>
        <v>0.05</v>
      </c>
      <c r="H24" s="142" t="s">
        <v>156</v>
      </c>
      <c r="I24" s="188">
        <f>[14]ANALISA!G328</f>
        <v>925662</v>
      </c>
      <c r="J24" s="117">
        <f t="shared" si="1"/>
        <v>46283.100000000006</v>
      </c>
    </row>
    <row r="25" spans="1:10" x14ac:dyDescent="0.25">
      <c r="A25" s="177">
        <v>5</v>
      </c>
      <c r="B25" s="118" t="s">
        <v>221</v>
      </c>
      <c r="C25" s="143"/>
      <c r="D25" s="180">
        <f>'[14]VOLUME SEPT kom'!N38</f>
        <v>1.4999999999999999E-2</v>
      </c>
      <c r="E25" s="120" t="s">
        <v>155</v>
      </c>
      <c r="F25" s="120">
        <v>1</v>
      </c>
      <c r="G25" s="120">
        <f t="shared" si="0"/>
        <v>1.4999999999999999E-2</v>
      </c>
      <c r="H25" s="121" t="s">
        <v>156</v>
      </c>
      <c r="I25" s="189">
        <f>[14]ANALISA!G328</f>
        <v>925662</v>
      </c>
      <c r="J25" s="117">
        <f t="shared" si="1"/>
        <v>13884.93</v>
      </c>
    </row>
    <row r="26" spans="1:10" x14ac:dyDescent="0.25">
      <c r="A26" s="177">
        <v>6</v>
      </c>
      <c r="B26" s="16" t="s">
        <v>185</v>
      </c>
      <c r="C26" s="16"/>
      <c r="D26" s="190">
        <f>'[14]VOLUME SEPT kom'!N74</f>
        <v>1.4999999999999999E-2</v>
      </c>
      <c r="E26" s="115" t="s">
        <v>155</v>
      </c>
      <c r="F26" s="115">
        <v>1</v>
      </c>
      <c r="G26" s="115">
        <f t="shared" si="0"/>
        <v>1.4999999999999999E-2</v>
      </c>
      <c r="H26" s="144" t="s">
        <v>156</v>
      </c>
      <c r="I26" s="188">
        <f>[14]ANALISA!G328</f>
        <v>925662</v>
      </c>
      <c r="J26" s="117">
        <f t="shared" si="1"/>
        <v>13884.93</v>
      </c>
    </row>
    <row r="27" spans="1:10" x14ac:dyDescent="0.25">
      <c r="A27" s="324" t="s">
        <v>186</v>
      </c>
      <c r="B27" s="325"/>
      <c r="C27" s="325"/>
      <c r="D27" s="325"/>
      <c r="E27" s="325"/>
      <c r="F27" s="325"/>
      <c r="G27" s="325"/>
      <c r="H27" s="325"/>
      <c r="I27" s="326"/>
      <c r="J27" s="110">
        <f>SUM(J21:J26)</f>
        <v>1225576.4879999999</v>
      </c>
    </row>
    <row r="28" spans="1:10" x14ac:dyDescent="0.25">
      <c r="A28" s="156" t="s">
        <v>187</v>
      </c>
      <c r="B28" s="106" t="s">
        <v>43</v>
      </c>
      <c r="C28" s="124"/>
      <c r="D28" s="250"/>
      <c r="E28" s="126"/>
      <c r="F28" s="126"/>
      <c r="G28" s="126"/>
      <c r="H28" s="93"/>
      <c r="I28" s="251"/>
      <c r="J28" s="128"/>
    </row>
    <row r="29" spans="1:10" x14ac:dyDescent="0.25">
      <c r="A29" s="177">
        <v>1</v>
      </c>
      <c r="B29" s="112" t="s">
        <v>222</v>
      </c>
      <c r="C29" s="113"/>
      <c r="D29" s="178">
        <f>[14]PENULANGAN!G45</f>
        <v>47.650500000000001</v>
      </c>
      <c r="E29" s="115" t="s">
        <v>164</v>
      </c>
      <c r="F29" s="115">
        <v>1</v>
      </c>
      <c r="G29" s="115">
        <f t="shared" ref="G29:G34" si="2">D29*F29</f>
        <v>47.650500000000001</v>
      </c>
      <c r="H29" s="116" t="s">
        <v>156</v>
      </c>
      <c r="I29" s="179">
        <f>[14]ANALISA!G307</f>
        <v>13175.66450567261</v>
      </c>
      <c r="J29" s="117">
        <f t="shared" ref="J29:J34" si="3">I29*G29</f>
        <v>627827.00152755273</v>
      </c>
    </row>
    <row r="30" spans="1:10" x14ac:dyDescent="0.25">
      <c r="A30" s="177">
        <f>A29+1</f>
        <v>2</v>
      </c>
      <c r="B30" s="118" t="s">
        <v>223</v>
      </c>
      <c r="C30" s="119"/>
      <c r="D30" s="180">
        <f>[14]PENULANGAN!G48</f>
        <v>24.68</v>
      </c>
      <c r="E30" s="120" t="s">
        <v>164</v>
      </c>
      <c r="F30" s="115">
        <v>1</v>
      </c>
      <c r="G30" s="115">
        <f t="shared" si="2"/>
        <v>24.68</v>
      </c>
      <c r="H30" s="116" t="s">
        <v>156</v>
      </c>
      <c r="I30" s="179">
        <f>[14]ANALISA!G307</f>
        <v>13175.66450567261</v>
      </c>
      <c r="J30" s="117">
        <f t="shared" si="3"/>
        <v>325175.40000000002</v>
      </c>
    </row>
    <row r="31" spans="1:10" x14ac:dyDescent="0.25">
      <c r="A31" s="177">
        <v>3</v>
      </c>
      <c r="B31" s="140" t="s">
        <v>224</v>
      </c>
      <c r="C31" s="16"/>
      <c r="D31" s="191">
        <f>[14]PENULANGAN!G48</f>
        <v>24.68</v>
      </c>
      <c r="E31" s="146" t="s">
        <v>164</v>
      </c>
      <c r="F31" s="146">
        <v>1</v>
      </c>
      <c r="G31" s="146">
        <f t="shared" si="2"/>
        <v>24.68</v>
      </c>
      <c r="H31" s="147" t="s">
        <v>156</v>
      </c>
      <c r="I31" s="188">
        <f>[14]ANALISA!G307</f>
        <v>13175.66450567261</v>
      </c>
      <c r="J31" s="117">
        <f t="shared" si="3"/>
        <v>325175.40000000002</v>
      </c>
    </row>
    <row r="32" spans="1:10" x14ac:dyDescent="0.25">
      <c r="A32" s="177">
        <v>4</v>
      </c>
      <c r="B32" s="118" t="s">
        <v>225</v>
      </c>
      <c r="C32" s="143"/>
      <c r="D32" s="180">
        <f>[14]PENULANGAN!G52</f>
        <v>4.9770000000000003</v>
      </c>
      <c r="E32" s="120" t="s">
        <v>164</v>
      </c>
      <c r="F32" s="120">
        <v>1</v>
      </c>
      <c r="G32" s="120">
        <f t="shared" si="2"/>
        <v>4.9770000000000003</v>
      </c>
      <c r="H32" s="121" t="s">
        <v>156</v>
      </c>
      <c r="I32" s="189">
        <f>[14]ANALISA!G307</f>
        <v>13175.66450567261</v>
      </c>
      <c r="J32" s="117">
        <f t="shared" si="3"/>
        <v>65575.282244732589</v>
      </c>
    </row>
    <row r="33" spans="1:10" x14ac:dyDescent="0.25">
      <c r="A33" s="177">
        <v>5</v>
      </c>
      <c r="B33" s="140" t="s">
        <v>226</v>
      </c>
      <c r="C33" s="16"/>
      <c r="D33" s="187">
        <f>[14]PENULANGAN!G60</f>
        <v>2.86375</v>
      </c>
      <c r="E33" s="146" t="s">
        <v>164</v>
      </c>
      <c r="F33" s="115">
        <v>1</v>
      </c>
      <c r="G33" s="115">
        <f t="shared" si="2"/>
        <v>2.86375</v>
      </c>
      <c r="H33" s="147" t="s">
        <v>156</v>
      </c>
      <c r="I33" s="188">
        <f>[14]ANALISA!G307</f>
        <v>13175.66450567261</v>
      </c>
      <c r="J33" s="117">
        <f t="shared" si="3"/>
        <v>37731.809228119935</v>
      </c>
    </row>
    <row r="34" spans="1:10" x14ac:dyDescent="0.25">
      <c r="A34" s="177">
        <v>6</v>
      </c>
      <c r="B34" s="130" t="s">
        <v>227</v>
      </c>
      <c r="C34" s="148"/>
      <c r="D34" s="184">
        <f>[14]PENULANGAN!G56</f>
        <v>1.89995</v>
      </c>
      <c r="E34" s="133" t="s">
        <v>164</v>
      </c>
      <c r="F34" s="115">
        <v>1</v>
      </c>
      <c r="G34" s="115">
        <f t="shared" si="2"/>
        <v>1.89995</v>
      </c>
      <c r="H34" s="134" t="s">
        <v>156</v>
      </c>
      <c r="I34" s="192">
        <f>[14]ANALISA!G307</f>
        <v>13175.66450567261</v>
      </c>
      <c r="J34" s="117">
        <f t="shared" si="3"/>
        <v>25033.103777552675</v>
      </c>
    </row>
    <row r="35" spans="1:10" x14ac:dyDescent="0.25">
      <c r="A35" s="324" t="s">
        <v>188</v>
      </c>
      <c r="B35" s="325"/>
      <c r="C35" s="325"/>
      <c r="D35" s="325"/>
      <c r="E35" s="325"/>
      <c r="F35" s="325"/>
      <c r="G35" s="325"/>
      <c r="H35" s="325"/>
      <c r="I35" s="326"/>
      <c r="J35" s="110">
        <f>SUM(J29:J34)</f>
        <v>1406517.996777958</v>
      </c>
    </row>
    <row r="36" spans="1:10" x14ac:dyDescent="0.25">
      <c r="A36" s="156" t="s">
        <v>189</v>
      </c>
      <c r="B36" s="106" t="s">
        <v>85</v>
      </c>
      <c r="C36" s="124"/>
      <c r="D36" s="250"/>
      <c r="E36" s="126"/>
      <c r="F36" s="126"/>
      <c r="G36" s="126"/>
      <c r="H36" s="93"/>
      <c r="I36" s="251"/>
      <c r="J36" s="128"/>
    </row>
    <row r="37" spans="1:10" x14ac:dyDescent="0.25">
      <c r="A37" s="177">
        <v>1</v>
      </c>
      <c r="B37" s="112" t="s">
        <v>228</v>
      </c>
      <c r="C37" s="113"/>
      <c r="D37" s="178">
        <f>'[14]VOLUME SEPT kom'!N63</f>
        <v>4.5</v>
      </c>
      <c r="E37" s="115" t="s">
        <v>159</v>
      </c>
      <c r="F37" s="115">
        <v>1</v>
      </c>
      <c r="G37" s="115">
        <f>D37*F37</f>
        <v>4.5</v>
      </c>
      <c r="H37" s="116" t="s">
        <v>156</v>
      </c>
      <c r="I37" s="179">
        <f>[14]ANALISA!G131</f>
        <v>55908.333333333328</v>
      </c>
      <c r="J37" s="117">
        <f>I37*G37</f>
        <v>251587.49999999997</v>
      </c>
    </row>
    <row r="38" spans="1:10" x14ac:dyDescent="0.25">
      <c r="A38" s="177">
        <f>A37+1</f>
        <v>2</v>
      </c>
      <c r="B38" s="118" t="s">
        <v>229</v>
      </c>
      <c r="C38" s="119"/>
      <c r="D38" s="180">
        <f>'[14]VOLUME SEPT kom'!N71</f>
        <v>1.52</v>
      </c>
      <c r="E38" s="120" t="s">
        <v>159</v>
      </c>
      <c r="F38" s="115">
        <v>1</v>
      </c>
      <c r="G38" s="115">
        <f>D38*F38</f>
        <v>1.52</v>
      </c>
      <c r="H38" s="121" t="s">
        <v>156</v>
      </c>
      <c r="I38" s="181">
        <f>[14]ANALISA!G131</f>
        <v>55908.333333333328</v>
      </c>
      <c r="J38" s="117">
        <f>I38*G38</f>
        <v>84980.666666666657</v>
      </c>
    </row>
    <row r="39" spans="1:10" x14ac:dyDescent="0.25">
      <c r="A39" s="177">
        <f>A38+1</f>
        <v>3</v>
      </c>
      <c r="B39" s="140" t="s">
        <v>225</v>
      </c>
      <c r="C39" s="16"/>
      <c r="D39" s="191">
        <f>'[14]VOLUME SEPT kom'!N34</f>
        <v>1</v>
      </c>
      <c r="E39" s="115" t="s">
        <v>159</v>
      </c>
      <c r="F39" s="115">
        <v>1</v>
      </c>
      <c r="G39" s="115">
        <f>D39*F39</f>
        <v>1</v>
      </c>
      <c r="H39" s="121" t="s">
        <v>156</v>
      </c>
      <c r="I39" s="188">
        <f>[14]ANALISA!G131</f>
        <v>55908.333333333328</v>
      </c>
      <c r="J39" s="117">
        <f>I39*G39</f>
        <v>55908.333333333328</v>
      </c>
    </row>
    <row r="40" spans="1:10" x14ac:dyDescent="0.25">
      <c r="A40" s="177">
        <f>A39+1</f>
        <v>4</v>
      </c>
      <c r="B40" s="140" t="s">
        <v>226</v>
      </c>
      <c r="C40" s="16"/>
      <c r="D40" s="191">
        <f>'[14]VOLUME SEPT kom'!N42</f>
        <v>1.4999999999999999E-2</v>
      </c>
      <c r="E40" s="120" t="s">
        <v>159</v>
      </c>
      <c r="F40" s="115">
        <v>1</v>
      </c>
      <c r="G40" s="115">
        <f>D40*F40</f>
        <v>1.4999999999999999E-2</v>
      </c>
      <c r="H40" s="121" t="s">
        <v>156</v>
      </c>
      <c r="I40" s="188">
        <f>[14]ANALISA!G152</f>
        <v>71362.5</v>
      </c>
      <c r="J40" s="117">
        <f>I40*G40</f>
        <v>1070.4375</v>
      </c>
    </row>
    <row r="41" spans="1:10" x14ac:dyDescent="0.25">
      <c r="A41" s="183">
        <v>5</v>
      </c>
      <c r="B41" s="118" t="s">
        <v>227</v>
      </c>
      <c r="C41" s="16"/>
      <c r="D41" s="184">
        <f>'[14]VOLUME SEPT kom'!N79</f>
        <v>0.43</v>
      </c>
      <c r="E41" s="120" t="s">
        <v>159</v>
      </c>
      <c r="F41" s="115">
        <v>1</v>
      </c>
      <c r="G41" s="115">
        <f>D41*F41</f>
        <v>0.43</v>
      </c>
      <c r="H41" s="121" t="s">
        <v>156</v>
      </c>
      <c r="I41" s="188">
        <f>[14]ANALISA!G131</f>
        <v>55908.333333333328</v>
      </c>
      <c r="J41" s="117">
        <f>I41*G41</f>
        <v>24040.583333333332</v>
      </c>
    </row>
    <row r="42" spans="1:10" x14ac:dyDescent="0.25">
      <c r="A42" s="324" t="s">
        <v>190</v>
      </c>
      <c r="B42" s="325"/>
      <c r="C42" s="325"/>
      <c r="D42" s="325"/>
      <c r="E42" s="325"/>
      <c r="F42" s="325"/>
      <c r="G42" s="325"/>
      <c r="H42" s="325"/>
      <c r="I42" s="326"/>
      <c r="J42" s="186">
        <f>SUM(J37:J41)</f>
        <v>417587.52083333326</v>
      </c>
    </row>
    <row r="43" spans="1:10" x14ac:dyDescent="0.25">
      <c r="A43" s="156" t="s">
        <v>191</v>
      </c>
      <c r="B43" s="106" t="s">
        <v>91</v>
      </c>
      <c r="C43" s="124"/>
      <c r="D43" s="250"/>
      <c r="E43" s="126"/>
      <c r="F43" s="126"/>
      <c r="G43" s="126"/>
      <c r="H43" s="93"/>
      <c r="I43" s="251"/>
      <c r="J43" s="128"/>
    </row>
    <row r="44" spans="1:10" x14ac:dyDescent="0.25">
      <c r="A44" s="177">
        <v>1</v>
      </c>
      <c r="B44" s="112" t="str">
        <f>'[14]VOLUME SEPT'!B81</f>
        <v>Tee 1" Gas Release</v>
      </c>
      <c r="C44" s="113"/>
      <c r="D44" s="178">
        <f>'[14]VOLUME SEPT'!N81</f>
        <v>1</v>
      </c>
      <c r="E44" s="115" t="s">
        <v>97</v>
      </c>
      <c r="F44" s="115">
        <v>1</v>
      </c>
      <c r="G44" s="115">
        <f t="shared" ref="G44:G51" si="4">D44*F44</f>
        <v>1</v>
      </c>
      <c r="H44" s="116" t="s">
        <v>175</v>
      </c>
      <c r="I44" s="179">
        <f>'[14]SATUAN HARGA'!E60</f>
        <v>8000</v>
      </c>
      <c r="J44" s="117">
        <f t="shared" ref="J44:J51" si="5">I44*G44</f>
        <v>8000</v>
      </c>
    </row>
    <row r="45" spans="1:10" x14ac:dyDescent="0.25">
      <c r="A45" s="177">
        <v>2</v>
      </c>
      <c r="B45" s="112" t="str">
        <f>'[14]VOLUME SEPT'!B82</f>
        <v>Tee 3'</v>
      </c>
      <c r="C45" s="113"/>
      <c r="D45" s="178">
        <f>'[14]VOLUME SEPT'!N82</f>
        <v>2</v>
      </c>
      <c r="E45" s="115" t="s">
        <v>97</v>
      </c>
      <c r="F45" s="115">
        <v>1</v>
      </c>
      <c r="G45" s="115">
        <f t="shared" si="4"/>
        <v>2</v>
      </c>
      <c r="H45" s="116" t="s">
        <v>231</v>
      </c>
      <c r="I45" s="179">
        <f>'[14]SATUAN HARGA'!E44</f>
        <v>15000</v>
      </c>
      <c r="J45" s="117">
        <f t="shared" si="5"/>
        <v>30000</v>
      </c>
    </row>
    <row r="46" spans="1:10" x14ac:dyDescent="0.25">
      <c r="A46" s="177">
        <v>3</v>
      </c>
      <c r="B46" s="112" t="str">
        <f>'[14]VOLUME SEPT'!B83</f>
        <v>Pipa Gas Release Type D 1 "</v>
      </c>
      <c r="C46" s="113"/>
      <c r="D46" s="178">
        <v>2</v>
      </c>
      <c r="E46" s="115" t="s">
        <v>94</v>
      </c>
      <c r="F46" s="115">
        <v>1</v>
      </c>
      <c r="G46" s="115">
        <f t="shared" si="4"/>
        <v>2</v>
      </c>
      <c r="H46" s="116" t="s">
        <v>175</v>
      </c>
      <c r="I46" s="179">
        <f>'[14]SATUAN HARGA'!E43</f>
        <v>25833.333333333332</v>
      </c>
      <c r="J46" s="117">
        <f t="shared" si="5"/>
        <v>51666.666666666664</v>
      </c>
    </row>
    <row r="47" spans="1:10" x14ac:dyDescent="0.25">
      <c r="A47" s="177">
        <v>4</v>
      </c>
      <c r="B47" s="112" t="str">
        <f>'[14]VOLUME SEPT'!B84</f>
        <v>Pipa PVC Type D 3 " AW</v>
      </c>
      <c r="C47" s="113"/>
      <c r="D47" s="178">
        <v>1</v>
      </c>
      <c r="E47" s="115" t="s">
        <v>233</v>
      </c>
      <c r="F47" s="115">
        <v>1</v>
      </c>
      <c r="G47" s="115">
        <f t="shared" si="4"/>
        <v>1</v>
      </c>
      <c r="H47" s="116" t="s">
        <v>175</v>
      </c>
      <c r="I47" s="179">
        <f>'[14]SATUAN HARGA'!E42</f>
        <v>262900</v>
      </c>
      <c r="J47" s="117">
        <f t="shared" si="5"/>
        <v>262900</v>
      </c>
    </row>
    <row r="48" spans="1:10" x14ac:dyDescent="0.25">
      <c r="A48" s="177">
        <v>5</v>
      </c>
      <c r="B48" s="112" t="str">
        <f>'[14]VOLUME SEPT'!B85</f>
        <v>Manhole</v>
      </c>
      <c r="C48" s="113"/>
      <c r="D48" s="178">
        <f>'[14]VOLUME SEPT'!N85</f>
        <v>2</v>
      </c>
      <c r="E48" s="115" t="s">
        <v>97</v>
      </c>
      <c r="F48" s="115">
        <v>1</v>
      </c>
      <c r="G48" s="115">
        <f t="shared" si="4"/>
        <v>2</v>
      </c>
      <c r="H48" s="116" t="s">
        <v>175</v>
      </c>
      <c r="I48" s="179">
        <f>'[14]SATUAN HARGA'!E58</f>
        <v>80000</v>
      </c>
      <c r="J48" s="117">
        <f t="shared" si="5"/>
        <v>160000</v>
      </c>
    </row>
    <row r="49" spans="1:10" x14ac:dyDescent="0.25">
      <c r="A49" s="177">
        <v>6</v>
      </c>
      <c r="B49" s="112" t="str">
        <f>'[14]RAB SEPT REKAP'!B49:C49</f>
        <v>Plastik Alas Cor</v>
      </c>
      <c r="C49" s="113"/>
      <c r="D49" s="178">
        <v>1</v>
      </c>
      <c r="E49" s="115" t="s">
        <v>97</v>
      </c>
      <c r="F49" s="115">
        <v>1</v>
      </c>
      <c r="G49" s="115">
        <f t="shared" si="4"/>
        <v>1</v>
      </c>
      <c r="H49" s="116" t="s">
        <v>175</v>
      </c>
      <c r="I49" s="179">
        <v>10000</v>
      </c>
      <c r="J49" s="117">
        <f>I49*G49</f>
        <v>10000</v>
      </c>
    </row>
    <row r="50" spans="1:10" x14ac:dyDescent="0.25">
      <c r="A50" s="177">
        <v>7</v>
      </c>
      <c r="B50" s="112" t="s">
        <v>272</v>
      </c>
      <c r="C50" s="113"/>
      <c r="D50" s="178">
        <v>1</v>
      </c>
      <c r="E50" s="115" t="s">
        <v>101</v>
      </c>
      <c r="F50" s="115">
        <v>1</v>
      </c>
      <c r="G50" s="115">
        <f t="shared" si="4"/>
        <v>1</v>
      </c>
      <c r="H50" s="116" t="s">
        <v>175</v>
      </c>
      <c r="I50" s="179">
        <v>810000</v>
      </c>
      <c r="J50" s="117">
        <f>I50*G50</f>
        <v>810000</v>
      </c>
    </row>
    <row r="51" spans="1:10" x14ac:dyDescent="0.25">
      <c r="A51" s="177">
        <v>8</v>
      </c>
      <c r="B51" s="112" t="s">
        <v>103</v>
      </c>
      <c r="C51" s="113"/>
      <c r="D51" s="178">
        <f>'[14]VOLUME SEPT'!N86</f>
        <v>1</v>
      </c>
      <c r="E51" s="115" t="s">
        <v>101</v>
      </c>
      <c r="F51" s="115">
        <v>1</v>
      </c>
      <c r="G51" s="115">
        <f t="shared" si="4"/>
        <v>1</v>
      </c>
      <c r="H51" s="116" t="s">
        <v>175</v>
      </c>
      <c r="I51" s="179">
        <v>230000</v>
      </c>
      <c r="J51" s="117">
        <f t="shared" si="5"/>
        <v>230000</v>
      </c>
    </row>
    <row r="52" spans="1:10" ht="15.75" thickBot="1" x14ac:dyDescent="0.3">
      <c r="A52" s="324" t="s">
        <v>197</v>
      </c>
      <c r="B52" s="325"/>
      <c r="C52" s="325"/>
      <c r="D52" s="325"/>
      <c r="E52" s="325"/>
      <c r="F52" s="325"/>
      <c r="G52" s="325"/>
      <c r="H52" s="325"/>
      <c r="I52" s="326"/>
      <c r="J52" s="151">
        <f>SUM(J44:J51)</f>
        <v>1562566.6666666665</v>
      </c>
    </row>
    <row r="53" spans="1:10" ht="15.75" thickBot="1" x14ac:dyDescent="0.3">
      <c r="A53" s="366" t="s">
        <v>273</v>
      </c>
      <c r="B53" s="367"/>
      <c r="C53" s="367"/>
      <c r="D53" s="367"/>
      <c r="E53" s="367"/>
      <c r="F53" s="367"/>
      <c r="G53" s="367"/>
      <c r="H53" s="367"/>
      <c r="I53" s="368"/>
      <c r="J53" s="215">
        <f>J15+J19+J27+J35+J42+J52</f>
        <v>5168793.6722779572</v>
      </c>
    </row>
    <row r="54" spans="1:10" ht="15.75" thickBot="1" x14ac:dyDescent="0.3">
      <c r="A54" s="256"/>
      <c r="B54" s="257"/>
      <c r="C54" s="257"/>
      <c r="D54" s="258"/>
      <c r="E54" s="259"/>
      <c r="F54" s="219"/>
      <c r="G54" s="219"/>
      <c r="H54" s="364" t="s">
        <v>241</v>
      </c>
      <c r="I54" s="365"/>
      <c r="J54" s="210">
        <f>INT(J53/1000)*1000</f>
        <v>5168000</v>
      </c>
    </row>
    <row r="55" spans="1:10" ht="15.75" thickBot="1" x14ac:dyDescent="0.3">
      <c r="A55" s="204" t="s">
        <v>158</v>
      </c>
      <c r="B55" s="170" t="s">
        <v>104</v>
      </c>
      <c r="C55" s="260"/>
      <c r="D55" s="261"/>
      <c r="E55" s="262"/>
      <c r="F55" s="262"/>
      <c r="G55" s="262"/>
      <c r="H55" s="263"/>
      <c r="I55" s="264"/>
      <c r="J55" s="265"/>
    </row>
    <row r="56" spans="1:10" x14ac:dyDescent="0.25">
      <c r="A56" s="193" t="s">
        <v>179</v>
      </c>
      <c r="B56" s="194" t="s">
        <v>26</v>
      </c>
      <c r="C56" s="195"/>
      <c r="D56" s="196"/>
      <c r="E56" s="197"/>
      <c r="F56" s="197"/>
      <c r="G56" s="197"/>
      <c r="H56" s="198"/>
      <c r="I56" s="199"/>
      <c r="J56" s="200"/>
    </row>
    <row r="57" spans="1:10" x14ac:dyDescent="0.25">
      <c r="A57" s="201">
        <v>1</v>
      </c>
      <c r="B57" s="140" t="s">
        <v>236</v>
      </c>
      <c r="C57" s="7"/>
      <c r="D57" s="202">
        <f>'[14]VOLUME SEPT'!N92</f>
        <v>0.75360000000000005</v>
      </c>
      <c r="E57" s="115" t="s">
        <v>155</v>
      </c>
      <c r="F57" s="115">
        <v>1</v>
      </c>
      <c r="G57" s="115">
        <f>D57*F57</f>
        <v>0.75360000000000005</v>
      </c>
      <c r="H57" s="116" t="s">
        <v>156</v>
      </c>
      <c r="I57" s="179">
        <f>[14]ANALISA!G244</f>
        <v>67500</v>
      </c>
      <c r="J57" s="117">
        <f>I57*G57</f>
        <v>50868</v>
      </c>
    </row>
    <row r="58" spans="1:10" x14ac:dyDescent="0.25">
      <c r="A58" s="203">
        <v>2</v>
      </c>
      <c r="B58" s="112" t="s">
        <v>105</v>
      </c>
      <c r="C58" s="113"/>
      <c r="D58" s="178">
        <f>'[14]VOLUME SEPT'!N96</f>
        <v>0.25119999999999998</v>
      </c>
      <c r="E58" s="115" t="s">
        <v>155</v>
      </c>
      <c r="F58" s="115">
        <v>1</v>
      </c>
      <c r="G58" s="115">
        <f>D58*F58</f>
        <v>0.25119999999999998</v>
      </c>
      <c r="H58" s="116" t="s">
        <v>156</v>
      </c>
      <c r="I58" s="179">
        <f>[14]ANALISA!G288</f>
        <v>18750</v>
      </c>
      <c r="J58" s="117">
        <f>I58*G58</f>
        <v>4710</v>
      </c>
    </row>
    <row r="59" spans="1:10" x14ac:dyDescent="0.25">
      <c r="A59" s="324" t="s">
        <v>180</v>
      </c>
      <c r="B59" s="325"/>
      <c r="C59" s="325"/>
      <c r="D59" s="325"/>
      <c r="E59" s="325"/>
      <c r="F59" s="325"/>
      <c r="G59" s="325"/>
      <c r="H59" s="325"/>
      <c r="I59" s="326"/>
      <c r="J59" s="110">
        <f>SUM(J57:J58)</f>
        <v>55578</v>
      </c>
    </row>
    <row r="60" spans="1:10" x14ac:dyDescent="0.25">
      <c r="A60" s="156" t="s">
        <v>67</v>
      </c>
      <c r="B60" s="106" t="s">
        <v>91</v>
      </c>
      <c r="C60" s="124"/>
      <c r="D60" s="250"/>
      <c r="E60" s="126"/>
      <c r="F60" s="126"/>
      <c r="G60" s="126"/>
      <c r="H60" s="93"/>
      <c r="I60" s="251"/>
      <c r="J60" s="128"/>
    </row>
    <row r="61" spans="1:10" x14ac:dyDescent="0.25">
      <c r="A61" s="203">
        <v>1</v>
      </c>
      <c r="B61" s="112" t="s">
        <v>199</v>
      </c>
      <c r="C61" s="113"/>
      <c r="D61" s="178">
        <f>'[14]VOLUME SEPT'!N100</f>
        <v>3</v>
      </c>
      <c r="E61" s="115" t="s">
        <v>237</v>
      </c>
      <c r="F61" s="115">
        <v>1</v>
      </c>
      <c r="G61" s="115">
        <f>D61*F61</f>
        <v>3</v>
      </c>
      <c r="H61" s="116" t="s">
        <v>175</v>
      </c>
      <c r="I61" s="179">
        <f>'[14]SATUAN HARGA'!E48</f>
        <v>135000</v>
      </c>
      <c r="J61" s="117">
        <f>I61*G61</f>
        <v>405000</v>
      </c>
    </row>
    <row r="62" spans="1:10" x14ac:dyDescent="0.25">
      <c r="A62" s="203">
        <v>2</v>
      </c>
      <c r="B62" s="112" t="s">
        <v>200</v>
      </c>
      <c r="C62" s="113"/>
      <c r="D62" s="178">
        <f>'[14]VOLUME SEPT'!N103</f>
        <v>1</v>
      </c>
      <c r="E62" s="115" t="s">
        <v>237</v>
      </c>
      <c r="F62" s="115">
        <v>1</v>
      </c>
      <c r="G62" s="115">
        <f>D62*F62</f>
        <v>1</v>
      </c>
      <c r="H62" s="116" t="s">
        <v>175</v>
      </c>
      <c r="I62" s="179">
        <f>'[14]SATUAN HARGA'!E49</f>
        <v>95000</v>
      </c>
      <c r="J62" s="117">
        <f>I62*G62</f>
        <v>95000</v>
      </c>
    </row>
    <row r="63" spans="1:10" x14ac:dyDescent="0.25">
      <c r="A63" s="203">
        <v>3</v>
      </c>
      <c r="B63" s="112" t="s">
        <v>201</v>
      </c>
      <c r="C63" s="113"/>
      <c r="D63" s="178">
        <f>'[14]VOLUME SEPT'!N108</f>
        <v>0.10048000000000001</v>
      </c>
      <c r="E63" s="115" t="s">
        <v>238</v>
      </c>
      <c r="F63" s="115">
        <v>1</v>
      </c>
      <c r="G63" s="115">
        <f>D63*F63</f>
        <v>0.10048000000000001</v>
      </c>
      <c r="H63" s="116" t="s">
        <v>175</v>
      </c>
      <c r="I63" s="179">
        <f>'[14]SATUAN HARGA'!E23</f>
        <v>200000</v>
      </c>
      <c r="J63" s="117">
        <f>I63*G63</f>
        <v>20096.000000000004</v>
      </c>
    </row>
    <row r="64" spans="1:10" x14ac:dyDescent="0.25">
      <c r="A64" s="203">
        <v>4</v>
      </c>
      <c r="B64" s="112" t="s">
        <v>202</v>
      </c>
      <c r="C64" s="113"/>
      <c r="D64" s="178">
        <f>'[14]VOLUME SEPT'!N112</f>
        <v>0.10048000000000001</v>
      </c>
      <c r="E64" s="115" t="s">
        <v>238</v>
      </c>
      <c r="F64" s="115">
        <v>1</v>
      </c>
      <c r="G64" s="115">
        <f>D64*F64</f>
        <v>0.10048000000000001</v>
      </c>
      <c r="H64" s="116" t="s">
        <v>175</v>
      </c>
      <c r="I64" s="179">
        <f>'[14]SATUAN HARGA'!E21</f>
        <v>260000</v>
      </c>
      <c r="J64" s="117">
        <f>I64*G64</f>
        <v>26124.800000000003</v>
      </c>
    </row>
    <row r="65" spans="1:10" x14ac:dyDescent="0.25">
      <c r="A65" s="203">
        <v>5</v>
      </c>
      <c r="B65" s="112" t="s">
        <v>203</v>
      </c>
      <c r="C65" s="113"/>
      <c r="D65" s="178">
        <f>'[14]VOLUME SEPT'!N116</f>
        <v>1</v>
      </c>
      <c r="E65" s="115" t="s">
        <v>239</v>
      </c>
      <c r="F65" s="115">
        <v>1</v>
      </c>
      <c r="G65" s="115">
        <f>D65*F65</f>
        <v>1</v>
      </c>
      <c r="H65" s="116" t="s">
        <v>156</v>
      </c>
      <c r="I65" s="179">
        <f>[14]ANALISA!G275</f>
        <v>47250</v>
      </c>
      <c r="J65" s="117">
        <f>I65*G65</f>
        <v>47250</v>
      </c>
    </row>
    <row r="66" spans="1:10" x14ac:dyDescent="0.25">
      <c r="A66" s="203"/>
      <c r="B66" s="112"/>
      <c r="C66" s="113"/>
      <c r="D66" s="178"/>
      <c r="E66" s="115"/>
      <c r="F66" s="115"/>
      <c r="G66" s="115"/>
      <c r="H66" s="116"/>
      <c r="I66" s="179"/>
      <c r="J66" s="117"/>
    </row>
    <row r="67" spans="1:10" ht="15.75" thickBot="1" x14ac:dyDescent="0.3">
      <c r="A67" s="324" t="s">
        <v>182</v>
      </c>
      <c r="B67" s="325"/>
      <c r="C67" s="325"/>
      <c r="D67" s="325"/>
      <c r="E67" s="325"/>
      <c r="F67" s="325"/>
      <c r="G67" s="325"/>
      <c r="H67" s="325"/>
      <c r="I67" s="326"/>
      <c r="J67" s="151">
        <f>SUM(J61:J66)</f>
        <v>593470.80000000005</v>
      </c>
    </row>
    <row r="68" spans="1:10" ht="15.75" thickBot="1" x14ac:dyDescent="0.3">
      <c r="A68" s="369" t="s">
        <v>240</v>
      </c>
      <c r="B68" s="370"/>
      <c r="C68" s="370"/>
      <c r="D68" s="370"/>
      <c r="E68" s="370"/>
      <c r="F68" s="370"/>
      <c r="G68" s="370"/>
      <c r="H68" s="370"/>
      <c r="I68" s="371"/>
      <c r="J68" s="206">
        <f>J59+J67</f>
        <v>649048.80000000005</v>
      </c>
    </row>
    <row r="69" spans="1:10" ht="15.75" thickBot="1" x14ac:dyDescent="0.3">
      <c r="A69" s="204"/>
      <c r="B69" s="205"/>
      <c r="C69" s="205"/>
      <c r="D69" s="207"/>
      <c r="E69" s="208"/>
      <c r="F69" s="209"/>
      <c r="G69" s="209"/>
      <c r="H69" s="364" t="s">
        <v>241</v>
      </c>
      <c r="I69" s="365"/>
      <c r="J69" s="210">
        <f>INT(J68/1000)*1000</f>
        <v>649000</v>
      </c>
    </row>
    <row r="70" spans="1:10" ht="15.75" thickBot="1" x14ac:dyDescent="0.3">
      <c r="A70" s="211"/>
      <c r="B70" s="212"/>
      <c r="C70" s="212"/>
      <c r="D70" s="213"/>
      <c r="E70" s="212"/>
      <c r="F70" s="212"/>
      <c r="G70" s="212"/>
      <c r="H70" s="359"/>
      <c r="I70" s="360"/>
      <c r="J70" s="214"/>
    </row>
    <row r="71" spans="1:10" ht="15.75" thickBot="1" x14ac:dyDescent="0.3">
      <c r="A71" s="361" t="s">
        <v>242</v>
      </c>
      <c r="B71" s="362"/>
      <c r="C71" s="362"/>
      <c r="D71" s="362"/>
      <c r="E71" s="362"/>
      <c r="F71" s="362"/>
      <c r="G71" s="362"/>
      <c r="H71" s="362"/>
      <c r="I71" s="363"/>
      <c r="J71" s="215">
        <f>J54+J69</f>
        <v>5817000</v>
      </c>
    </row>
    <row r="72" spans="1:10" ht="15.75" thickBot="1" x14ac:dyDescent="0.3">
      <c r="A72" s="216"/>
      <c r="B72" s="217"/>
      <c r="C72" s="217"/>
      <c r="D72" s="218"/>
      <c r="E72" s="219"/>
      <c r="F72" s="219"/>
      <c r="G72" s="219"/>
      <c r="H72" s="364" t="s">
        <v>241</v>
      </c>
      <c r="I72" s="365"/>
      <c r="J72" s="210">
        <f>INT(J71/1000)*1000</f>
        <v>5817000</v>
      </c>
    </row>
    <row r="73" spans="1:10" x14ac:dyDescent="0.25">
      <c r="D73"/>
      <c r="E73"/>
      <c r="F73"/>
      <c r="G73"/>
    </row>
    <row r="74" spans="1:10" x14ac:dyDescent="0.25">
      <c r="B74" s="2"/>
      <c r="C74" s="2"/>
      <c r="D74" s="2"/>
      <c r="E74" s="2"/>
      <c r="F74" s="2"/>
      <c r="G74" s="2"/>
      <c r="H74" s="2"/>
      <c r="I74" s="3" t="s">
        <v>274</v>
      </c>
      <c r="J74" s="2"/>
    </row>
    <row r="75" spans="1:10" x14ac:dyDescent="0.25">
      <c r="B75" s="2"/>
      <c r="C75" s="2"/>
      <c r="D75" s="2"/>
      <c r="E75" s="2"/>
      <c r="F75" s="2"/>
      <c r="G75" s="2"/>
      <c r="H75" s="2"/>
      <c r="I75" s="3"/>
      <c r="J75" s="2"/>
    </row>
    <row r="76" spans="1:10" x14ac:dyDescent="0.25">
      <c r="B76" s="311" t="s">
        <v>208</v>
      </c>
      <c r="C76" s="311"/>
      <c r="D76" s="2"/>
      <c r="E76" s="311" t="s">
        <v>209</v>
      </c>
      <c r="F76" s="311"/>
      <c r="G76" s="311"/>
      <c r="H76" s="311"/>
      <c r="I76" s="311"/>
      <c r="J76" s="2"/>
    </row>
    <row r="77" spans="1:10" x14ac:dyDescent="0.25">
      <c r="B77" s="318" t="s">
        <v>210</v>
      </c>
      <c r="C77" s="318"/>
      <c r="D77" s="2"/>
      <c r="E77" s="318" t="s">
        <v>115</v>
      </c>
      <c r="F77" s="318"/>
      <c r="G77" s="318"/>
      <c r="H77" s="2"/>
      <c r="I77" s="1" t="s">
        <v>211</v>
      </c>
      <c r="J77" s="2"/>
    </row>
    <row r="78" spans="1:10" x14ac:dyDescent="0.25">
      <c r="B78" s="2"/>
      <c r="C78" s="2"/>
      <c r="D78" s="2"/>
      <c r="E78" s="2"/>
      <c r="F78" s="2"/>
      <c r="G78" s="2"/>
      <c r="H78" s="2"/>
      <c r="I78" s="1" t="s">
        <v>243</v>
      </c>
      <c r="J78" s="2"/>
    </row>
    <row r="79" spans="1:10" x14ac:dyDescent="0.25">
      <c r="B79" s="2"/>
      <c r="C79" s="2"/>
      <c r="D79" s="2"/>
      <c r="E79" s="2"/>
      <c r="F79" s="2"/>
      <c r="G79" s="2"/>
      <c r="H79" s="2"/>
      <c r="I79" s="3"/>
      <c r="J79" s="2"/>
    </row>
    <row r="80" spans="1:10" x14ac:dyDescent="0.25">
      <c r="B80" s="2"/>
      <c r="C80" s="2"/>
      <c r="D80" s="2"/>
      <c r="E80" s="2"/>
      <c r="F80" s="2"/>
      <c r="G80" s="2"/>
      <c r="H80" s="2"/>
      <c r="I80" s="3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3"/>
      <c r="J81" s="2"/>
    </row>
    <row r="82" spans="2:10" x14ac:dyDescent="0.25">
      <c r="B82" s="311" t="s">
        <v>244</v>
      </c>
      <c r="C82" s="311"/>
      <c r="D82" s="2"/>
      <c r="E82" s="311" t="s">
        <v>214</v>
      </c>
      <c r="F82" s="311"/>
      <c r="G82" s="311"/>
      <c r="H82" s="2"/>
      <c r="I82" s="3" t="s">
        <v>215</v>
      </c>
      <c r="J82" s="2"/>
    </row>
  </sheetData>
  <mergeCells count="29">
    <mergeCell ref="A1:J1"/>
    <mergeCell ref="A2:J2"/>
    <mergeCell ref="A9:A10"/>
    <mergeCell ref="B9:C10"/>
    <mergeCell ref="D9:D10"/>
    <mergeCell ref="E9:E10"/>
    <mergeCell ref="F9:F10"/>
    <mergeCell ref="G9:G10"/>
    <mergeCell ref="H69:I69"/>
    <mergeCell ref="A15:I15"/>
    <mergeCell ref="A19:I19"/>
    <mergeCell ref="A27:I27"/>
    <mergeCell ref="A35:I35"/>
    <mergeCell ref="A42:I42"/>
    <mergeCell ref="A52:I52"/>
    <mergeCell ref="A53:I53"/>
    <mergeCell ref="H54:I54"/>
    <mergeCell ref="A59:I59"/>
    <mergeCell ref="A67:I67"/>
    <mergeCell ref="A68:I68"/>
    <mergeCell ref="B82:C82"/>
    <mergeCell ref="E82:G82"/>
    <mergeCell ref="H70:I70"/>
    <mergeCell ref="A71:I71"/>
    <mergeCell ref="H72:I72"/>
    <mergeCell ref="B76:C76"/>
    <mergeCell ref="E76:I76"/>
    <mergeCell ref="B77:C77"/>
    <mergeCell ref="E77:G7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125"/>
  <sheetViews>
    <sheetView topLeftCell="AG66" zoomScale="106" zoomScaleNormal="106" workbookViewId="0">
      <selection activeCell="BL111" sqref="BL111"/>
    </sheetView>
  </sheetViews>
  <sheetFormatPr defaultRowHeight="15" x14ac:dyDescent="0.25"/>
  <cols>
    <col min="1" max="1" width="3.5703125" customWidth="1"/>
    <col min="2" max="2" width="14.28515625" customWidth="1"/>
    <col min="3" max="3" width="11.140625" customWidth="1"/>
    <col min="4" max="4" width="6.85546875" style="162" customWidth="1"/>
    <col min="5" max="5" width="6.28515625" style="162" customWidth="1"/>
    <col min="6" max="6" width="4.42578125" style="162" customWidth="1"/>
    <col min="7" max="7" width="7.140625" style="162" customWidth="1"/>
    <col min="8" max="8" width="8.5703125" style="162" customWidth="1"/>
    <col min="9" max="9" width="11.85546875" style="163" customWidth="1"/>
    <col min="10" max="10" width="13.5703125" customWidth="1"/>
    <col min="11" max="11" width="9.42578125" style="241" hidden="1" customWidth="1"/>
    <col min="12" max="12" width="8.85546875" style="241" hidden="1" customWidth="1"/>
    <col min="13" max="14" width="9.140625" style="242" hidden="1" customWidth="1"/>
    <col min="15" max="15" width="9.42578125" style="241" hidden="1" customWidth="1"/>
    <col min="16" max="16" width="8.5703125" style="241" hidden="1" customWidth="1"/>
    <col min="17" max="17" width="10" style="242" hidden="1" customWidth="1"/>
    <col min="18" max="18" width="9" style="242" hidden="1" customWidth="1"/>
    <col min="19" max="20" width="0" style="241" hidden="1" customWidth="1"/>
    <col min="21" max="22" width="0" style="242" hidden="1" customWidth="1"/>
    <col min="23" max="24" width="0" style="241" hidden="1" customWidth="1"/>
    <col min="25" max="31" width="4.140625" style="242" customWidth="1"/>
    <col min="32" max="33" width="8.7109375" style="242"/>
    <col min="34" max="40" width="4.28515625" style="241" customWidth="1"/>
    <col min="41" max="42" width="8.7109375" style="241"/>
    <col min="43" max="49" width="4.140625" style="242" customWidth="1"/>
    <col min="50" max="51" width="8.7109375" style="242"/>
    <col min="52" max="58" width="4.28515625" style="241" customWidth="1"/>
    <col min="59" max="60" width="8.7109375" style="241"/>
    <col min="61" max="67" width="4.42578125" style="242" customWidth="1"/>
    <col min="68" max="68" width="8.85546875" style="242" customWidth="1"/>
    <col min="69" max="69" width="8.7109375" style="242"/>
    <col min="70" max="76" width="4.28515625" style="241" customWidth="1"/>
    <col min="77" max="78" width="8.7109375" style="241"/>
  </cols>
  <sheetData>
    <row r="1" spans="1:78" ht="17.45" customHeight="1" x14ac:dyDescent="0.25">
      <c r="A1" s="345" t="s">
        <v>120</v>
      </c>
      <c r="B1" s="345"/>
      <c r="C1" s="345"/>
      <c r="D1" s="345"/>
      <c r="E1" s="345"/>
      <c r="F1" s="345"/>
      <c r="G1" s="345"/>
      <c r="H1" s="345"/>
      <c r="I1" s="345"/>
      <c r="J1" s="345"/>
    </row>
    <row r="2" spans="1:78" ht="17.45" customHeight="1" x14ac:dyDescent="0.25">
      <c r="A2" s="345" t="s">
        <v>121</v>
      </c>
      <c r="B2" s="345"/>
      <c r="C2" s="345"/>
      <c r="D2" s="345"/>
      <c r="E2" s="345"/>
      <c r="F2" s="345"/>
      <c r="G2" s="345"/>
      <c r="H2" s="345"/>
      <c r="I2" s="345"/>
      <c r="J2" s="345"/>
    </row>
    <row r="3" spans="1:78" x14ac:dyDescent="0.25">
      <c r="A3" s="49"/>
      <c r="B3" s="49"/>
      <c r="C3" s="49"/>
      <c r="D3" s="50"/>
      <c r="E3" s="50"/>
      <c r="F3" s="50"/>
      <c r="G3" s="51"/>
      <c r="H3" s="51"/>
      <c r="I3" s="52"/>
      <c r="J3" s="53"/>
    </row>
    <row r="4" spans="1:78" x14ac:dyDescent="0.25">
      <c r="A4" s="49" t="s">
        <v>122</v>
      </c>
      <c r="B4" s="49"/>
      <c r="C4" s="49" t="str">
        <f>[13]REKAP!C3</f>
        <v>: SANIMAS SPALD-S</v>
      </c>
      <c r="D4" s="50"/>
      <c r="E4" s="50"/>
      <c r="F4" s="50"/>
      <c r="G4" s="51"/>
      <c r="H4" s="51"/>
      <c r="I4" s="52"/>
      <c r="J4" s="53"/>
    </row>
    <row r="5" spans="1:78" x14ac:dyDescent="0.25">
      <c r="A5" s="49" t="s">
        <v>123</v>
      </c>
      <c r="B5" s="49"/>
      <c r="C5" s="49" t="str">
        <f>[13]REKAP!C4</f>
        <v xml:space="preserve">: PEMBANGUNAN BILIK TOILET DAN SEPTICTANK INDIVIDU </v>
      </c>
      <c r="D5" s="50"/>
      <c r="E5" s="50"/>
      <c r="F5" s="50"/>
      <c r="G5" s="51"/>
      <c r="H5" s="51"/>
      <c r="I5" s="52"/>
      <c r="J5" s="53"/>
    </row>
    <row r="6" spans="1:78" x14ac:dyDescent="0.25">
      <c r="A6" s="49" t="s">
        <v>124</v>
      </c>
      <c r="B6" s="49"/>
      <c r="C6" s="49" t="str">
        <f>[13]REKAP!C5</f>
        <v>: DESA WONOTIRTO KECAMATAN BULU</v>
      </c>
      <c r="D6" s="50"/>
      <c r="E6" s="50"/>
      <c r="F6" s="50"/>
      <c r="G6" s="51"/>
      <c r="H6" s="51"/>
      <c r="I6" s="52"/>
      <c r="J6" s="53"/>
    </row>
    <row r="7" spans="1:78" x14ac:dyDescent="0.25">
      <c r="A7" s="49" t="s">
        <v>125</v>
      </c>
      <c r="B7" s="49"/>
      <c r="C7" s="49" t="str">
        <f>[13]REKAP!C6</f>
        <v>: 2022</v>
      </c>
      <c r="D7" s="50"/>
      <c r="E7" s="50"/>
      <c r="F7" s="50"/>
      <c r="G7" s="51"/>
      <c r="H7" s="51"/>
      <c r="I7" s="52"/>
      <c r="J7" s="53"/>
    </row>
    <row r="8" spans="1:78" ht="15.75" thickBot="1" x14ac:dyDescent="0.3">
      <c r="A8" s="49"/>
      <c r="B8" s="49"/>
      <c r="C8" s="49"/>
      <c r="D8" s="50"/>
      <c r="E8" s="50"/>
      <c r="F8" s="50"/>
      <c r="G8" s="51"/>
      <c r="H8" s="51"/>
      <c r="I8" s="52"/>
      <c r="J8" s="53"/>
      <c r="K8" s="382" t="s">
        <v>254</v>
      </c>
      <c r="L8" s="382"/>
      <c r="M8" s="383" t="s">
        <v>255</v>
      </c>
      <c r="N8" s="383"/>
      <c r="O8" s="382" t="s">
        <v>256</v>
      </c>
      <c r="P8" s="382"/>
      <c r="Q8" s="383" t="s">
        <v>257</v>
      </c>
      <c r="R8" s="383"/>
      <c r="S8" s="382" t="s">
        <v>258</v>
      </c>
      <c r="T8" s="382"/>
      <c r="U8" s="383" t="s">
        <v>259</v>
      </c>
      <c r="V8" s="383"/>
      <c r="W8" s="382" t="s">
        <v>260</v>
      </c>
      <c r="X8" s="382"/>
      <c r="Y8" s="244"/>
      <c r="Z8" s="244"/>
      <c r="AA8" s="244"/>
      <c r="AB8" s="244"/>
      <c r="AC8" s="244"/>
      <c r="AD8" s="244"/>
      <c r="AE8" s="244"/>
      <c r="AF8" s="383" t="s">
        <v>261</v>
      </c>
      <c r="AG8" s="383"/>
      <c r="AH8" s="243"/>
      <c r="AI8" s="243"/>
      <c r="AJ8" s="243"/>
      <c r="AK8" s="243"/>
      <c r="AL8" s="243"/>
      <c r="AM8" s="243"/>
      <c r="AN8" s="243"/>
      <c r="AO8" s="382" t="s">
        <v>262</v>
      </c>
      <c r="AP8" s="382"/>
      <c r="AQ8" s="244"/>
      <c r="AR8" s="244"/>
      <c r="AS8" s="244"/>
      <c r="AT8" s="244"/>
      <c r="AU8" s="244"/>
      <c r="AV8" s="244"/>
      <c r="AW8" s="244"/>
      <c r="AX8" s="383" t="s">
        <v>263</v>
      </c>
      <c r="AY8" s="383"/>
      <c r="AZ8" s="243"/>
      <c r="BA8" s="243"/>
      <c r="BB8" s="243"/>
      <c r="BC8" s="243"/>
      <c r="BD8" s="243"/>
      <c r="BE8" s="243"/>
      <c r="BF8" s="243"/>
      <c r="BG8" s="382" t="s">
        <v>264</v>
      </c>
      <c r="BH8" s="382"/>
      <c r="BI8" s="244"/>
      <c r="BJ8" s="244"/>
      <c r="BK8" s="244"/>
      <c r="BL8" s="244"/>
      <c r="BM8" s="244"/>
      <c r="BN8" s="244"/>
      <c r="BO8" s="244"/>
      <c r="BP8" s="383" t="s">
        <v>265</v>
      </c>
      <c r="BQ8" s="383"/>
      <c r="BR8" s="243"/>
      <c r="BS8" s="243"/>
      <c r="BT8" s="243"/>
      <c r="BU8" s="243"/>
      <c r="BV8" s="243"/>
      <c r="BW8" s="243"/>
      <c r="BX8" s="243"/>
      <c r="BY8" s="382" t="s">
        <v>266</v>
      </c>
      <c r="BZ8" s="382"/>
    </row>
    <row r="9" spans="1:78" ht="14.45" customHeight="1" x14ac:dyDescent="0.25">
      <c r="A9" s="346" t="s">
        <v>126</v>
      </c>
      <c r="B9" s="348" t="s">
        <v>127</v>
      </c>
      <c r="C9" s="349"/>
      <c r="D9" s="352" t="s">
        <v>17</v>
      </c>
      <c r="E9" s="354" t="s">
        <v>128</v>
      </c>
      <c r="F9" s="354" t="s">
        <v>129</v>
      </c>
      <c r="G9" s="357" t="s">
        <v>130</v>
      </c>
      <c r="H9" s="357" t="s">
        <v>131</v>
      </c>
      <c r="I9" s="54" t="s">
        <v>132</v>
      </c>
      <c r="J9" s="245" t="s">
        <v>133</v>
      </c>
      <c r="K9" s="243" t="s">
        <v>267</v>
      </c>
      <c r="L9" s="243" t="s">
        <v>268</v>
      </c>
      <c r="M9" s="244" t="s">
        <v>267</v>
      </c>
      <c r="N9" s="244" t="s">
        <v>268</v>
      </c>
      <c r="O9" s="243" t="s">
        <v>267</v>
      </c>
      <c r="P9" s="243" t="s">
        <v>268</v>
      </c>
      <c r="Q9" s="244" t="s">
        <v>267</v>
      </c>
      <c r="R9" s="244" t="s">
        <v>268</v>
      </c>
      <c r="S9" s="243" t="s">
        <v>267</v>
      </c>
      <c r="T9" s="243" t="s">
        <v>268</v>
      </c>
      <c r="U9" s="244" t="s">
        <v>267</v>
      </c>
      <c r="V9" s="244" t="s">
        <v>268</v>
      </c>
      <c r="W9" s="243" t="s">
        <v>267</v>
      </c>
      <c r="X9" s="243" t="s">
        <v>268</v>
      </c>
      <c r="Y9" s="244"/>
      <c r="Z9" s="244"/>
      <c r="AA9" s="244"/>
      <c r="AB9" s="244"/>
      <c r="AC9" s="244"/>
      <c r="AD9" s="244"/>
      <c r="AE9" s="244"/>
      <c r="AF9" s="244" t="s">
        <v>267</v>
      </c>
      <c r="AG9" s="244" t="s">
        <v>268</v>
      </c>
      <c r="AH9" s="243"/>
      <c r="AI9" s="243"/>
      <c r="AJ9" s="243"/>
      <c r="AK9" s="243"/>
      <c r="AL9" s="243"/>
      <c r="AM9" s="243"/>
      <c r="AN9" s="243"/>
      <c r="AO9" s="243" t="s">
        <v>267</v>
      </c>
      <c r="AP9" s="243" t="s">
        <v>268</v>
      </c>
      <c r="AQ9" s="244"/>
      <c r="AR9" s="244"/>
      <c r="AS9" s="244"/>
      <c r="AT9" s="244"/>
      <c r="AU9" s="244"/>
      <c r="AV9" s="244"/>
      <c r="AW9" s="244"/>
      <c r="AX9" s="244" t="s">
        <v>267</v>
      </c>
      <c r="AY9" s="244" t="s">
        <v>268</v>
      </c>
      <c r="AZ9" s="243"/>
      <c r="BA9" s="243"/>
      <c r="BB9" s="243"/>
      <c r="BC9" s="243"/>
      <c r="BD9" s="243"/>
      <c r="BE9" s="243"/>
      <c r="BF9" s="243"/>
      <c r="BG9" s="243" t="s">
        <v>267</v>
      </c>
      <c r="BH9" s="243" t="s">
        <v>268</v>
      </c>
      <c r="BI9" s="244"/>
      <c r="BJ9" s="244"/>
      <c r="BK9" s="244"/>
      <c r="BL9" s="244"/>
      <c r="BM9" s="244"/>
      <c r="BN9" s="244"/>
      <c r="BO9" s="244"/>
      <c r="BP9" s="244" t="s">
        <v>267</v>
      </c>
      <c r="BQ9" s="244" t="s">
        <v>268</v>
      </c>
      <c r="BR9" s="243"/>
      <c r="BS9" s="243"/>
      <c r="BT9" s="243"/>
      <c r="BU9" s="243"/>
      <c r="BV9" s="243"/>
      <c r="BW9" s="243"/>
      <c r="BX9" s="243"/>
      <c r="BY9" s="243" t="s">
        <v>267</v>
      </c>
      <c r="BZ9" s="243" t="s">
        <v>268</v>
      </c>
    </row>
    <row r="10" spans="1:78" x14ac:dyDescent="0.25">
      <c r="A10" s="347"/>
      <c r="B10" s="350"/>
      <c r="C10" s="351"/>
      <c r="D10" s="353"/>
      <c r="E10" s="355"/>
      <c r="F10" s="356"/>
      <c r="G10" s="358"/>
      <c r="H10" s="358"/>
      <c r="I10" s="57" t="s">
        <v>134</v>
      </c>
      <c r="J10" s="58" t="s">
        <v>134</v>
      </c>
    </row>
    <row r="11" spans="1:78" x14ac:dyDescent="0.25">
      <c r="A11" s="59">
        <v>1</v>
      </c>
      <c r="B11" s="340">
        <v>2</v>
      </c>
      <c r="C11" s="341"/>
      <c r="D11" s="60">
        <v>3</v>
      </c>
      <c r="E11" s="60">
        <v>4</v>
      </c>
      <c r="F11" s="60"/>
      <c r="G11" s="60"/>
      <c r="H11" s="60"/>
      <c r="I11" s="60">
        <v>5</v>
      </c>
      <c r="J11" s="61">
        <v>6</v>
      </c>
    </row>
    <row r="12" spans="1:78" x14ac:dyDescent="0.25">
      <c r="A12" s="62" t="s">
        <v>135</v>
      </c>
      <c r="B12" s="63" t="s">
        <v>136</v>
      </c>
      <c r="C12" s="64"/>
      <c r="D12" s="65"/>
      <c r="E12" s="342" t="s">
        <v>137</v>
      </c>
      <c r="F12" s="342"/>
      <c r="G12" s="342"/>
      <c r="H12" s="342"/>
      <c r="I12" s="342"/>
      <c r="J12" s="66">
        <f>J25</f>
        <v>17190000</v>
      </c>
    </row>
    <row r="13" spans="1:78" x14ac:dyDescent="0.25">
      <c r="A13" s="67" t="s">
        <v>22</v>
      </c>
      <c r="B13" s="68" t="s">
        <v>138</v>
      </c>
      <c r="C13" s="69"/>
      <c r="D13" s="70"/>
      <c r="E13" s="70"/>
      <c r="F13" s="70"/>
      <c r="G13" s="70"/>
      <c r="H13" s="70"/>
      <c r="I13" s="70"/>
      <c r="J13" s="71"/>
    </row>
    <row r="14" spans="1:78" x14ac:dyDescent="0.25">
      <c r="A14" s="72">
        <v>1</v>
      </c>
      <c r="B14" s="73" t="s">
        <v>139</v>
      </c>
      <c r="C14" s="74"/>
      <c r="D14" s="75">
        <v>1</v>
      </c>
      <c r="E14" s="76" t="s">
        <v>140</v>
      </c>
      <c r="F14" s="76"/>
      <c r="G14" s="76"/>
      <c r="H14" s="76"/>
      <c r="I14" s="77">
        <f>[13]BOP!J18</f>
        <v>650000</v>
      </c>
      <c r="J14" s="78">
        <f>I14*D14</f>
        <v>650000</v>
      </c>
      <c r="L14" s="246"/>
      <c r="M14" s="247"/>
      <c r="N14" s="248"/>
      <c r="O14" s="249"/>
      <c r="P14" s="249"/>
      <c r="Q14" s="248"/>
    </row>
    <row r="15" spans="1:78" ht="15" customHeight="1" x14ac:dyDescent="0.25">
      <c r="A15" s="81">
        <v>2</v>
      </c>
      <c r="B15" s="73" t="s">
        <v>141</v>
      </c>
      <c r="C15" s="74"/>
      <c r="D15" s="75">
        <v>1</v>
      </c>
      <c r="E15" s="76" t="s">
        <v>140</v>
      </c>
      <c r="F15" s="76"/>
      <c r="G15" s="76"/>
      <c r="H15" s="76"/>
      <c r="I15" s="77">
        <f>[13]BOP!J22</f>
        <v>3950000</v>
      </c>
      <c r="J15" s="78">
        <f t="shared" ref="J15:J24" si="0">I15*D15</f>
        <v>3950000</v>
      </c>
      <c r="L15" s="246"/>
      <c r="M15" s="247"/>
      <c r="N15" s="248"/>
      <c r="O15" s="249"/>
      <c r="P15" s="249"/>
      <c r="Q15" s="248"/>
    </row>
    <row r="16" spans="1:78" x14ac:dyDescent="0.25">
      <c r="A16" s="72">
        <v>3</v>
      </c>
      <c r="B16" s="73" t="s">
        <v>142</v>
      </c>
      <c r="C16" s="74"/>
      <c r="D16" s="75">
        <v>1</v>
      </c>
      <c r="E16" s="76" t="s">
        <v>140</v>
      </c>
      <c r="F16" s="76"/>
      <c r="G16" s="76"/>
      <c r="H16" s="76"/>
      <c r="I16" s="77">
        <f>[13]BOP!J26</f>
        <v>2250000</v>
      </c>
      <c r="J16" s="78">
        <f t="shared" si="0"/>
        <v>2250000</v>
      </c>
      <c r="L16" s="246"/>
      <c r="M16" s="247"/>
      <c r="N16" s="248"/>
      <c r="O16" s="249"/>
      <c r="P16" s="249"/>
      <c r="Q16" s="248"/>
    </row>
    <row r="17" spans="1:78" x14ac:dyDescent="0.25">
      <c r="A17" s="72">
        <v>4</v>
      </c>
      <c r="B17" s="73" t="s">
        <v>143</v>
      </c>
      <c r="C17" s="74"/>
      <c r="D17" s="75">
        <v>1</v>
      </c>
      <c r="E17" s="76" t="s">
        <v>140</v>
      </c>
      <c r="F17" s="76"/>
      <c r="G17" s="76"/>
      <c r="H17" s="76"/>
      <c r="I17" s="77">
        <f>[13]BOP!J29</f>
        <v>2198000</v>
      </c>
      <c r="J17" s="78">
        <f t="shared" si="0"/>
        <v>2198000</v>
      </c>
      <c r="L17" s="246"/>
      <c r="M17" s="247"/>
      <c r="N17" s="248"/>
      <c r="O17" s="249"/>
      <c r="P17" s="249"/>
      <c r="Q17" s="248"/>
    </row>
    <row r="18" spans="1:78" x14ac:dyDescent="0.25">
      <c r="A18" s="72">
        <v>5</v>
      </c>
      <c r="B18" s="73" t="s">
        <v>144</v>
      </c>
      <c r="C18" s="74"/>
      <c r="D18" s="75">
        <v>1</v>
      </c>
      <c r="E18" s="76" t="s">
        <v>140</v>
      </c>
      <c r="F18" s="76"/>
      <c r="G18" s="76"/>
      <c r="H18" s="76"/>
      <c r="I18" s="77">
        <f>[13]BOP!J35</f>
        <v>150000</v>
      </c>
      <c r="J18" s="78">
        <f t="shared" si="0"/>
        <v>150000</v>
      </c>
      <c r="L18" s="246"/>
      <c r="M18" s="247"/>
      <c r="N18" s="248"/>
      <c r="O18" s="249"/>
      <c r="P18" s="249"/>
      <c r="Q18" s="248"/>
    </row>
    <row r="19" spans="1:78" x14ac:dyDescent="0.25">
      <c r="A19" s="72">
        <v>6</v>
      </c>
      <c r="B19" s="73" t="s">
        <v>145</v>
      </c>
      <c r="C19" s="74"/>
      <c r="D19" s="75">
        <v>1</v>
      </c>
      <c r="E19" s="76" t="s">
        <v>140</v>
      </c>
      <c r="F19" s="76"/>
      <c r="G19" s="76"/>
      <c r="H19" s="76"/>
      <c r="I19" s="77">
        <f>[13]BOP!J36</f>
        <v>450000</v>
      </c>
      <c r="J19" s="78">
        <f t="shared" si="0"/>
        <v>450000</v>
      </c>
      <c r="L19" s="246"/>
      <c r="M19" s="247"/>
      <c r="N19" s="248"/>
      <c r="O19" s="249"/>
      <c r="P19" s="249"/>
      <c r="Q19" s="248"/>
    </row>
    <row r="20" spans="1:78" x14ac:dyDescent="0.25">
      <c r="A20" s="72">
        <v>7</v>
      </c>
      <c r="B20" s="73" t="s">
        <v>146</v>
      </c>
      <c r="C20" s="74"/>
      <c r="D20" s="75">
        <v>1</v>
      </c>
      <c r="E20" s="76" t="s">
        <v>140</v>
      </c>
      <c r="F20" s="76"/>
      <c r="G20" s="76"/>
      <c r="H20" s="76"/>
      <c r="I20" s="77">
        <f>[13]BOP!J40</f>
        <v>1000000</v>
      </c>
      <c r="J20" s="78">
        <f t="shared" si="0"/>
        <v>1000000</v>
      </c>
      <c r="L20" s="246"/>
      <c r="M20" s="247"/>
      <c r="N20" s="248"/>
      <c r="O20" s="249"/>
      <c r="P20" s="249"/>
      <c r="Q20" s="248"/>
    </row>
    <row r="21" spans="1:78" x14ac:dyDescent="0.25">
      <c r="A21" s="81">
        <v>8</v>
      </c>
      <c r="B21" s="73" t="s">
        <v>147</v>
      </c>
      <c r="C21" s="74"/>
      <c r="D21" s="75">
        <v>1</v>
      </c>
      <c r="E21" s="76" t="s">
        <v>140</v>
      </c>
      <c r="F21" s="76"/>
      <c r="G21" s="76"/>
      <c r="H21" s="76"/>
      <c r="I21" s="77">
        <f>[13]BOP!J43</f>
        <v>2030000</v>
      </c>
      <c r="J21" s="78">
        <f t="shared" si="0"/>
        <v>2030000</v>
      </c>
      <c r="L21" s="246"/>
      <c r="M21" s="247"/>
      <c r="N21" s="248"/>
      <c r="O21" s="249"/>
      <c r="P21" s="249"/>
      <c r="Q21" s="248"/>
    </row>
    <row r="22" spans="1:78" x14ac:dyDescent="0.25">
      <c r="A22" s="72">
        <v>9</v>
      </c>
      <c r="B22" s="73" t="s">
        <v>148</v>
      </c>
      <c r="C22" s="74"/>
      <c r="D22" s="75">
        <v>1</v>
      </c>
      <c r="E22" s="76" t="s">
        <v>140</v>
      </c>
      <c r="F22" s="76"/>
      <c r="G22" s="76"/>
      <c r="H22" s="76"/>
      <c r="I22" s="77">
        <f>[13]BOP!J51</f>
        <v>150000</v>
      </c>
      <c r="J22" s="78">
        <f t="shared" si="0"/>
        <v>150000</v>
      </c>
      <c r="L22" s="246"/>
      <c r="M22" s="247"/>
      <c r="N22" s="248"/>
      <c r="O22" s="249"/>
      <c r="P22" s="249"/>
      <c r="Q22" s="248"/>
    </row>
    <row r="23" spans="1:78" x14ac:dyDescent="0.25">
      <c r="A23" s="72">
        <v>10</v>
      </c>
      <c r="B23" s="73" t="s">
        <v>149</v>
      </c>
      <c r="C23" s="74"/>
      <c r="D23" s="75">
        <v>1</v>
      </c>
      <c r="E23" s="76" t="s">
        <v>140</v>
      </c>
      <c r="F23" s="76"/>
      <c r="G23" s="76"/>
      <c r="H23" s="76"/>
      <c r="I23" s="77">
        <f>[13]BOP!J52</f>
        <v>5232000</v>
      </c>
      <c r="J23" s="78">
        <f>I23*D23-1370000</f>
        <v>3862000</v>
      </c>
      <c r="L23" s="246"/>
      <c r="M23" s="247"/>
      <c r="N23" s="248"/>
      <c r="O23" s="249"/>
      <c r="P23" s="249"/>
      <c r="Q23" s="248"/>
    </row>
    <row r="24" spans="1:78" x14ac:dyDescent="0.25">
      <c r="A24" s="72">
        <v>11</v>
      </c>
      <c r="B24" s="73" t="s">
        <v>150</v>
      </c>
      <c r="C24" s="74"/>
      <c r="D24" s="75">
        <v>1</v>
      </c>
      <c r="E24" s="76" t="s">
        <v>140</v>
      </c>
      <c r="F24" s="76"/>
      <c r="G24" s="76"/>
      <c r="H24" s="76"/>
      <c r="I24" s="77">
        <f>[13]BOP!J55</f>
        <v>500000</v>
      </c>
      <c r="J24" s="78">
        <f t="shared" si="0"/>
        <v>500000</v>
      </c>
      <c r="L24" s="246"/>
      <c r="M24" s="247"/>
      <c r="N24" s="248"/>
      <c r="O24" s="249"/>
      <c r="P24" s="249"/>
      <c r="Q24" s="248"/>
    </row>
    <row r="25" spans="1:78" x14ac:dyDescent="0.25">
      <c r="A25" s="82"/>
      <c r="B25" s="83"/>
      <c r="C25" s="69"/>
      <c r="D25" s="84" t="s">
        <v>151</v>
      </c>
      <c r="E25" s="70"/>
      <c r="F25" s="70"/>
      <c r="G25" s="70"/>
      <c r="H25" s="70"/>
      <c r="I25" s="85"/>
      <c r="J25" s="86">
        <f>SUM(J14:J24)</f>
        <v>17190000</v>
      </c>
      <c r="K25" s="382" t="s">
        <v>254</v>
      </c>
      <c r="L25" s="382"/>
      <c r="M25" s="383" t="s">
        <v>255</v>
      </c>
      <c r="N25" s="383"/>
      <c r="O25" s="382" t="s">
        <v>256</v>
      </c>
      <c r="P25" s="382"/>
      <c r="Q25" s="383" t="s">
        <v>257</v>
      </c>
      <c r="R25" s="383"/>
      <c r="S25" s="382" t="s">
        <v>258</v>
      </c>
      <c r="T25" s="382"/>
      <c r="U25" s="383" t="s">
        <v>259</v>
      </c>
      <c r="V25" s="383"/>
      <c r="W25" s="382" t="s">
        <v>260</v>
      </c>
      <c r="X25" s="382"/>
      <c r="Y25" s="244"/>
      <c r="Z25" s="244"/>
      <c r="AA25" s="244"/>
      <c r="AB25" s="244"/>
      <c r="AC25" s="244"/>
      <c r="AD25" s="244"/>
      <c r="AE25" s="244"/>
      <c r="AF25" s="383" t="s">
        <v>261</v>
      </c>
      <c r="AG25" s="383"/>
      <c r="AH25" s="243"/>
      <c r="AI25" s="243"/>
      <c r="AJ25" s="243"/>
      <c r="AK25" s="243"/>
      <c r="AL25" s="243"/>
      <c r="AM25" s="243"/>
      <c r="AN25" s="243"/>
      <c r="AO25" s="382" t="s">
        <v>262</v>
      </c>
      <c r="AP25" s="382"/>
      <c r="AQ25" s="244"/>
      <c r="AR25" s="244"/>
      <c r="AS25" s="244"/>
      <c r="AT25" s="244"/>
      <c r="AU25" s="244"/>
      <c r="AV25" s="244"/>
      <c r="AW25" s="244"/>
      <c r="AX25" s="383" t="s">
        <v>263</v>
      </c>
      <c r="AY25" s="383"/>
      <c r="AZ25" s="243"/>
      <c r="BA25" s="243"/>
      <c r="BB25" s="243"/>
      <c r="BC25" s="243"/>
      <c r="BD25" s="243"/>
      <c r="BE25" s="243"/>
      <c r="BF25" s="243"/>
      <c r="BG25" s="382" t="s">
        <v>264</v>
      </c>
      <c r="BH25" s="382"/>
      <c r="BI25" s="244"/>
      <c r="BJ25" s="244"/>
      <c r="BK25" s="244"/>
      <c r="BL25" s="244"/>
      <c r="BM25" s="244"/>
      <c r="BN25" s="244"/>
      <c r="BO25" s="244"/>
      <c r="BP25" s="383" t="s">
        <v>265</v>
      </c>
      <c r="BQ25" s="383"/>
      <c r="BR25" s="243"/>
      <c r="BS25" s="243"/>
      <c r="BT25" s="243"/>
      <c r="BU25" s="243"/>
      <c r="BV25" s="243"/>
      <c r="BW25" s="243"/>
      <c r="BX25" s="243"/>
      <c r="BY25" s="382" t="s">
        <v>266</v>
      </c>
      <c r="BZ25" s="382"/>
    </row>
    <row r="26" spans="1:78" x14ac:dyDescent="0.25">
      <c r="A26" s="62" t="s">
        <v>152</v>
      </c>
      <c r="B26" s="63" t="s">
        <v>153</v>
      </c>
      <c r="C26" s="64"/>
      <c r="D26" s="87"/>
      <c r="E26" s="332" t="s">
        <v>154</v>
      </c>
      <c r="F26" s="333"/>
      <c r="G26" s="333"/>
      <c r="H26" s="333"/>
      <c r="I26" s="334"/>
      <c r="J26" s="66">
        <f>(J30+J36+J41+J45+J49+J51+J53+J67)</f>
        <v>227634377.09316775</v>
      </c>
      <c r="K26" s="243" t="s">
        <v>267</v>
      </c>
      <c r="L26" s="243" t="s">
        <v>269</v>
      </c>
      <c r="M26" s="244" t="s">
        <v>267</v>
      </c>
      <c r="N26" s="244" t="s">
        <v>269</v>
      </c>
      <c r="O26" s="243" t="s">
        <v>267</v>
      </c>
      <c r="P26" s="243" t="s">
        <v>269</v>
      </c>
      <c r="Q26" s="244" t="s">
        <v>267</v>
      </c>
      <c r="R26" s="244" t="s">
        <v>269</v>
      </c>
      <c r="S26" s="243" t="s">
        <v>267</v>
      </c>
      <c r="T26" s="243" t="s">
        <v>269</v>
      </c>
      <c r="U26" s="244" t="s">
        <v>267</v>
      </c>
      <c r="V26" s="244" t="s">
        <v>269</v>
      </c>
      <c r="W26" s="243" t="s">
        <v>267</v>
      </c>
      <c r="X26" s="243" t="s">
        <v>269</v>
      </c>
      <c r="Y26" s="244">
        <v>28</v>
      </c>
      <c r="Z26" s="244">
        <v>29</v>
      </c>
      <c r="AA26" s="244">
        <v>30</v>
      </c>
      <c r="AB26" s="244">
        <v>31</v>
      </c>
      <c r="AC26" s="244">
        <v>1</v>
      </c>
      <c r="AD26" s="244">
        <v>2</v>
      </c>
      <c r="AE26" s="244">
        <v>3</v>
      </c>
      <c r="AF26" s="244" t="s">
        <v>267</v>
      </c>
      <c r="AG26" s="244" t="s">
        <v>269</v>
      </c>
      <c r="AH26" s="243">
        <v>4</v>
      </c>
      <c r="AI26" s="243">
        <v>5</v>
      </c>
      <c r="AJ26" s="243">
        <v>6</v>
      </c>
      <c r="AK26" s="243">
        <v>7</v>
      </c>
      <c r="AL26" s="243">
        <v>8</v>
      </c>
      <c r="AM26" s="243">
        <v>9</v>
      </c>
      <c r="AN26" s="243">
        <v>10</v>
      </c>
      <c r="AO26" s="243" t="s">
        <v>267</v>
      </c>
      <c r="AP26" s="243" t="s">
        <v>269</v>
      </c>
      <c r="AQ26" s="244">
        <v>11</v>
      </c>
      <c r="AR26" s="244">
        <v>12</v>
      </c>
      <c r="AS26" s="244">
        <v>13</v>
      </c>
      <c r="AT26" s="244">
        <v>14</v>
      </c>
      <c r="AU26" s="244">
        <v>15</v>
      </c>
      <c r="AV26" s="244">
        <v>16</v>
      </c>
      <c r="AW26" s="244">
        <v>17</v>
      </c>
      <c r="AX26" s="244" t="s">
        <v>267</v>
      </c>
      <c r="AY26" s="244" t="s">
        <v>269</v>
      </c>
      <c r="AZ26" s="243">
        <v>18</v>
      </c>
      <c r="BA26" s="243">
        <v>19</v>
      </c>
      <c r="BB26" s="243">
        <v>20</v>
      </c>
      <c r="BC26" s="243">
        <v>21</v>
      </c>
      <c r="BD26" s="243">
        <v>22</v>
      </c>
      <c r="BE26" s="243">
        <v>23</v>
      </c>
      <c r="BF26" s="243">
        <v>24</v>
      </c>
      <c r="BG26" s="243" t="s">
        <v>267</v>
      </c>
      <c r="BH26" s="243" t="s">
        <v>269</v>
      </c>
      <c r="BI26" s="244">
        <v>25</v>
      </c>
      <c r="BJ26" s="244">
        <v>26</v>
      </c>
      <c r="BK26" s="244">
        <v>27</v>
      </c>
      <c r="BL26" s="244">
        <v>28</v>
      </c>
      <c r="BM26" s="244">
        <v>29</v>
      </c>
      <c r="BN26" s="244">
        <v>30</v>
      </c>
      <c r="BO26" s="244">
        <v>1</v>
      </c>
      <c r="BP26" s="244" t="s">
        <v>267</v>
      </c>
      <c r="BQ26" s="244" t="s">
        <v>269</v>
      </c>
      <c r="BR26" s="243">
        <v>2</v>
      </c>
      <c r="BS26" s="243">
        <v>3</v>
      </c>
      <c r="BT26" s="243">
        <v>4</v>
      </c>
      <c r="BU26" s="243">
        <v>5</v>
      </c>
      <c r="BV26" s="243">
        <v>6</v>
      </c>
      <c r="BW26" s="243">
        <v>7</v>
      </c>
      <c r="BX26" s="243">
        <v>8</v>
      </c>
      <c r="BY26" s="243" t="s">
        <v>267</v>
      </c>
      <c r="BZ26" s="243" t="s">
        <v>269</v>
      </c>
    </row>
    <row r="27" spans="1:78" x14ac:dyDescent="0.25">
      <c r="A27" s="88" t="s">
        <v>135</v>
      </c>
      <c r="B27" s="343" t="s">
        <v>26</v>
      </c>
      <c r="C27" s="344"/>
      <c r="D27" s="344"/>
      <c r="E27" s="344"/>
      <c r="F27" s="344"/>
      <c r="G27" s="344"/>
      <c r="H27" s="344"/>
      <c r="I27" s="344"/>
      <c r="J27" s="384"/>
      <c r="K27" s="243"/>
      <c r="L27" s="243"/>
      <c r="M27" s="244"/>
      <c r="N27" s="244"/>
      <c r="O27" s="243"/>
      <c r="P27" s="243"/>
      <c r="Q27" s="244"/>
      <c r="R27" s="244"/>
      <c r="S27" s="243"/>
      <c r="T27" s="243"/>
      <c r="U27" s="244"/>
      <c r="V27" s="244"/>
      <c r="W27" s="243"/>
      <c r="X27" s="243"/>
      <c r="Y27" s="244"/>
      <c r="Z27" s="244"/>
      <c r="AA27" s="244"/>
      <c r="AB27" s="244"/>
      <c r="AC27" s="244"/>
      <c r="AD27" s="244"/>
      <c r="AE27" s="244"/>
      <c r="AF27" s="244"/>
      <c r="AG27" s="244"/>
      <c r="AH27" s="243"/>
      <c r="AI27" s="243"/>
      <c r="AJ27" s="243"/>
      <c r="AK27" s="243"/>
      <c r="AL27" s="243"/>
      <c r="AM27" s="243"/>
      <c r="AN27" s="243"/>
      <c r="AO27" s="243"/>
      <c r="AP27" s="243"/>
      <c r="AQ27" s="244"/>
      <c r="AR27" s="244"/>
      <c r="AS27" s="244"/>
      <c r="AT27" s="244"/>
      <c r="AU27" s="244"/>
      <c r="AV27" s="244"/>
      <c r="AW27" s="244"/>
      <c r="AX27" s="244"/>
      <c r="AY27" s="244"/>
      <c r="AZ27" s="243"/>
      <c r="BA27" s="243"/>
      <c r="BB27" s="243"/>
      <c r="BC27" s="243"/>
      <c r="BD27" s="243"/>
      <c r="BE27" s="243"/>
      <c r="BF27" s="243"/>
      <c r="BG27" s="243"/>
      <c r="BH27" s="243"/>
      <c r="BI27" s="244"/>
      <c r="BJ27" s="244"/>
      <c r="BK27" s="244"/>
      <c r="BL27" s="244"/>
      <c r="BM27" s="244"/>
      <c r="BN27" s="244"/>
      <c r="BO27" s="244"/>
      <c r="BP27" s="244"/>
      <c r="BQ27" s="244"/>
      <c r="BR27" s="243"/>
      <c r="BS27" s="243"/>
      <c r="BT27" s="243"/>
      <c r="BU27" s="243"/>
      <c r="BV27" s="243"/>
      <c r="BW27" s="243"/>
      <c r="BX27" s="243"/>
      <c r="BY27" s="243"/>
      <c r="BZ27" s="243"/>
    </row>
    <row r="28" spans="1:78" x14ac:dyDescent="0.25">
      <c r="A28" s="90">
        <v>1</v>
      </c>
      <c r="B28" s="91" t="s">
        <v>27</v>
      </c>
      <c r="C28" s="89"/>
      <c r="D28" s="76">
        <f>G28/F28</f>
        <v>1.0100487804878047</v>
      </c>
      <c r="E28" s="76" t="s">
        <v>155</v>
      </c>
      <c r="F28" s="76">
        <v>41</v>
      </c>
      <c r="G28" s="76">
        <f>'[13]RAB BILIK REKAP'!G12+'[13]RAB BILIK TA REKAP'!G12+'[13]RAB BILIK L REKAP'!G12</f>
        <v>41.411999999999992</v>
      </c>
      <c r="H28" s="76" t="str">
        <f>'[13]RAB BILIK REKAP'!H12</f>
        <v>Analisa</v>
      </c>
      <c r="I28" s="77">
        <f>'[13]RAB BILIK REKAP'!I12</f>
        <v>56250</v>
      </c>
      <c r="J28" s="92">
        <f>I28*G28</f>
        <v>2329424.9999999995</v>
      </c>
      <c r="K28" s="243">
        <v>3</v>
      </c>
      <c r="L28" s="243">
        <f>K28</f>
        <v>3</v>
      </c>
      <c r="M28" s="244">
        <v>3</v>
      </c>
      <c r="N28" s="244">
        <f>L28+M28</f>
        <v>6</v>
      </c>
      <c r="O28" s="243">
        <v>5</v>
      </c>
      <c r="P28" s="243">
        <f>N28+O28</f>
        <v>11</v>
      </c>
      <c r="Q28" s="244">
        <v>5</v>
      </c>
      <c r="R28" s="244">
        <f>P28+Q28</f>
        <v>16</v>
      </c>
      <c r="S28" s="243">
        <v>5</v>
      </c>
      <c r="T28" s="243">
        <f>R28+S28</f>
        <v>21</v>
      </c>
      <c r="U28" s="244">
        <v>2</v>
      </c>
      <c r="V28" s="244">
        <f>T28+U28</f>
        <v>23</v>
      </c>
      <c r="W28" s="243">
        <v>5</v>
      </c>
      <c r="X28" s="243">
        <f>V28+W28</f>
        <v>28</v>
      </c>
      <c r="Y28" s="244">
        <v>1</v>
      </c>
      <c r="Z28" s="244">
        <v>1</v>
      </c>
      <c r="AA28" s="244">
        <v>0</v>
      </c>
      <c r="AB28" s="244">
        <v>0</v>
      </c>
      <c r="AC28" s="244">
        <v>0</v>
      </c>
      <c r="AD28" s="244">
        <v>0</v>
      </c>
      <c r="AE28" s="244">
        <v>0</v>
      </c>
      <c r="AF28" s="244">
        <v>2</v>
      </c>
      <c r="AG28" s="244">
        <f>X28+AF28</f>
        <v>30</v>
      </c>
      <c r="AH28" s="243">
        <v>2</v>
      </c>
      <c r="AI28" s="243">
        <v>2</v>
      </c>
      <c r="AJ28" s="243">
        <v>2</v>
      </c>
      <c r="AK28" s="243">
        <v>0</v>
      </c>
      <c r="AL28" s="243">
        <v>0</v>
      </c>
      <c r="AM28" s="243">
        <v>0</v>
      </c>
      <c r="AN28" s="243">
        <v>0</v>
      </c>
      <c r="AO28" s="243">
        <v>6</v>
      </c>
      <c r="AP28" s="243">
        <f>AG28+AO28</f>
        <v>36</v>
      </c>
      <c r="AQ28" s="244">
        <v>1</v>
      </c>
      <c r="AR28" s="244">
        <v>1</v>
      </c>
      <c r="AS28" s="244">
        <v>0</v>
      </c>
      <c r="AT28" s="244">
        <v>0</v>
      </c>
      <c r="AU28" s="244">
        <v>0</v>
      </c>
      <c r="AV28" s="244">
        <v>0</v>
      </c>
      <c r="AW28" s="244">
        <v>0</v>
      </c>
      <c r="AX28" s="244">
        <v>2</v>
      </c>
      <c r="AY28" s="244">
        <f>AP28+AX28</f>
        <v>38</v>
      </c>
      <c r="AZ28" s="243">
        <v>1</v>
      </c>
      <c r="BA28" s="243">
        <v>0</v>
      </c>
      <c r="BB28" s="243">
        <v>0</v>
      </c>
      <c r="BC28" s="243">
        <v>0</v>
      </c>
      <c r="BD28" s="243">
        <v>0</v>
      </c>
      <c r="BE28" s="243">
        <v>0</v>
      </c>
      <c r="BF28" s="243">
        <v>0</v>
      </c>
      <c r="BG28" s="243">
        <v>1</v>
      </c>
      <c r="BH28" s="243">
        <f>AY28+BG28</f>
        <v>39</v>
      </c>
      <c r="BI28" s="244">
        <v>0</v>
      </c>
      <c r="BJ28" s="244">
        <v>1</v>
      </c>
      <c r="BK28" s="244">
        <v>0</v>
      </c>
      <c r="BL28" s="244">
        <v>0</v>
      </c>
      <c r="BM28" s="244">
        <v>1</v>
      </c>
      <c r="BN28" s="244">
        <v>0</v>
      </c>
      <c r="BO28" s="244">
        <v>0</v>
      </c>
      <c r="BP28" s="244">
        <v>2</v>
      </c>
      <c r="BQ28" s="244">
        <f>BH28+BP28</f>
        <v>41</v>
      </c>
      <c r="BR28" s="243">
        <v>0</v>
      </c>
      <c r="BS28" s="243">
        <v>0</v>
      </c>
      <c r="BT28" s="243">
        <v>0</v>
      </c>
      <c r="BU28" s="243">
        <v>0</v>
      </c>
      <c r="BV28" s="243">
        <v>0</v>
      </c>
      <c r="BW28" s="243">
        <v>0</v>
      </c>
      <c r="BX28" s="243">
        <v>0</v>
      </c>
      <c r="BY28" s="243"/>
      <c r="BZ28" s="243"/>
    </row>
    <row r="29" spans="1:78" x14ac:dyDescent="0.25">
      <c r="A29" s="72">
        <v>2</v>
      </c>
      <c r="B29" s="337" t="s">
        <v>28</v>
      </c>
      <c r="C29" s="337"/>
      <c r="D29" s="76">
        <f>G29/F29</f>
        <v>1.4429268292682927E-2</v>
      </c>
      <c r="E29" s="76" t="s">
        <v>155</v>
      </c>
      <c r="F29" s="76">
        <v>41</v>
      </c>
      <c r="G29" s="76">
        <f>'[13]RAB BILIK REKAP'!G13+'[13]RAB BILIK TA REKAP'!G13+'[13]RAB BILIK L REKAP'!G13</f>
        <v>0.59160000000000001</v>
      </c>
      <c r="H29" s="93" t="s">
        <v>156</v>
      </c>
      <c r="I29" s="77">
        <f>'[13]RAB BILIK REKAP'!I13</f>
        <v>358500</v>
      </c>
      <c r="J29" s="92">
        <f>I29*G29</f>
        <v>212088.6</v>
      </c>
      <c r="K29" s="243">
        <v>3</v>
      </c>
      <c r="L29" s="243">
        <f t="shared" ref="L29:L79" si="1">K29</f>
        <v>3</v>
      </c>
      <c r="M29" s="244">
        <v>3</v>
      </c>
      <c r="N29" s="244">
        <f t="shared" ref="N29:N79" si="2">L29+M29</f>
        <v>6</v>
      </c>
      <c r="O29" s="243">
        <v>5</v>
      </c>
      <c r="P29" s="243">
        <f t="shared" ref="P29:P79" si="3">N29+O29</f>
        <v>11</v>
      </c>
      <c r="Q29" s="244">
        <v>5</v>
      </c>
      <c r="R29" s="244">
        <f t="shared" ref="R29:R79" si="4">P29+Q29</f>
        <v>16</v>
      </c>
      <c r="S29" s="243">
        <v>5</v>
      </c>
      <c r="T29" s="243">
        <f t="shared" ref="T29:T79" si="5">R29+S29</f>
        <v>21</v>
      </c>
      <c r="U29" s="244">
        <v>2</v>
      </c>
      <c r="V29" s="244">
        <f t="shared" ref="V29:V79" si="6">T29+U29</f>
        <v>23</v>
      </c>
      <c r="W29" s="243">
        <v>5</v>
      </c>
      <c r="X29" s="243">
        <f t="shared" ref="X29:X79" si="7">V29+W29</f>
        <v>28</v>
      </c>
      <c r="Y29" s="244">
        <v>0</v>
      </c>
      <c r="Z29" s="244">
        <v>1</v>
      </c>
      <c r="AA29" s="244">
        <v>1</v>
      </c>
      <c r="AB29" s="244">
        <v>0</v>
      </c>
      <c r="AC29" s="244">
        <v>0</v>
      </c>
      <c r="AD29" s="244">
        <v>0</v>
      </c>
      <c r="AE29" s="244">
        <v>0</v>
      </c>
      <c r="AF29" s="244">
        <v>2</v>
      </c>
      <c r="AG29" s="244">
        <f t="shared" ref="AG29:AG79" si="8">X29+AF29</f>
        <v>30</v>
      </c>
      <c r="AH29" s="243">
        <v>0</v>
      </c>
      <c r="AI29" s="243">
        <v>2</v>
      </c>
      <c r="AJ29" s="243">
        <v>2</v>
      </c>
      <c r="AK29" s="243">
        <v>2</v>
      </c>
      <c r="AL29" s="243">
        <v>0</v>
      </c>
      <c r="AM29" s="243">
        <v>0</v>
      </c>
      <c r="AN29" s="243">
        <v>0</v>
      </c>
      <c r="AO29" s="243">
        <v>6</v>
      </c>
      <c r="AP29" s="243">
        <f t="shared" ref="AP29:AP92" si="9">AG29+AO29</f>
        <v>36</v>
      </c>
      <c r="AQ29" s="244">
        <v>0</v>
      </c>
      <c r="AR29" s="244">
        <v>1</v>
      </c>
      <c r="AS29" s="244">
        <v>1</v>
      </c>
      <c r="AT29" s="244">
        <v>0</v>
      </c>
      <c r="AU29" s="244">
        <v>0</v>
      </c>
      <c r="AV29" s="244">
        <v>0</v>
      </c>
      <c r="AW29" s="244">
        <v>0</v>
      </c>
      <c r="AX29" s="244">
        <v>2</v>
      </c>
      <c r="AY29" s="244">
        <f t="shared" ref="AY29:AY92" si="10">AP29+AX29</f>
        <v>38</v>
      </c>
      <c r="AZ29" s="243">
        <v>0</v>
      </c>
      <c r="BA29" s="243">
        <v>0</v>
      </c>
      <c r="BB29" s="243">
        <v>0</v>
      </c>
      <c r="BC29" s="243">
        <v>0</v>
      </c>
      <c r="BD29" s="243">
        <v>1</v>
      </c>
      <c r="BE29" s="243">
        <v>0</v>
      </c>
      <c r="BF29" s="243">
        <v>0</v>
      </c>
      <c r="BG29" s="243">
        <v>1</v>
      </c>
      <c r="BH29" s="243">
        <f t="shared" ref="BH29:BH92" si="11">AY29+BG29</f>
        <v>39</v>
      </c>
      <c r="BI29" s="244">
        <v>0</v>
      </c>
      <c r="BJ29" s="244">
        <v>0</v>
      </c>
      <c r="BK29" s="244">
        <v>1</v>
      </c>
      <c r="BL29" s="244">
        <v>0</v>
      </c>
      <c r="BM29" s="244">
        <v>0</v>
      </c>
      <c r="BN29" s="244">
        <v>1</v>
      </c>
      <c r="BO29" s="244">
        <v>0</v>
      </c>
      <c r="BP29" s="244">
        <v>2</v>
      </c>
      <c r="BQ29" s="244">
        <f t="shared" ref="BQ29:BQ92" si="12">BH29+BP29</f>
        <v>41</v>
      </c>
      <c r="BR29" s="243">
        <v>0</v>
      </c>
      <c r="BS29" s="243">
        <v>0</v>
      </c>
      <c r="BT29" s="243">
        <v>0</v>
      </c>
      <c r="BU29" s="243">
        <v>0</v>
      </c>
      <c r="BV29" s="243">
        <v>0</v>
      </c>
      <c r="BW29" s="243">
        <v>0</v>
      </c>
      <c r="BX29" s="243">
        <v>0</v>
      </c>
      <c r="BY29" s="243"/>
      <c r="BZ29" s="243"/>
    </row>
    <row r="30" spans="1:78" x14ac:dyDescent="0.25">
      <c r="A30" s="338" t="s">
        <v>157</v>
      </c>
      <c r="B30" s="339"/>
      <c r="C30" s="339"/>
      <c r="D30" s="339"/>
      <c r="E30" s="339"/>
      <c r="F30" s="339"/>
      <c r="G30" s="339"/>
      <c r="H30" s="339"/>
      <c r="I30" s="339"/>
      <c r="J30" s="94">
        <f>SUM(J28:J29)</f>
        <v>2541513.5999999996</v>
      </c>
      <c r="K30" s="243"/>
      <c r="L30" s="243"/>
      <c r="M30" s="244"/>
      <c r="N30" s="244"/>
      <c r="O30" s="243"/>
      <c r="P30" s="243"/>
      <c r="Q30" s="244"/>
      <c r="R30" s="244"/>
      <c r="S30" s="243"/>
      <c r="T30" s="243"/>
      <c r="U30" s="244"/>
      <c r="V30" s="244"/>
      <c r="W30" s="243"/>
      <c r="X30" s="243"/>
      <c r="Y30" s="244"/>
      <c r="Z30" s="244"/>
      <c r="AA30" s="244"/>
      <c r="AB30" s="244"/>
      <c r="AC30" s="244"/>
      <c r="AD30" s="244"/>
      <c r="AE30" s="244"/>
      <c r="AF30" s="244"/>
      <c r="AG30" s="244"/>
      <c r="AH30" s="243"/>
      <c r="AI30" s="243"/>
      <c r="AJ30" s="243"/>
      <c r="AK30" s="243"/>
      <c r="AL30" s="243"/>
      <c r="AM30" s="243"/>
      <c r="AN30" s="243"/>
      <c r="AO30" s="243"/>
      <c r="AP30" s="243">
        <f t="shared" si="9"/>
        <v>0</v>
      </c>
      <c r="AQ30" s="244"/>
      <c r="AR30" s="244"/>
      <c r="AS30" s="244"/>
      <c r="AT30" s="244"/>
      <c r="AU30" s="244"/>
      <c r="AV30" s="244"/>
      <c r="AW30" s="244"/>
      <c r="AX30" s="244"/>
      <c r="AY30" s="244">
        <f t="shared" si="10"/>
        <v>0</v>
      </c>
      <c r="AZ30" s="243"/>
      <c r="BA30" s="243"/>
      <c r="BB30" s="243"/>
      <c r="BC30" s="243"/>
      <c r="BD30" s="243"/>
      <c r="BE30" s="243"/>
      <c r="BF30" s="243"/>
      <c r="BG30" s="243"/>
      <c r="BH30" s="243">
        <f t="shared" si="11"/>
        <v>0</v>
      </c>
      <c r="BI30" s="244"/>
      <c r="BJ30" s="244"/>
      <c r="BK30" s="244"/>
      <c r="BL30" s="244"/>
      <c r="BM30" s="244"/>
      <c r="BN30" s="244"/>
      <c r="BO30" s="244"/>
      <c r="BP30" s="244"/>
      <c r="BQ30" s="244">
        <f t="shared" si="12"/>
        <v>0</v>
      </c>
      <c r="BR30" s="243"/>
      <c r="BS30" s="243"/>
      <c r="BT30" s="243"/>
      <c r="BU30" s="243"/>
      <c r="BV30" s="243"/>
      <c r="BW30" s="243"/>
      <c r="BX30" s="243"/>
      <c r="BY30" s="243"/>
      <c r="BZ30" s="243"/>
    </row>
    <row r="31" spans="1:78" x14ac:dyDescent="0.25">
      <c r="A31" s="72">
        <v>1</v>
      </c>
      <c r="B31" s="337" t="s">
        <v>31</v>
      </c>
      <c r="C31" s="337"/>
      <c r="D31" s="95">
        <f>G31/F31</f>
        <v>0.57717073170731714</v>
      </c>
      <c r="E31" s="76" t="s">
        <v>155</v>
      </c>
      <c r="F31" s="76">
        <v>41</v>
      </c>
      <c r="G31" s="76">
        <f>'[13]RAB BILIK REKAP'!G16+'[13]RAB BILIK TA REKAP'!G16+'[13]RAB BILIK L REKAP'!G16</f>
        <v>23.664000000000001</v>
      </c>
      <c r="H31" s="76" t="s">
        <v>156</v>
      </c>
      <c r="I31" s="96">
        <f>'[13]RAB BILIK REKAP'!I16</f>
        <v>696250</v>
      </c>
      <c r="J31" s="97">
        <f>G31*I31</f>
        <v>16476060.000000002</v>
      </c>
      <c r="K31" s="243">
        <v>1</v>
      </c>
      <c r="L31" s="243">
        <f t="shared" si="1"/>
        <v>1</v>
      </c>
      <c r="M31" s="244">
        <v>3</v>
      </c>
      <c r="N31" s="244">
        <f t="shared" si="2"/>
        <v>4</v>
      </c>
      <c r="O31" s="243">
        <v>5</v>
      </c>
      <c r="P31" s="243">
        <f t="shared" si="3"/>
        <v>9</v>
      </c>
      <c r="Q31" s="244">
        <v>5</v>
      </c>
      <c r="R31" s="244">
        <f t="shared" si="4"/>
        <v>14</v>
      </c>
      <c r="S31" s="243">
        <v>5</v>
      </c>
      <c r="T31" s="243">
        <f t="shared" si="5"/>
        <v>19</v>
      </c>
      <c r="U31" s="244">
        <v>2</v>
      </c>
      <c r="V31" s="244">
        <f t="shared" si="6"/>
        <v>21</v>
      </c>
      <c r="W31" s="243">
        <v>5</v>
      </c>
      <c r="X31" s="243">
        <f t="shared" si="7"/>
        <v>26</v>
      </c>
      <c r="Y31" s="244">
        <v>0</v>
      </c>
      <c r="Z31" s="244">
        <v>0</v>
      </c>
      <c r="AA31" s="244">
        <v>1</v>
      </c>
      <c r="AB31" s="244">
        <v>1</v>
      </c>
      <c r="AC31" s="244">
        <v>0</v>
      </c>
      <c r="AD31" s="244">
        <v>0</v>
      </c>
      <c r="AE31" s="244">
        <v>0</v>
      </c>
      <c r="AF31" s="244">
        <v>2</v>
      </c>
      <c r="AG31" s="244">
        <f t="shared" si="8"/>
        <v>28</v>
      </c>
      <c r="AH31" s="243">
        <v>0</v>
      </c>
      <c r="AI31" s="243">
        <v>2</v>
      </c>
      <c r="AJ31" s="243">
        <v>2</v>
      </c>
      <c r="AK31" s="243">
        <v>2</v>
      </c>
      <c r="AL31" s="243">
        <v>0</v>
      </c>
      <c r="AM31" s="243">
        <v>0</v>
      </c>
      <c r="AN31" s="243">
        <v>0</v>
      </c>
      <c r="AO31" s="243">
        <v>6</v>
      </c>
      <c r="AP31" s="243">
        <f t="shared" si="9"/>
        <v>34</v>
      </c>
      <c r="AQ31" s="244">
        <v>0</v>
      </c>
      <c r="AR31" s="244">
        <v>0</v>
      </c>
      <c r="AS31" s="244">
        <v>1</v>
      </c>
      <c r="AT31" s="244">
        <v>1</v>
      </c>
      <c r="AU31" s="244">
        <v>0</v>
      </c>
      <c r="AV31" s="244">
        <v>0</v>
      </c>
      <c r="AW31" s="244">
        <v>0</v>
      </c>
      <c r="AX31" s="244">
        <v>2</v>
      </c>
      <c r="AY31" s="244">
        <f t="shared" si="10"/>
        <v>36</v>
      </c>
      <c r="AZ31" s="243">
        <v>0</v>
      </c>
      <c r="BA31" s="243">
        <v>1</v>
      </c>
      <c r="BB31" s="243">
        <v>0</v>
      </c>
      <c r="BC31" s="243">
        <v>0</v>
      </c>
      <c r="BD31" s="243">
        <v>0</v>
      </c>
      <c r="BE31" s="243">
        <v>0</v>
      </c>
      <c r="BF31" s="243">
        <v>0</v>
      </c>
      <c r="BG31" s="243">
        <v>1</v>
      </c>
      <c r="BH31" s="243">
        <f t="shared" si="11"/>
        <v>37</v>
      </c>
      <c r="BI31" s="244">
        <v>1</v>
      </c>
      <c r="BJ31" s="244">
        <v>1</v>
      </c>
      <c r="BK31" s="244">
        <v>1</v>
      </c>
      <c r="BL31" s="244">
        <v>0</v>
      </c>
      <c r="BM31" s="244">
        <v>0</v>
      </c>
      <c r="BN31" s="244">
        <v>0</v>
      </c>
      <c r="BO31" s="244">
        <v>0</v>
      </c>
      <c r="BP31" s="244">
        <v>3</v>
      </c>
      <c r="BQ31" s="244">
        <f t="shared" si="12"/>
        <v>40</v>
      </c>
      <c r="BR31" s="243">
        <v>0</v>
      </c>
      <c r="BS31" s="243">
        <v>0</v>
      </c>
      <c r="BT31" s="243">
        <v>0</v>
      </c>
      <c r="BU31" s="243">
        <v>0</v>
      </c>
      <c r="BV31" s="243">
        <v>0</v>
      </c>
      <c r="BW31" s="243">
        <v>0</v>
      </c>
      <c r="BX31" s="243">
        <v>0</v>
      </c>
      <c r="BY31" s="243"/>
      <c r="BZ31" s="243"/>
    </row>
    <row r="32" spans="1:78" x14ac:dyDescent="0.25">
      <c r="A32" s="72">
        <v>2</v>
      </c>
      <c r="B32" s="337" t="s">
        <v>32</v>
      </c>
      <c r="C32" s="337"/>
      <c r="D32" s="95">
        <f t="shared" ref="D32:D35" si="13">G32/F32</f>
        <v>8.3819512195121941</v>
      </c>
      <c r="E32" s="76" t="s">
        <v>159</v>
      </c>
      <c r="F32" s="76">
        <v>41</v>
      </c>
      <c r="G32" s="76">
        <f>'[13]RAB BILIK REKAP'!G17+'[13]RAB BILIK TA REKAP'!G17+'[13]RAB BILIK L REKAP'!G17</f>
        <v>343.65999999999997</v>
      </c>
      <c r="H32" s="76" t="s">
        <v>156</v>
      </c>
      <c r="I32" s="96">
        <f>'[13]RAB BILIK REKAP'!I17</f>
        <v>121869.6</v>
      </c>
      <c r="J32" s="97">
        <f>(G32*I32)-380000</f>
        <v>41501706.736000001</v>
      </c>
      <c r="K32" s="243">
        <v>1</v>
      </c>
      <c r="L32" s="243">
        <f t="shared" si="1"/>
        <v>1</v>
      </c>
      <c r="M32" s="244">
        <v>3</v>
      </c>
      <c r="N32" s="244">
        <f t="shared" si="2"/>
        <v>4</v>
      </c>
      <c r="O32" s="243">
        <v>5</v>
      </c>
      <c r="P32" s="243">
        <f t="shared" si="3"/>
        <v>9</v>
      </c>
      <c r="Q32" s="244">
        <v>5</v>
      </c>
      <c r="R32" s="244">
        <f t="shared" si="4"/>
        <v>14</v>
      </c>
      <c r="S32" s="243">
        <v>5</v>
      </c>
      <c r="T32" s="243">
        <f t="shared" si="5"/>
        <v>19</v>
      </c>
      <c r="U32" s="244">
        <v>2</v>
      </c>
      <c r="V32" s="244">
        <f t="shared" si="6"/>
        <v>21</v>
      </c>
      <c r="W32" s="243">
        <v>5</v>
      </c>
      <c r="X32" s="243">
        <f t="shared" si="7"/>
        <v>26</v>
      </c>
      <c r="Y32" s="244">
        <v>0</v>
      </c>
      <c r="Z32" s="244">
        <v>0</v>
      </c>
      <c r="AA32" s="244">
        <v>0</v>
      </c>
      <c r="AB32" s="244">
        <v>1</v>
      </c>
      <c r="AC32" s="244">
        <v>1</v>
      </c>
      <c r="AD32" s="244">
        <v>0</v>
      </c>
      <c r="AE32" s="244">
        <v>0</v>
      </c>
      <c r="AF32" s="244">
        <v>2</v>
      </c>
      <c r="AG32" s="244">
        <f t="shared" si="8"/>
        <v>28</v>
      </c>
      <c r="AH32" s="243">
        <v>0</v>
      </c>
      <c r="AI32" s="243">
        <v>0</v>
      </c>
      <c r="AJ32" s="243">
        <v>2</v>
      </c>
      <c r="AK32" s="243">
        <v>2</v>
      </c>
      <c r="AL32" s="243">
        <v>2</v>
      </c>
      <c r="AM32" s="243">
        <v>0</v>
      </c>
      <c r="AN32" s="243">
        <v>0</v>
      </c>
      <c r="AO32" s="243">
        <v>6</v>
      </c>
      <c r="AP32" s="243">
        <f t="shared" si="9"/>
        <v>34</v>
      </c>
      <c r="AQ32" s="244">
        <v>0</v>
      </c>
      <c r="AR32" s="244">
        <v>0</v>
      </c>
      <c r="AS32" s="244">
        <v>0</v>
      </c>
      <c r="AT32" s="244">
        <v>1</v>
      </c>
      <c r="AU32" s="244">
        <v>1</v>
      </c>
      <c r="AV32" s="244">
        <v>0</v>
      </c>
      <c r="AW32" s="244">
        <v>0</v>
      </c>
      <c r="AX32" s="244">
        <v>2</v>
      </c>
      <c r="AY32" s="244">
        <f t="shared" si="10"/>
        <v>36</v>
      </c>
      <c r="AZ32" s="243">
        <v>0</v>
      </c>
      <c r="BA32" s="243">
        <v>0</v>
      </c>
      <c r="BB32" s="243">
        <v>1</v>
      </c>
      <c r="BC32" s="243">
        <v>0</v>
      </c>
      <c r="BD32" s="243">
        <v>0</v>
      </c>
      <c r="BE32" s="243">
        <v>0</v>
      </c>
      <c r="BF32" s="243">
        <v>0</v>
      </c>
      <c r="BG32" s="243">
        <v>1</v>
      </c>
      <c r="BH32" s="243">
        <f t="shared" si="11"/>
        <v>37</v>
      </c>
      <c r="BI32" s="244">
        <v>0</v>
      </c>
      <c r="BJ32" s="244">
        <v>1</v>
      </c>
      <c r="BK32" s="244">
        <v>1</v>
      </c>
      <c r="BL32" s="244">
        <v>1</v>
      </c>
      <c r="BM32" s="244">
        <v>0</v>
      </c>
      <c r="BN32" s="244">
        <v>0</v>
      </c>
      <c r="BO32" s="244">
        <v>0</v>
      </c>
      <c r="BP32" s="244">
        <v>3</v>
      </c>
      <c r="BQ32" s="244">
        <f t="shared" si="12"/>
        <v>40</v>
      </c>
      <c r="BR32" s="243">
        <v>0</v>
      </c>
      <c r="BS32" s="243">
        <v>0</v>
      </c>
      <c r="BT32" s="243">
        <v>0</v>
      </c>
      <c r="BU32" s="243">
        <v>0</v>
      </c>
      <c r="BV32" s="243">
        <v>0</v>
      </c>
      <c r="BW32" s="243">
        <v>0</v>
      </c>
      <c r="BX32" s="243">
        <v>0</v>
      </c>
      <c r="BY32" s="243"/>
      <c r="BZ32" s="243"/>
    </row>
    <row r="33" spans="1:78" x14ac:dyDescent="0.25">
      <c r="A33" s="72">
        <v>3</v>
      </c>
      <c r="B33" s="337" t="s">
        <v>33</v>
      </c>
      <c r="C33" s="337"/>
      <c r="D33" s="95">
        <f t="shared" si="13"/>
        <v>16.599999999999998</v>
      </c>
      <c r="E33" s="76" t="s">
        <v>159</v>
      </c>
      <c r="F33" s="76">
        <v>41</v>
      </c>
      <c r="G33" s="76">
        <f>'[13]RAB BILIK REKAP'!G18+'[13]RAB BILIK TA REKAP'!G18+'[13]RAB BILIK L REKAP'!G18</f>
        <v>680.59999999999991</v>
      </c>
      <c r="H33" s="76" t="s">
        <v>156</v>
      </c>
      <c r="I33" s="96">
        <f>'[13]RAB BILIK REKAP'!I18</f>
        <v>36708.080000000002</v>
      </c>
      <c r="J33" s="97">
        <f>G33*I33</f>
        <v>24983519.248</v>
      </c>
      <c r="K33" s="243">
        <v>1</v>
      </c>
      <c r="L33" s="243">
        <f t="shared" si="1"/>
        <v>1</v>
      </c>
      <c r="M33" s="244">
        <v>3</v>
      </c>
      <c r="N33" s="244">
        <f t="shared" si="2"/>
        <v>4</v>
      </c>
      <c r="O33" s="243">
        <v>5</v>
      </c>
      <c r="P33" s="243">
        <f t="shared" si="3"/>
        <v>9</v>
      </c>
      <c r="Q33" s="244">
        <v>4</v>
      </c>
      <c r="R33" s="244">
        <f t="shared" si="4"/>
        <v>13</v>
      </c>
      <c r="S33" s="243">
        <v>5</v>
      </c>
      <c r="T33" s="243">
        <f t="shared" si="5"/>
        <v>18</v>
      </c>
      <c r="U33" s="244">
        <v>2</v>
      </c>
      <c r="V33" s="244">
        <f t="shared" si="6"/>
        <v>20</v>
      </c>
      <c r="W33" s="243">
        <v>5</v>
      </c>
      <c r="X33" s="243">
        <f t="shared" si="7"/>
        <v>25</v>
      </c>
      <c r="Y33" s="244">
        <v>0</v>
      </c>
      <c r="Z33" s="244">
        <v>0</v>
      </c>
      <c r="AA33" s="244">
        <v>0</v>
      </c>
      <c r="AB33" s="244">
        <v>0</v>
      </c>
      <c r="AC33" s="244">
        <v>1</v>
      </c>
      <c r="AD33" s="244">
        <v>1</v>
      </c>
      <c r="AE33" s="244">
        <v>0</v>
      </c>
      <c r="AF33" s="244">
        <v>2</v>
      </c>
      <c r="AG33" s="244">
        <f t="shared" si="8"/>
        <v>27</v>
      </c>
      <c r="AH33" s="243">
        <v>0</v>
      </c>
      <c r="AI33" s="243">
        <v>0</v>
      </c>
      <c r="AJ33" s="243">
        <v>0</v>
      </c>
      <c r="AK33" s="243">
        <v>2</v>
      </c>
      <c r="AL33" s="243">
        <v>2</v>
      </c>
      <c r="AM33" s="243">
        <v>2</v>
      </c>
      <c r="AN33" s="243">
        <v>0</v>
      </c>
      <c r="AO33" s="243">
        <v>6</v>
      </c>
      <c r="AP33" s="243">
        <f t="shared" si="9"/>
        <v>33</v>
      </c>
      <c r="AQ33" s="244">
        <v>0</v>
      </c>
      <c r="AR33" s="244">
        <v>0</v>
      </c>
      <c r="AS33" s="244">
        <v>0</v>
      </c>
      <c r="AT33" s="244">
        <v>0</v>
      </c>
      <c r="AU33" s="244">
        <v>1</v>
      </c>
      <c r="AV33" s="244">
        <v>1</v>
      </c>
      <c r="AW33" s="244">
        <v>0</v>
      </c>
      <c r="AX33" s="244">
        <v>2</v>
      </c>
      <c r="AY33" s="244">
        <f t="shared" si="10"/>
        <v>35</v>
      </c>
      <c r="AZ33" s="243">
        <v>0</v>
      </c>
      <c r="BA33" s="243">
        <v>0</v>
      </c>
      <c r="BB33" s="243">
        <v>0</v>
      </c>
      <c r="BC33" s="243">
        <v>1</v>
      </c>
      <c r="BD33" s="243">
        <v>0</v>
      </c>
      <c r="BE33" s="243">
        <v>0</v>
      </c>
      <c r="BF33" s="243">
        <v>0</v>
      </c>
      <c r="BG33" s="243">
        <v>1</v>
      </c>
      <c r="BH33" s="243">
        <f t="shared" si="11"/>
        <v>36</v>
      </c>
      <c r="BI33" s="244">
        <v>0</v>
      </c>
      <c r="BJ33" s="244">
        <v>0</v>
      </c>
      <c r="BK33" s="244">
        <v>1</v>
      </c>
      <c r="BL33" s="244">
        <v>1</v>
      </c>
      <c r="BM33" s="244">
        <v>1</v>
      </c>
      <c r="BN33" s="244">
        <v>0</v>
      </c>
      <c r="BO33" s="244">
        <v>0</v>
      </c>
      <c r="BP33" s="244">
        <v>3</v>
      </c>
      <c r="BQ33" s="244">
        <f t="shared" si="12"/>
        <v>39</v>
      </c>
      <c r="BR33" s="243">
        <v>0</v>
      </c>
      <c r="BS33" s="243">
        <v>0</v>
      </c>
      <c r="BT33" s="243">
        <v>0</v>
      </c>
      <c r="BU33" s="243">
        <v>0</v>
      </c>
      <c r="BV33" s="243">
        <v>0</v>
      </c>
      <c r="BW33" s="243">
        <v>0</v>
      </c>
      <c r="BX33" s="243">
        <v>0</v>
      </c>
      <c r="BY33" s="243"/>
      <c r="BZ33" s="243"/>
    </row>
    <row r="34" spans="1:78" x14ac:dyDescent="0.25">
      <c r="A34" s="72">
        <v>4</v>
      </c>
      <c r="B34" s="337" t="s">
        <v>34</v>
      </c>
      <c r="C34" s="337"/>
      <c r="D34" s="95">
        <f t="shared" si="13"/>
        <v>16.599999999999998</v>
      </c>
      <c r="E34" s="76" t="s">
        <v>159</v>
      </c>
      <c r="F34" s="76">
        <v>41</v>
      </c>
      <c r="G34" s="76">
        <f>'[13]RAB BILIK REKAP'!G19+'[13]RAB BILIK TA REKAP'!G19+'[13]RAB BILIK L REKAP'!G19</f>
        <v>680.59999999999991</v>
      </c>
      <c r="H34" s="76" t="s">
        <v>156</v>
      </c>
      <c r="I34" s="96">
        <f>'[13]RAB BILIK REKAP'!I19</f>
        <v>23910</v>
      </c>
      <c r="J34" s="97">
        <f>G34*I34</f>
        <v>16273145.999999998</v>
      </c>
      <c r="K34" s="243">
        <v>1</v>
      </c>
      <c r="L34" s="243">
        <f t="shared" si="1"/>
        <v>1</v>
      </c>
      <c r="M34" s="244">
        <v>3</v>
      </c>
      <c r="N34" s="244">
        <f t="shared" si="2"/>
        <v>4</v>
      </c>
      <c r="O34" s="243">
        <v>5</v>
      </c>
      <c r="P34" s="243">
        <f t="shared" si="3"/>
        <v>9</v>
      </c>
      <c r="Q34" s="244">
        <v>4</v>
      </c>
      <c r="R34" s="244">
        <f t="shared" si="4"/>
        <v>13</v>
      </c>
      <c r="S34" s="243">
        <v>5</v>
      </c>
      <c r="T34" s="243">
        <f t="shared" si="5"/>
        <v>18</v>
      </c>
      <c r="U34" s="244">
        <v>2</v>
      </c>
      <c r="V34" s="244">
        <f t="shared" si="6"/>
        <v>20</v>
      </c>
      <c r="W34" s="243">
        <v>5</v>
      </c>
      <c r="X34" s="243">
        <f t="shared" si="7"/>
        <v>25</v>
      </c>
      <c r="Y34" s="244">
        <v>0</v>
      </c>
      <c r="Z34" s="244">
        <v>0</v>
      </c>
      <c r="AA34" s="244">
        <v>0</v>
      </c>
      <c r="AB34" s="244">
        <v>0</v>
      </c>
      <c r="AC34" s="244">
        <v>0</v>
      </c>
      <c r="AD34" s="244">
        <v>1</v>
      </c>
      <c r="AE34" s="244">
        <v>1</v>
      </c>
      <c r="AF34" s="244">
        <v>2</v>
      </c>
      <c r="AG34" s="244">
        <f t="shared" si="8"/>
        <v>27</v>
      </c>
      <c r="AH34" s="243">
        <v>0</v>
      </c>
      <c r="AI34" s="243">
        <v>0</v>
      </c>
      <c r="AJ34" s="243">
        <v>0</v>
      </c>
      <c r="AK34" s="243">
        <v>0</v>
      </c>
      <c r="AL34" s="243">
        <v>2</v>
      </c>
      <c r="AM34" s="243">
        <v>2</v>
      </c>
      <c r="AN34" s="243">
        <v>2</v>
      </c>
      <c r="AO34" s="243">
        <v>6</v>
      </c>
      <c r="AP34" s="243">
        <f t="shared" si="9"/>
        <v>33</v>
      </c>
      <c r="AQ34" s="244">
        <v>0</v>
      </c>
      <c r="AR34" s="244">
        <v>0</v>
      </c>
      <c r="AS34" s="244">
        <v>0</v>
      </c>
      <c r="AT34" s="244">
        <v>0</v>
      </c>
      <c r="AU34" s="244">
        <v>0</v>
      </c>
      <c r="AV34" s="244">
        <v>1</v>
      </c>
      <c r="AW34" s="244">
        <v>1</v>
      </c>
      <c r="AX34" s="244">
        <v>2</v>
      </c>
      <c r="AY34" s="244">
        <f t="shared" si="10"/>
        <v>35</v>
      </c>
      <c r="AZ34" s="243">
        <v>0</v>
      </c>
      <c r="BA34" s="243">
        <v>0</v>
      </c>
      <c r="BB34" s="243">
        <v>1</v>
      </c>
      <c r="BC34" s="243">
        <v>0</v>
      </c>
      <c r="BD34" s="243">
        <v>0</v>
      </c>
      <c r="BE34" s="243">
        <v>0</v>
      </c>
      <c r="BF34" s="243">
        <v>0</v>
      </c>
      <c r="BG34" s="243">
        <v>1</v>
      </c>
      <c r="BH34" s="243">
        <f t="shared" si="11"/>
        <v>36</v>
      </c>
      <c r="BI34" s="244">
        <v>0</v>
      </c>
      <c r="BJ34" s="244">
        <v>0</v>
      </c>
      <c r="BK34" s="244">
        <v>0</v>
      </c>
      <c r="BL34" s="244">
        <v>1</v>
      </c>
      <c r="BM34" s="244">
        <v>1</v>
      </c>
      <c r="BN34" s="244">
        <v>1</v>
      </c>
      <c r="BO34" s="244">
        <v>0</v>
      </c>
      <c r="BP34" s="244">
        <v>3</v>
      </c>
      <c r="BQ34" s="244">
        <f t="shared" si="12"/>
        <v>39</v>
      </c>
      <c r="BR34" s="243">
        <v>0</v>
      </c>
      <c r="BS34" s="243">
        <v>0</v>
      </c>
      <c r="BT34" s="243">
        <v>0</v>
      </c>
      <c r="BU34" s="243">
        <v>0</v>
      </c>
      <c r="BV34" s="243">
        <v>0</v>
      </c>
      <c r="BW34" s="243">
        <v>0</v>
      </c>
      <c r="BX34" s="243">
        <v>0</v>
      </c>
      <c r="BY34" s="243"/>
      <c r="BZ34" s="243"/>
    </row>
    <row r="35" spans="1:78" x14ac:dyDescent="0.25">
      <c r="A35" s="72">
        <v>5</v>
      </c>
      <c r="B35" s="337" t="s">
        <v>35</v>
      </c>
      <c r="C35" s="337"/>
      <c r="D35" s="95">
        <f t="shared" si="13"/>
        <v>1.7999999999999996</v>
      </c>
      <c r="E35" s="76" t="s">
        <v>159</v>
      </c>
      <c r="F35" s="76">
        <v>41</v>
      </c>
      <c r="G35" s="76">
        <f>'[13]RAB BILIK REKAP'!G20+'[13]RAB BILIK TA REKAP'!G20+'[13]RAB BILIK L REKAP'!G20</f>
        <v>73.799999999999983</v>
      </c>
      <c r="H35" s="76" t="s">
        <v>156</v>
      </c>
      <c r="I35" s="96">
        <f>'[13]RAB BILIK REKAP'!I20</f>
        <v>165400</v>
      </c>
      <c r="J35" s="97">
        <f>G35*I35</f>
        <v>12206519.999999996</v>
      </c>
      <c r="K35" s="243">
        <v>0</v>
      </c>
      <c r="L35" s="243">
        <f t="shared" si="1"/>
        <v>0</v>
      </c>
      <c r="M35" s="244">
        <v>3</v>
      </c>
      <c r="N35" s="244">
        <f t="shared" si="2"/>
        <v>3</v>
      </c>
      <c r="O35" s="243">
        <v>5</v>
      </c>
      <c r="P35" s="243">
        <f t="shared" si="3"/>
        <v>8</v>
      </c>
      <c r="Q35" s="244">
        <v>4</v>
      </c>
      <c r="R35" s="244">
        <f t="shared" si="4"/>
        <v>12</v>
      </c>
      <c r="S35" s="243">
        <v>5</v>
      </c>
      <c r="T35" s="243">
        <f t="shared" si="5"/>
        <v>17</v>
      </c>
      <c r="U35" s="244">
        <v>2</v>
      </c>
      <c r="V35" s="244">
        <f t="shared" si="6"/>
        <v>19</v>
      </c>
      <c r="W35" s="243">
        <v>5</v>
      </c>
      <c r="X35" s="243">
        <f t="shared" si="7"/>
        <v>24</v>
      </c>
      <c r="Y35" s="244">
        <v>0</v>
      </c>
      <c r="Z35" s="244">
        <v>0</v>
      </c>
      <c r="AA35" s="244">
        <v>0</v>
      </c>
      <c r="AB35" s="244">
        <v>0</v>
      </c>
      <c r="AC35" s="244">
        <v>0</v>
      </c>
      <c r="AD35" s="244">
        <v>1</v>
      </c>
      <c r="AE35" s="244">
        <v>1</v>
      </c>
      <c r="AF35" s="244">
        <v>2</v>
      </c>
      <c r="AG35" s="244">
        <f t="shared" si="8"/>
        <v>26</v>
      </c>
      <c r="AH35" s="243">
        <v>0</v>
      </c>
      <c r="AI35" s="243">
        <v>0</v>
      </c>
      <c r="AJ35" s="243">
        <v>0</v>
      </c>
      <c r="AK35" s="243">
        <v>0</v>
      </c>
      <c r="AL35" s="243">
        <v>2</v>
      </c>
      <c r="AM35" s="243">
        <v>2</v>
      </c>
      <c r="AN35" s="243">
        <v>2</v>
      </c>
      <c r="AO35" s="243">
        <v>6</v>
      </c>
      <c r="AP35" s="243">
        <f t="shared" si="9"/>
        <v>32</v>
      </c>
      <c r="AQ35" s="244">
        <v>0</v>
      </c>
      <c r="AR35" s="244">
        <v>0</v>
      </c>
      <c r="AS35" s="244">
        <v>0</v>
      </c>
      <c r="AT35" s="244">
        <v>0</v>
      </c>
      <c r="AU35" s="244">
        <v>0</v>
      </c>
      <c r="AV35" s="244">
        <v>1</v>
      </c>
      <c r="AW35" s="244">
        <v>1</v>
      </c>
      <c r="AX35" s="244">
        <v>2</v>
      </c>
      <c r="AY35" s="244">
        <f t="shared" si="10"/>
        <v>34</v>
      </c>
      <c r="AZ35" s="243">
        <v>0</v>
      </c>
      <c r="BA35" s="243">
        <v>1</v>
      </c>
      <c r="BB35" s="243">
        <v>0</v>
      </c>
      <c r="BC35" s="243">
        <v>0</v>
      </c>
      <c r="BD35" s="243">
        <v>0</v>
      </c>
      <c r="BE35" s="243">
        <v>0</v>
      </c>
      <c r="BF35" s="243">
        <v>0</v>
      </c>
      <c r="BG35" s="243">
        <v>1</v>
      </c>
      <c r="BH35" s="243">
        <f t="shared" si="11"/>
        <v>35</v>
      </c>
      <c r="BI35" s="244">
        <v>0</v>
      </c>
      <c r="BJ35" s="244">
        <v>0</v>
      </c>
      <c r="BK35" s="244">
        <v>0</v>
      </c>
      <c r="BL35" s="244">
        <v>0</v>
      </c>
      <c r="BM35" s="244">
        <v>1</v>
      </c>
      <c r="BN35" s="244">
        <v>1</v>
      </c>
      <c r="BO35" s="244">
        <v>1</v>
      </c>
      <c r="BP35" s="244">
        <v>3</v>
      </c>
      <c r="BQ35" s="244">
        <f t="shared" si="12"/>
        <v>38</v>
      </c>
      <c r="BR35" s="243">
        <v>0</v>
      </c>
      <c r="BS35" s="243">
        <v>0</v>
      </c>
      <c r="BT35" s="243">
        <v>0</v>
      </c>
      <c r="BU35" s="243">
        <v>0</v>
      </c>
      <c r="BV35" s="243">
        <v>0</v>
      </c>
      <c r="BW35" s="243">
        <v>0</v>
      </c>
      <c r="BX35" s="243">
        <v>0</v>
      </c>
      <c r="BY35" s="243"/>
      <c r="BZ35" s="243"/>
    </row>
    <row r="36" spans="1:78" x14ac:dyDescent="0.25">
      <c r="A36" s="338" t="s">
        <v>160</v>
      </c>
      <c r="B36" s="339"/>
      <c r="C36" s="339"/>
      <c r="D36" s="339"/>
      <c r="E36" s="339"/>
      <c r="F36" s="339"/>
      <c r="G36" s="339"/>
      <c r="H36" s="339"/>
      <c r="I36" s="339"/>
      <c r="J36" s="98">
        <f>SUM(J31:J35)</f>
        <v>111440951.984</v>
      </c>
      <c r="K36" s="243"/>
      <c r="L36" s="243"/>
      <c r="M36" s="244"/>
      <c r="N36" s="244"/>
      <c r="O36" s="243"/>
      <c r="P36" s="243"/>
      <c r="Q36" s="244"/>
      <c r="R36" s="244"/>
      <c r="S36" s="243"/>
      <c r="T36" s="243"/>
      <c r="U36" s="244"/>
      <c r="V36" s="244"/>
      <c r="W36" s="243"/>
      <c r="X36" s="243"/>
      <c r="Y36" s="244"/>
      <c r="Z36" s="244"/>
      <c r="AA36" s="244"/>
      <c r="AB36" s="244"/>
      <c r="AC36" s="244"/>
      <c r="AD36" s="244"/>
      <c r="AE36" s="244"/>
      <c r="AF36" s="244"/>
      <c r="AG36" s="244"/>
      <c r="AH36" s="243"/>
      <c r="AI36" s="243"/>
      <c r="AJ36" s="243"/>
      <c r="AK36" s="243"/>
      <c r="AL36" s="243"/>
      <c r="AM36" s="243"/>
      <c r="AN36" s="243"/>
      <c r="AO36" s="243"/>
      <c r="AP36" s="243">
        <f t="shared" si="9"/>
        <v>0</v>
      </c>
      <c r="AQ36" s="244"/>
      <c r="AR36" s="244"/>
      <c r="AS36" s="244"/>
      <c r="AT36" s="244"/>
      <c r="AU36" s="244"/>
      <c r="AV36" s="244"/>
      <c r="AW36" s="244"/>
      <c r="AX36" s="244"/>
      <c r="AY36" s="244">
        <f t="shared" si="10"/>
        <v>0</v>
      </c>
      <c r="AZ36" s="243"/>
      <c r="BA36" s="243"/>
      <c r="BB36" s="243"/>
      <c r="BC36" s="243"/>
      <c r="BD36" s="243"/>
      <c r="BE36" s="243"/>
      <c r="BF36" s="243"/>
      <c r="BG36" s="243"/>
      <c r="BH36" s="243">
        <f t="shared" si="11"/>
        <v>0</v>
      </c>
      <c r="BI36" s="244"/>
      <c r="BJ36" s="244"/>
      <c r="BK36" s="244"/>
      <c r="BL36" s="244"/>
      <c r="BM36" s="244"/>
      <c r="BN36" s="244"/>
      <c r="BO36" s="244"/>
      <c r="BP36" s="244"/>
      <c r="BQ36" s="244">
        <f t="shared" si="12"/>
        <v>0</v>
      </c>
      <c r="BR36" s="243"/>
      <c r="BS36" s="243"/>
      <c r="BT36" s="243"/>
      <c r="BU36" s="243"/>
      <c r="BV36" s="243"/>
      <c r="BW36" s="243"/>
      <c r="BX36" s="243"/>
      <c r="BY36" s="243"/>
      <c r="BZ36" s="243"/>
    </row>
    <row r="37" spans="1:78" x14ac:dyDescent="0.25">
      <c r="A37" s="72">
        <v>1</v>
      </c>
      <c r="B37" s="337" t="s">
        <v>38</v>
      </c>
      <c r="C37" s="337"/>
      <c r="D37" s="99">
        <f>G37/F37</f>
        <v>8.4000000000000005E-2</v>
      </c>
      <c r="E37" s="76" t="s">
        <v>155</v>
      </c>
      <c r="F37" s="76">
        <v>41</v>
      </c>
      <c r="G37" s="76">
        <f>'[13]RAB BILIK REKAP'!G23+'[13]RAB BILIK TA REKAP'!G23+'[13]RAB BILIK L REKAP'!G23</f>
        <v>3.4440000000000004</v>
      </c>
      <c r="H37" s="93" t="s">
        <v>156</v>
      </c>
      <c r="I37" s="96">
        <f>'[13]RAB BILIK REKAP'!I23</f>
        <v>925662</v>
      </c>
      <c r="J37" s="97">
        <f>G37*I37</f>
        <v>3187979.9280000003</v>
      </c>
      <c r="K37" s="243">
        <v>1</v>
      </c>
      <c r="L37" s="243">
        <f t="shared" si="1"/>
        <v>1</v>
      </c>
      <c r="M37" s="244">
        <v>3</v>
      </c>
      <c r="N37" s="244">
        <f t="shared" si="2"/>
        <v>4</v>
      </c>
      <c r="O37" s="243">
        <v>5</v>
      </c>
      <c r="P37" s="243">
        <f t="shared" si="3"/>
        <v>9</v>
      </c>
      <c r="Q37" s="244">
        <v>5</v>
      </c>
      <c r="R37" s="244">
        <f t="shared" si="4"/>
        <v>14</v>
      </c>
      <c r="S37" s="243">
        <v>5</v>
      </c>
      <c r="T37" s="243">
        <f t="shared" si="5"/>
        <v>19</v>
      </c>
      <c r="U37" s="244">
        <v>2</v>
      </c>
      <c r="V37" s="244">
        <f t="shared" si="6"/>
        <v>21</v>
      </c>
      <c r="W37" s="243">
        <v>6</v>
      </c>
      <c r="X37" s="243">
        <f t="shared" si="7"/>
        <v>27</v>
      </c>
      <c r="Y37" s="244">
        <v>0</v>
      </c>
      <c r="Z37" s="244">
        <v>0</v>
      </c>
      <c r="AA37" s="244">
        <v>0</v>
      </c>
      <c r="AB37" s="244">
        <v>1</v>
      </c>
      <c r="AC37" s="244">
        <v>1</v>
      </c>
      <c r="AD37" s="244">
        <v>0</v>
      </c>
      <c r="AE37" s="244">
        <v>0</v>
      </c>
      <c r="AF37" s="244">
        <v>2</v>
      </c>
      <c r="AG37" s="244">
        <f t="shared" si="8"/>
        <v>29</v>
      </c>
      <c r="AH37" s="243">
        <v>0</v>
      </c>
      <c r="AI37" s="243">
        <v>2</v>
      </c>
      <c r="AJ37" s="243">
        <v>2</v>
      </c>
      <c r="AK37" s="243">
        <v>2</v>
      </c>
      <c r="AL37" s="243">
        <v>0</v>
      </c>
      <c r="AM37" s="243">
        <v>0</v>
      </c>
      <c r="AN37" s="243">
        <v>0</v>
      </c>
      <c r="AO37" s="243">
        <v>6</v>
      </c>
      <c r="AP37" s="243">
        <f t="shared" si="9"/>
        <v>35</v>
      </c>
      <c r="AQ37" s="244">
        <v>0</v>
      </c>
      <c r="AR37" s="244">
        <v>0</v>
      </c>
      <c r="AS37" s="244">
        <v>0</v>
      </c>
      <c r="AT37" s="244">
        <v>1</v>
      </c>
      <c r="AU37" s="244">
        <v>1</v>
      </c>
      <c r="AV37" s="244">
        <v>0</v>
      </c>
      <c r="AW37" s="244">
        <v>0</v>
      </c>
      <c r="AX37" s="244">
        <v>2</v>
      </c>
      <c r="AY37" s="244">
        <f t="shared" si="10"/>
        <v>37</v>
      </c>
      <c r="AZ37" s="243">
        <v>1</v>
      </c>
      <c r="BA37" s="243">
        <v>0</v>
      </c>
      <c r="BB37" s="243">
        <v>0</v>
      </c>
      <c r="BC37" s="243">
        <v>0</v>
      </c>
      <c r="BD37" s="243">
        <v>0</v>
      </c>
      <c r="BE37" s="243">
        <v>0</v>
      </c>
      <c r="BF37" s="243">
        <v>0</v>
      </c>
      <c r="BG37" s="243">
        <v>1</v>
      </c>
      <c r="BH37" s="243">
        <f t="shared" si="11"/>
        <v>38</v>
      </c>
      <c r="BI37" s="244">
        <v>1</v>
      </c>
      <c r="BJ37" s="244">
        <v>1</v>
      </c>
      <c r="BK37" s="244">
        <v>0</v>
      </c>
      <c r="BL37" s="244">
        <v>0</v>
      </c>
      <c r="BM37" s="244">
        <v>0</v>
      </c>
      <c r="BN37" s="244">
        <v>0</v>
      </c>
      <c r="BO37" s="244">
        <v>0</v>
      </c>
      <c r="BP37" s="244">
        <v>2</v>
      </c>
      <c r="BQ37" s="244">
        <f t="shared" si="12"/>
        <v>40</v>
      </c>
      <c r="BR37" s="243">
        <v>0</v>
      </c>
      <c r="BS37" s="243">
        <v>0</v>
      </c>
      <c r="BT37" s="243">
        <v>0</v>
      </c>
      <c r="BU37" s="243">
        <v>0</v>
      </c>
      <c r="BV37" s="243">
        <v>0</v>
      </c>
      <c r="BW37" s="243">
        <v>0</v>
      </c>
      <c r="BX37" s="243">
        <v>0</v>
      </c>
      <c r="BY37" s="243"/>
      <c r="BZ37" s="243"/>
    </row>
    <row r="38" spans="1:78" x14ac:dyDescent="0.25">
      <c r="A38" s="72">
        <v>3</v>
      </c>
      <c r="B38" s="337" t="s">
        <v>39</v>
      </c>
      <c r="C38" s="337"/>
      <c r="D38" s="99">
        <f t="shared" ref="D38:D40" si="14">G38/F38</f>
        <v>7.2146341463414643E-2</v>
      </c>
      <c r="E38" s="76" t="s">
        <v>155</v>
      </c>
      <c r="F38" s="76">
        <v>41</v>
      </c>
      <c r="G38" s="76">
        <f>'[13]RAB BILIK REKAP'!G24+'[13]RAB BILIK TA REKAP'!G24+'[13]RAB BILIK L REKAP'!G24</f>
        <v>2.9580000000000002</v>
      </c>
      <c r="H38" s="93" t="str">
        <f>H37</f>
        <v>Analisa</v>
      </c>
      <c r="I38" s="96">
        <f>'[13]RAB BILIK REKAP'!I24</f>
        <v>925662</v>
      </c>
      <c r="J38" s="97">
        <f>G38*I38</f>
        <v>2738108.196</v>
      </c>
      <c r="K38" s="243">
        <v>1</v>
      </c>
      <c r="L38" s="243">
        <f t="shared" si="1"/>
        <v>1</v>
      </c>
      <c r="M38" s="244">
        <v>3</v>
      </c>
      <c r="N38" s="244">
        <f t="shared" si="2"/>
        <v>4</v>
      </c>
      <c r="O38" s="243">
        <v>5</v>
      </c>
      <c r="P38" s="243">
        <f t="shared" si="3"/>
        <v>9</v>
      </c>
      <c r="Q38" s="244">
        <v>5</v>
      </c>
      <c r="R38" s="244">
        <f t="shared" si="4"/>
        <v>14</v>
      </c>
      <c r="S38" s="243">
        <v>5</v>
      </c>
      <c r="T38" s="243">
        <f t="shared" si="5"/>
        <v>19</v>
      </c>
      <c r="U38" s="244">
        <v>2</v>
      </c>
      <c r="V38" s="244">
        <f t="shared" si="6"/>
        <v>21</v>
      </c>
      <c r="W38" s="243">
        <v>6</v>
      </c>
      <c r="X38" s="243">
        <f t="shared" si="7"/>
        <v>27</v>
      </c>
      <c r="Y38" s="244">
        <v>0</v>
      </c>
      <c r="Z38" s="244">
        <v>0</v>
      </c>
      <c r="AA38" s="244">
        <v>1</v>
      </c>
      <c r="AB38" s="244">
        <v>1</v>
      </c>
      <c r="AC38" s="244">
        <v>0</v>
      </c>
      <c r="AD38" s="244">
        <v>0</v>
      </c>
      <c r="AE38" s="244">
        <v>0</v>
      </c>
      <c r="AF38" s="244">
        <v>2</v>
      </c>
      <c r="AG38" s="244">
        <f t="shared" si="8"/>
        <v>29</v>
      </c>
      <c r="AH38" s="243">
        <v>0</v>
      </c>
      <c r="AI38" s="243">
        <v>2</v>
      </c>
      <c r="AJ38" s="243">
        <v>2</v>
      </c>
      <c r="AK38" s="243">
        <v>2</v>
      </c>
      <c r="AL38" s="243">
        <v>0</v>
      </c>
      <c r="AM38" s="243">
        <v>0</v>
      </c>
      <c r="AN38" s="243">
        <v>0</v>
      </c>
      <c r="AO38" s="243">
        <v>6</v>
      </c>
      <c r="AP38" s="243">
        <f t="shared" si="9"/>
        <v>35</v>
      </c>
      <c r="AQ38" s="244">
        <v>0</v>
      </c>
      <c r="AR38" s="244">
        <v>0</v>
      </c>
      <c r="AS38" s="244">
        <v>1</v>
      </c>
      <c r="AT38" s="244">
        <v>1</v>
      </c>
      <c r="AU38" s="244">
        <v>0</v>
      </c>
      <c r="AV38" s="244">
        <v>0</v>
      </c>
      <c r="AW38" s="244">
        <v>0</v>
      </c>
      <c r="AX38" s="244">
        <v>2</v>
      </c>
      <c r="AY38" s="244">
        <f t="shared" si="10"/>
        <v>37</v>
      </c>
      <c r="AZ38" s="243">
        <v>0</v>
      </c>
      <c r="BA38" s="243">
        <v>1</v>
      </c>
      <c r="BB38" s="243">
        <v>0</v>
      </c>
      <c r="BC38" s="243">
        <v>0</v>
      </c>
      <c r="BD38" s="243">
        <v>0</v>
      </c>
      <c r="BE38" s="243">
        <v>0</v>
      </c>
      <c r="BF38" s="243">
        <v>0</v>
      </c>
      <c r="BG38" s="243">
        <v>1</v>
      </c>
      <c r="BH38" s="243">
        <f t="shared" si="11"/>
        <v>38</v>
      </c>
      <c r="BI38" s="244">
        <v>0</v>
      </c>
      <c r="BJ38" s="244">
        <v>0</v>
      </c>
      <c r="BK38" s="244">
        <v>1</v>
      </c>
      <c r="BL38" s="244">
        <v>1</v>
      </c>
      <c r="BM38" s="244">
        <v>0</v>
      </c>
      <c r="BN38" s="244">
        <v>0</v>
      </c>
      <c r="BO38" s="244">
        <v>0</v>
      </c>
      <c r="BP38" s="244">
        <v>2</v>
      </c>
      <c r="BQ38" s="244">
        <f t="shared" si="12"/>
        <v>40</v>
      </c>
      <c r="BR38" s="243">
        <v>0</v>
      </c>
      <c r="BS38" s="243">
        <v>0</v>
      </c>
      <c r="BT38" s="243">
        <v>0</v>
      </c>
      <c r="BU38" s="243">
        <v>0</v>
      </c>
      <c r="BV38" s="243">
        <v>0</v>
      </c>
      <c r="BW38" s="243">
        <v>0</v>
      </c>
      <c r="BX38" s="243">
        <v>0</v>
      </c>
      <c r="BY38" s="243"/>
      <c r="BZ38" s="243"/>
    </row>
    <row r="39" spans="1:78" x14ac:dyDescent="0.25">
      <c r="A39" s="72">
        <v>4</v>
      </c>
      <c r="B39" s="337" t="s">
        <v>40</v>
      </c>
      <c r="C39" s="337"/>
      <c r="D39" s="99">
        <f t="shared" si="14"/>
        <v>8.0780487804878065E-2</v>
      </c>
      <c r="E39" s="76" t="s">
        <v>155</v>
      </c>
      <c r="F39" s="76">
        <v>41</v>
      </c>
      <c r="G39" s="76">
        <f>'[13]RAB BILIK REKAP'!G25+'[13]RAB BILIK TA REKAP'!G25+'[13]RAB BILIK L REKAP'!G25</f>
        <v>3.3120000000000007</v>
      </c>
      <c r="H39" s="93" t="str">
        <f>H38</f>
        <v>Analisa</v>
      </c>
      <c r="I39" s="96">
        <f>'[13]RAB BILIK REKAP'!I25</f>
        <v>925662</v>
      </c>
      <c r="J39" s="97">
        <f>G39*I39</f>
        <v>3065792.5440000007</v>
      </c>
      <c r="K39" s="243">
        <v>1</v>
      </c>
      <c r="L39" s="243">
        <f t="shared" si="1"/>
        <v>1</v>
      </c>
      <c r="M39" s="244">
        <v>3</v>
      </c>
      <c r="N39" s="244">
        <f t="shared" si="2"/>
        <v>4</v>
      </c>
      <c r="O39" s="243">
        <v>5</v>
      </c>
      <c r="P39" s="243">
        <f t="shared" si="3"/>
        <v>9</v>
      </c>
      <c r="Q39" s="244">
        <v>5</v>
      </c>
      <c r="R39" s="244">
        <f t="shared" si="4"/>
        <v>14</v>
      </c>
      <c r="S39" s="243">
        <v>5</v>
      </c>
      <c r="T39" s="243">
        <f t="shared" si="5"/>
        <v>19</v>
      </c>
      <c r="U39" s="244">
        <v>2</v>
      </c>
      <c r="V39" s="244">
        <f t="shared" si="6"/>
        <v>21</v>
      </c>
      <c r="W39" s="243">
        <v>6</v>
      </c>
      <c r="X39" s="243">
        <f t="shared" si="7"/>
        <v>27</v>
      </c>
      <c r="Y39" s="244">
        <v>0</v>
      </c>
      <c r="Z39" s="244">
        <v>0</v>
      </c>
      <c r="AA39" s="244">
        <v>0</v>
      </c>
      <c r="AB39" s="244">
        <v>1</v>
      </c>
      <c r="AC39" s="244">
        <v>1</v>
      </c>
      <c r="AD39" s="244">
        <v>0</v>
      </c>
      <c r="AE39" s="244">
        <v>0</v>
      </c>
      <c r="AF39" s="244">
        <v>2</v>
      </c>
      <c r="AG39" s="244">
        <f t="shared" si="8"/>
        <v>29</v>
      </c>
      <c r="AH39" s="243">
        <v>0</v>
      </c>
      <c r="AI39" s="243">
        <v>0</v>
      </c>
      <c r="AJ39" s="243">
        <v>2</v>
      </c>
      <c r="AK39" s="243">
        <v>2</v>
      </c>
      <c r="AL39" s="243">
        <v>2</v>
      </c>
      <c r="AM39" s="243">
        <v>0</v>
      </c>
      <c r="AN39" s="243">
        <v>0</v>
      </c>
      <c r="AO39" s="243">
        <v>6</v>
      </c>
      <c r="AP39" s="243">
        <f t="shared" si="9"/>
        <v>35</v>
      </c>
      <c r="AQ39" s="244">
        <v>0</v>
      </c>
      <c r="AR39" s="244">
        <v>0</v>
      </c>
      <c r="AS39" s="244">
        <v>0</v>
      </c>
      <c r="AT39" s="244">
        <v>1</v>
      </c>
      <c r="AU39" s="244">
        <v>1</v>
      </c>
      <c r="AV39" s="244">
        <v>0</v>
      </c>
      <c r="AW39" s="244">
        <v>0</v>
      </c>
      <c r="AX39" s="244">
        <v>2</v>
      </c>
      <c r="AY39" s="244">
        <f t="shared" si="10"/>
        <v>37</v>
      </c>
      <c r="AZ39" s="243">
        <v>0</v>
      </c>
      <c r="BA39" s="243">
        <v>0</v>
      </c>
      <c r="BB39" s="243">
        <v>1</v>
      </c>
      <c r="BC39" s="243">
        <v>0</v>
      </c>
      <c r="BD39" s="243">
        <v>0</v>
      </c>
      <c r="BE39" s="243">
        <v>0</v>
      </c>
      <c r="BF39" s="243">
        <v>0</v>
      </c>
      <c r="BG39" s="243">
        <v>1</v>
      </c>
      <c r="BH39" s="243">
        <f t="shared" si="11"/>
        <v>38</v>
      </c>
      <c r="BI39" s="244">
        <v>0</v>
      </c>
      <c r="BJ39" s="244">
        <v>0</v>
      </c>
      <c r="BK39" s="244">
        <v>0</v>
      </c>
      <c r="BL39" s="244">
        <v>0</v>
      </c>
      <c r="BM39" s="244">
        <v>1</v>
      </c>
      <c r="BN39" s="244">
        <v>1</v>
      </c>
      <c r="BO39" s="244">
        <v>0</v>
      </c>
      <c r="BP39" s="244">
        <v>2</v>
      </c>
      <c r="BQ39" s="244">
        <f t="shared" si="12"/>
        <v>40</v>
      </c>
      <c r="BR39" s="243">
        <v>0</v>
      </c>
      <c r="BS39" s="243">
        <v>0</v>
      </c>
      <c r="BT39" s="243">
        <v>0</v>
      </c>
      <c r="BU39" s="243">
        <v>0</v>
      </c>
      <c r="BV39" s="243">
        <v>0</v>
      </c>
      <c r="BW39" s="243">
        <v>0</v>
      </c>
      <c r="BX39" s="243">
        <v>0</v>
      </c>
      <c r="BY39" s="243"/>
      <c r="BZ39" s="243"/>
    </row>
    <row r="40" spans="1:78" x14ac:dyDescent="0.25">
      <c r="A40" s="72">
        <v>5</v>
      </c>
      <c r="B40" s="337" t="s">
        <v>41</v>
      </c>
      <c r="C40" s="337"/>
      <c r="D40" s="99">
        <f t="shared" si="14"/>
        <v>4.8097560975609757E-2</v>
      </c>
      <c r="E40" s="76" t="s">
        <v>155</v>
      </c>
      <c r="F40" s="76">
        <v>41</v>
      </c>
      <c r="G40" s="76">
        <f>'[13]RAB BILIK REKAP'!G26+'[13]RAB BILIK TA REKAP'!G26+'[13]RAB BILIK L REKAP'!G26</f>
        <v>1.972</v>
      </c>
      <c r="H40" s="93" t="str">
        <f>H39</f>
        <v>Analisa</v>
      </c>
      <c r="I40" s="96">
        <f>'[13]RAB BILIK REKAP'!I26</f>
        <v>925662</v>
      </c>
      <c r="J40" s="97">
        <f>G40*I40</f>
        <v>1825405.4639999999</v>
      </c>
      <c r="K40" s="243">
        <v>1</v>
      </c>
      <c r="L40" s="243">
        <f t="shared" si="1"/>
        <v>1</v>
      </c>
      <c r="M40" s="244">
        <v>3</v>
      </c>
      <c r="N40" s="244">
        <f t="shared" si="2"/>
        <v>4</v>
      </c>
      <c r="O40" s="243">
        <v>5</v>
      </c>
      <c r="P40" s="243">
        <f t="shared" si="3"/>
        <v>9</v>
      </c>
      <c r="Q40" s="244">
        <v>5</v>
      </c>
      <c r="R40" s="244">
        <f t="shared" si="4"/>
        <v>14</v>
      </c>
      <c r="S40" s="243">
        <v>5</v>
      </c>
      <c r="T40" s="243">
        <f t="shared" si="5"/>
        <v>19</v>
      </c>
      <c r="U40" s="244">
        <v>2</v>
      </c>
      <c r="V40" s="244">
        <f t="shared" si="6"/>
        <v>21</v>
      </c>
      <c r="W40" s="243">
        <v>6</v>
      </c>
      <c r="X40" s="243">
        <f t="shared" si="7"/>
        <v>27</v>
      </c>
      <c r="Y40" s="244">
        <v>0</v>
      </c>
      <c r="Z40" s="244">
        <v>0</v>
      </c>
      <c r="AA40" s="244">
        <v>0</v>
      </c>
      <c r="AB40" s="244">
        <v>0</v>
      </c>
      <c r="AC40" s="244">
        <v>1</v>
      </c>
      <c r="AD40" s="244">
        <v>1</v>
      </c>
      <c r="AE40" s="244">
        <v>0</v>
      </c>
      <c r="AF40" s="244">
        <v>2</v>
      </c>
      <c r="AG40" s="244">
        <f t="shared" si="8"/>
        <v>29</v>
      </c>
      <c r="AH40" s="243">
        <v>0</v>
      </c>
      <c r="AI40" s="243">
        <v>0</v>
      </c>
      <c r="AJ40" s="243">
        <v>0</v>
      </c>
      <c r="AK40" s="243">
        <v>2</v>
      </c>
      <c r="AL40" s="243">
        <v>2</v>
      </c>
      <c r="AM40" s="243">
        <v>2</v>
      </c>
      <c r="AN40" s="243">
        <v>0</v>
      </c>
      <c r="AO40" s="243">
        <v>6</v>
      </c>
      <c r="AP40" s="243">
        <f t="shared" si="9"/>
        <v>35</v>
      </c>
      <c r="AQ40" s="244">
        <v>0</v>
      </c>
      <c r="AR40" s="244">
        <v>0</v>
      </c>
      <c r="AS40" s="244">
        <v>0</v>
      </c>
      <c r="AT40" s="244">
        <v>0</v>
      </c>
      <c r="AU40" s="244">
        <v>1</v>
      </c>
      <c r="AV40" s="244">
        <v>1</v>
      </c>
      <c r="AW40" s="244">
        <v>0</v>
      </c>
      <c r="AX40" s="244">
        <v>2</v>
      </c>
      <c r="AY40" s="244">
        <f t="shared" si="10"/>
        <v>37</v>
      </c>
      <c r="AZ40" s="243">
        <v>0</v>
      </c>
      <c r="BA40" s="243">
        <v>0</v>
      </c>
      <c r="BB40" s="243">
        <v>0</v>
      </c>
      <c r="BC40" s="243">
        <v>1</v>
      </c>
      <c r="BD40" s="243">
        <v>0</v>
      </c>
      <c r="BE40" s="243">
        <v>0</v>
      </c>
      <c r="BF40" s="243">
        <v>0</v>
      </c>
      <c r="BG40" s="243">
        <v>1</v>
      </c>
      <c r="BH40" s="243">
        <f t="shared" si="11"/>
        <v>38</v>
      </c>
      <c r="BI40" s="244">
        <v>0</v>
      </c>
      <c r="BJ40" s="244">
        <v>0</v>
      </c>
      <c r="BK40" s="244">
        <v>0</v>
      </c>
      <c r="BL40" s="244">
        <v>0</v>
      </c>
      <c r="BM40" s="244">
        <v>0</v>
      </c>
      <c r="BN40" s="244">
        <v>1</v>
      </c>
      <c r="BO40" s="244">
        <v>1</v>
      </c>
      <c r="BP40" s="244">
        <v>2</v>
      </c>
      <c r="BQ40" s="244">
        <f t="shared" si="12"/>
        <v>40</v>
      </c>
      <c r="BR40" s="243">
        <v>0</v>
      </c>
      <c r="BS40" s="243">
        <v>0</v>
      </c>
      <c r="BT40" s="243">
        <v>0</v>
      </c>
      <c r="BU40" s="243">
        <v>0</v>
      </c>
      <c r="BV40" s="243">
        <v>0</v>
      </c>
      <c r="BW40" s="243">
        <v>0</v>
      </c>
      <c r="BX40" s="243">
        <v>0</v>
      </c>
      <c r="BY40" s="243"/>
      <c r="BZ40" s="243"/>
    </row>
    <row r="41" spans="1:78" x14ac:dyDescent="0.25">
      <c r="A41" s="338" t="s">
        <v>162</v>
      </c>
      <c r="B41" s="339"/>
      <c r="C41" s="339"/>
      <c r="D41" s="339"/>
      <c r="E41" s="339"/>
      <c r="F41" s="339"/>
      <c r="G41" s="339"/>
      <c r="H41" s="339"/>
      <c r="I41" s="339"/>
      <c r="J41" s="94">
        <f>SUM(J37:J40)</f>
        <v>10817286.132000001</v>
      </c>
      <c r="K41" s="243"/>
      <c r="L41" s="243"/>
      <c r="M41" s="244"/>
      <c r="N41" s="244"/>
      <c r="O41" s="243"/>
      <c r="P41" s="243"/>
      <c r="Q41" s="244"/>
      <c r="R41" s="244"/>
      <c r="S41" s="243"/>
      <c r="T41" s="243"/>
      <c r="U41" s="244"/>
      <c r="V41" s="244"/>
      <c r="W41" s="243"/>
      <c r="X41" s="243"/>
      <c r="Y41" s="244"/>
      <c r="Z41" s="244"/>
      <c r="AA41" s="244"/>
      <c r="AB41" s="244"/>
      <c r="AC41" s="244"/>
      <c r="AD41" s="244"/>
      <c r="AE41" s="244"/>
      <c r="AF41" s="244"/>
      <c r="AG41" s="244"/>
      <c r="AH41" s="243"/>
      <c r="AI41" s="243"/>
      <c r="AJ41" s="243"/>
      <c r="AK41" s="243"/>
      <c r="AL41" s="243"/>
      <c r="AM41" s="243"/>
      <c r="AN41" s="243"/>
      <c r="AO41" s="243"/>
      <c r="AP41" s="243">
        <f t="shared" si="9"/>
        <v>0</v>
      </c>
      <c r="AQ41" s="244"/>
      <c r="AR41" s="244"/>
      <c r="AS41" s="244"/>
      <c r="AT41" s="244"/>
      <c r="AU41" s="244"/>
      <c r="AV41" s="244"/>
      <c r="AW41" s="244"/>
      <c r="AX41" s="244"/>
      <c r="AY41" s="244">
        <f t="shared" si="10"/>
        <v>0</v>
      </c>
      <c r="AZ41" s="243"/>
      <c r="BA41" s="243"/>
      <c r="BB41" s="243"/>
      <c r="BC41" s="243"/>
      <c r="BD41" s="243"/>
      <c r="BE41" s="243"/>
      <c r="BF41" s="243"/>
      <c r="BG41" s="243"/>
      <c r="BH41" s="243">
        <f t="shared" si="11"/>
        <v>0</v>
      </c>
      <c r="BI41" s="244"/>
      <c r="BJ41" s="244"/>
      <c r="BK41" s="244"/>
      <c r="BL41" s="244"/>
      <c r="BM41" s="244"/>
      <c r="BN41" s="244"/>
      <c r="BO41" s="244"/>
      <c r="BP41" s="244"/>
      <c r="BQ41" s="244">
        <f t="shared" si="12"/>
        <v>0</v>
      </c>
      <c r="BR41" s="243"/>
      <c r="BS41" s="243"/>
      <c r="BT41" s="243"/>
      <c r="BU41" s="243"/>
      <c r="BV41" s="243"/>
      <c r="BW41" s="243"/>
      <c r="BX41" s="243"/>
      <c r="BY41" s="243"/>
      <c r="BZ41" s="243"/>
    </row>
    <row r="42" spans="1:78" x14ac:dyDescent="0.25">
      <c r="A42" s="72">
        <v>1</v>
      </c>
      <c r="B42" s="337" t="s">
        <v>39</v>
      </c>
      <c r="C42" s="337"/>
      <c r="D42" s="99">
        <f>G42/F42</f>
        <v>17.782580487804879</v>
      </c>
      <c r="E42" s="76" t="s">
        <v>164</v>
      </c>
      <c r="F42" s="76">
        <v>41</v>
      </c>
      <c r="G42" s="76">
        <f>'[13]RAB BILIK REKAP'!G29+'[13]RAB BILIK TA REKAP'!G29+'[13]RAB BILIK L REKAP'!G29</f>
        <v>729.08580000000006</v>
      </c>
      <c r="H42" s="93" t="s">
        <v>156</v>
      </c>
      <c r="I42" s="96">
        <f>'[13]RAB BILIK REKAP'!I29</f>
        <v>13175.66450567261</v>
      </c>
      <c r="J42" s="97">
        <f>G42*I42</f>
        <v>9606189.8966499195</v>
      </c>
      <c r="K42" s="243">
        <v>2</v>
      </c>
      <c r="L42" s="243">
        <f t="shared" si="1"/>
        <v>2</v>
      </c>
      <c r="M42" s="244">
        <v>4</v>
      </c>
      <c r="N42" s="244">
        <f t="shared" si="2"/>
        <v>6</v>
      </c>
      <c r="O42" s="243">
        <v>5</v>
      </c>
      <c r="P42" s="243">
        <f t="shared" si="3"/>
        <v>11</v>
      </c>
      <c r="Q42" s="244">
        <v>4</v>
      </c>
      <c r="R42" s="244">
        <f t="shared" si="4"/>
        <v>15</v>
      </c>
      <c r="S42" s="243">
        <v>5</v>
      </c>
      <c r="T42" s="243">
        <f t="shared" si="5"/>
        <v>20</v>
      </c>
      <c r="U42" s="244">
        <v>2</v>
      </c>
      <c r="V42" s="244">
        <f t="shared" si="6"/>
        <v>22</v>
      </c>
      <c r="W42" s="243">
        <v>5</v>
      </c>
      <c r="X42" s="243">
        <f t="shared" si="7"/>
        <v>27</v>
      </c>
      <c r="Y42" s="244">
        <v>1</v>
      </c>
      <c r="Z42" s="244">
        <v>1</v>
      </c>
      <c r="AA42" s="244">
        <v>0</v>
      </c>
      <c r="AB42" s="244">
        <v>0</v>
      </c>
      <c r="AC42" s="244">
        <v>0</v>
      </c>
      <c r="AD42" s="244">
        <v>0</v>
      </c>
      <c r="AE42" s="244">
        <v>0</v>
      </c>
      <c r="AF42" s="244">
        <v>2</v>
      </c>
      <c r="AG42" s="244">
        <f t="shared" si="8"/>
        <v>29</v>
      </c>
      <c r="AH42" s="243">
        <v>2</v>
      </c>
      <c r="AI42" s="243">
        <v>2</v>
      </c>
      <c r="AJ42" s="243">
        <v>2</v>
      </c>
      <c r="AK42" s="243">
        <v>0</v>
      </c>
      <c r="AL42" s="243">
        <v>0</v>
      </c>
      <c r="AM42" s="243">
        <v>0</v>
      </c>
      <c r="AN42" s="243">
        <v>0</v>
      </c>
      <c r="AO42" s="243">
        <v>6</v>
      </c>
      <c r="AP42" s="243">
        <f t="shared" si="9"/>
        <v>35</v>
      </c>
      <c r="AQ42" s="244">
        <v>1</v>
      </c>
      <c r="AR42" s="244">
        <v>1</v>
      </c>
      <c r="AS42" s="244">
        <v>0</v>
      </c>
      <c r="AT42" s="244">
        <v>0</v>
      </c>
      <c r="AU42" s="244">
        <v>0</v>
      </c>
      <c r="AV42" s="244">
        <v>0</v>
      </c>
      <c r="AW42" s="244">
        <v>0</v>
      </c>
      <c r="AX42" s="244">
        <v>2</v>
      </c>
      <c r="AY42" s="244">
        <f t="shared" si="10"/>
        <v>37</v>
      </c>
      <c r="AZ42" s="243">
        <v>0</v>
      </c>
      <c r="BA42" s="243">
        <v>0</v>
      </c>
      <c r="BB42" s="243">
        <v>1</v>
      </c>
      <c r="BC42" s="243">
        <v>0</v>
      </c>
      <c r="BD42" s="243">
        <v>0</v>
      </c>
      <c r="BE42" s="243">
        <v>0</v>
      </c>
      <c r="BF42" s="243">
        <v>0</v>
      </c>
      <c r="BG42" s="243">
        <v>1</v>
      </c>
      <c r="BH42" s="243">
        <f t="shared" si="11"/>
        <v>38</v>
      </c>
      <c r="BI42" s="244">
        <v>1</v>
      </c>
      <c r="BJ42" s="244">
        <v>0</v>
      </c>
      <c r="BK42" s="244">
        <v>1</v>
      </c>
      <c r="BL42" s="244">
        <v>0</v>
      </c>
      <c r="BM42" s="244">
        <v>0</v>
      </c>
      <c r="BN42" s="244">
        <v>0</v>
      </c>
      <c r="BO42" s="244">
        <v>0</v>
      </c>
      <c r="BP42" s="244">
        <v>2</v>
      </c>
      <c r="BQ42" s="244">
        <f t="shared" si="12"/>
        <v>40</v>
      </c>
      <c r="BR42" s="243">
        <v>0</v>
      </c>
      <c r="BS42" s="243">
        <v>0</v>
      </c>
      <c r="BT42" s="243">
        <v>0</v>
      </c>
      <c r="BU42" s="243">
        <v>0</v>
      </c>
      <c r="BV42" s="243">
        <v>0</v>
      </c>
      <c r="BW42" s="243">
        <v>0</v>
      </c>
      <c r="BX42" s="243">
        <v>0</v>
      </c>
      <c r="BY42" s="243"/>
      <c r="BZ42" s="243"/>
    </row>
    <row r="43" spans="1:78" x14ac:dyDescent="0.25">
      <c r="A43" s="72">
        <v>2</v>
      </c>
      <c r="B43" s="337" t="s">
        <v>40</v>
      </c>
      <c r="C43" s="337"/>
      <c r="D43" s="99">
        <f t="shared" ref="D43:D44" si="15">G43/F43</f>
        <v>27.469207317073174</v>
      </c>
      <c r="E43" s="76" t="s">
        <v>164</v>
      </c>
      <c r="F43" s="76">
        <v>41</v>
      </c>
      <c r="G43" s="76">
        <f>'[13]RAB BILIK REKAP'!G30+'[13]RAB BILIK TA REKAP'!G30+'[13]RAB BILIK L REKAP'!G30</f>
        <v>1126.2375000000002</v>
      </c>
      <c r="H43" s="93" t="str">
        <f>H42</f>
        <v>Analisa</v>
      </c>
      <c r="I43" s="96">
        <f>I42</f>
        <v>13175.66450567261</v>
      </c>
      <c r="J43" s="97">
        <f>G43*I43</f>
        <v>14838927.453707458</v>
      </c>
      <c r="K43" s="243">
        <v>2</v>
      </c>
      <c r="L43" s="243">
        <f t="shared" si="1"/>
        <v>2</v>
      </c>
      <c r="M43" s="244">
        <v>4</v>
      </c>
      <c r="N43" s="244">
        <f t="shared" si="2"/>
        <v>6</v>
      </c>
      <c r="O43" s="243">
        <v>5</v>
      </c>
      <c r="P43" s="243">
        <f t="shared" si="3"/>
        <v>11</v>
      </c>
      <c r="Q43" s="244">
        <v>4</v>
      </c>
      <c r="R43" s="244">
        <f t="shared" si="4"/>
        <v>15</v>
      </c>
      <c r="S43" s="243">
        <v>5</v>
      </c>
      <c r="T43" s="243">
        <f t="shared" si="5"/>
        <v>20</v>
      </c>
      <c r="U43" s="244">
        <v>2</v>
      </c>
      <c r="V43" s="244">
        <f t="shared" si="6"/>
        <v>22</v>
      </c>
      <c r="W43" s="243">
        <v>5</v>
      </c>
      <c r="X43" s="243">
        <f t="shared" si="7"/>
        <v>27</v>
      </c>
      <c r="Y43" s="244">
        <v>0</v>
      </c>
      <c r="Z43" s="244">
        <v>1</v>
      </c>
      <c r="AA43" s="244">
        <v>1</v>
      </c>
      <c r="AB43" s="244">
        <v>0</v>
      </c>
      <c r="AC43" s="244">
        <v>0</v>
      </c>
      <c r="AD43" s="244">
        <v>0</v>
      </c>
      <c r="AE43" s="244">
        <v>0</v>
      </c>
      <c r="AF43" s="244">
        <v>2</v>
      </c>
      <c r="AG43" s="244">
        <f t="shared" si="8"/>
        <v>29</v>
      </c>
      <c r="AH43" s="243">
        <v>2</v>
      </c>
      <c r="AI43" s="243">
        <v>2</v>
      </c>
      <c r="AJ43" s="243">
        <v>2</v>
      </c>
      <c r="AK43" s="243">
        <v>0</v>
      </c>
      <c r="AL43" s="243">
        <v>0</v>
      </c>
      <c r="AM43" s="243">
        <v>0</v>
      </c>
      <c r="AN43" s="243">
        <v>0</v>
      </c>
      <c r="AO43" s="243">
        <v>6</v>
      </c>
      <c r="AP43" s="243">
        <f t="shared" si="9"/>
        <v>35</v>
      </c>
      <c r="AQ43" s="244">
        <v>0</v>
      </c>
      <c r="AR43" s="244">
        <v>1</v>
      </c>
      <c r="AS43" s="244">
        <v>1</v>
      </c>
      <c r="AT43" s="244">
        <v>0</v>
      </c>
      <c r="AU43" s="244">
        <v>0</v>
      </c>
      <c r="AV43" s="244">
        <v>0</v>
      </c>
      <c r="AW43" s="244">
        <v>0</v>
      </c>
      <c r="AX43" s="244">
        <v>2</v>
      </c>
      <c r="AY43" s="244">
        <f t="shared" si="10"/>
        <v>37</v>
      </c>
      <c r="AZ43" s="243">
        <v>0</v>
      </c>
      <c r="BA43" s="243">
        <v>0</v>
      </c>
      <c r="BB43" s="243">
        <v>0</v>
      </c>
      <c r="BC43" s="243">
        <v>1</v>
      </c>
      <c r="BD43" s="243">
        <v>0</v>
      </c>
      <c r="BE43" s="243">
        <v>0</v>
      </c>
      <c r="BF43" s="243">
        <v>0</v>
      </c>
      <c r="BG43" s="243">
        <v>1</v>
      </c>
      <c r="BH43" s="243">
        <f t="shared" si="11"/>
        <v>38</v>
      </c>
      <c r="BI43" s="244">
        <v>0</v>
      </c>
      <c r="BJ43" s="244">
        <v>1</v>
      </c>
      <c r="BK43" s="244">
        <v>0</v>
      </c>
      <c r="BL43" s="244">
        <v>1</v>
      </c>
      <c r="BM43" s="244">
        <v>0</v>
      </c>
      <c r="BN43" s="244">
        <v>0</v>
      </c>
      <c r="BO43" s="244">
        <v>0</v>
      </c>
      <c r="BP43" s="244">
        <v>2</v>
      </c>
      <c r="BQ43" s="244">
        <f t="shared" si="12"/>
        <v>40</v>
      </c>
      <c r="BR43" s="243">
        <v>0</v>
      </c>
      <c r="BS43" s="243">
        <v>0</v>
      </c>
      <c r="BT43" s="243">
        <v>0</v>
      </c>
      <c r="BU43" s="243">
        <v>0</v>
      </c>
      <c r="BV43" s="243">
        <v>0</v>
      </c>
      <c r="BW43" s="243">
        <v>0</v>
      </c>
      <c r="BX43" s="243">
        <v>0</v>
      </c>
      <c r="BY43" s="243"/>
      <c r="BZ43" s="243"/>
    </row>
    <row r="44" spans="1:78" x14ac:dyDescent="0.25">
      <c r="A44" s="72">
        <v>3</v>
      </c>
      <c r="B44" s="337" t="s">
        <v>41</v>
      </c>
      <c r="C44" s="337"/>
      <c r="D44" s="99">
        <f t="shared" si="15"/>
        <v>15.960619512195121</v>
      </c>
      <c r="E44" s="76" t="s">
        <v>164</v>
      </c>
      <c r="F44" s="76">
        <v>41</v>
      </c>
      <c r="G44" s="76">
        <f>'[13]RAB BILIK REKAP'!G31+'[13]RAB BILIK TA REKAP'!G31+'[13]RAB BILIK L REKAP'!G31</f>
        <v>654.3854</v>
      </c>
      <c r="H44" s="93" t="str">
        <f>H43</f>
        <v>Analisa</v>
      </c>
      <c r="I44" s="96">
        <f>I43</f>
        <v>13175.66450567261</v>
      </c>
      <c r="J44" s="97">
        <f>G44*I44</f>
        <v>8621962.4878103733</v>
      </c>
      <c r="K44" s="243">
        <v>2</v>
      </c>
      <c r="L44" s="243">
        <f t="shared" si="1"/>
        <v>2</v>
      </c>
      <c r="M44" s="244">
        <v>4</v>
      </c>
      <c r="N44" s="244">
        <f t="shared" si="2"/>
        <v>6</v>
      </c>
      <c r="O44" s="243">
        <v>5</v>
      </c>
      <c r="P44" s="243">
        <f t="shared" si="3"/>
        <v>11</v>
      </c>
      <c r="Q44" s="244">
        <v>4</v>
      </c>
      <c r="R44" s="244">
        <f t="shared" si="4"/>
        <v>15</v>
      </c>
      <c r="S44" s="243">
        <v>5</v>
      </c>
      <c r="T44" s="243">
        <f t="shared" si="5"/>
        <v>20</v>
      </c>
      <c r="U44" s="244">
        <v>2</v>
      </c>
      <c r="V44" s="244">
        <f t="shared" si="6"/>
        <v>22</v>
      </c>
      <c r="W44" s="243">
        <v>5</v>
      </c>
      <c r="X44" s="243">
        <f t="shared" si="7"/>
        <v>27</v>
      </c>
      <c r="Y44" s="244">
        <v>0</v>
      </c>
      <c r="Z44" s="244">
        <v>0</v>
      </c>
      <c r="AA44" s="244">
        <v>1</v>
      </c>
      <c r="AB44" s="244">
        <v>1</v>
      </c>
      <c r="AC44" s="244">
        <v>0</v>
      </c>
      <c r="AD44" s="244">
        <v>0</v>
      </c>
      <c r="AE44" s="244">
        <v>0</v>
      </c>
      <c r="AF44" s="244">
        <v>2</v>
      </c>
      <c r="AG44" s="244">
        <f t="shared" si="8"/>
        <v>29</v>
      </c>
      <c r="AH44" s="243">
        <v>2</v>
      </c>
      <c r="AI44" s="243">
        <v>2</v>
      </c>
      <c r="AJ44" s="243">
        <v>2</v>
      </c>
      <c r="AK44" s="243">
        <v>0</v>
      </c>
      <c r="AL44" s="243">
        <v>0</v>
      </c>
      <c r="AM44" s="243">
        <v>0</v>
      </c>
      <c r="AN44" s="243">
        <v>0</v>
      </c>
      <c r="AO44" s="243">
        <v>6</v>
      </c>
      <c r="AP44" s="243">
        <f t="shared" si="9"/>
        <v>35</v>
      </c>
      <c r="AQ44" s="244">
        <v>0</v>
      </c>
      <c r="AR44" s="244">
        <v>0</v>
      </c>
      <c r="AS44" s="244">
        <v>1</v>
      </c>
      <c r="AT44" s="244">
        <v>1</v>
      </c>
      <c r="AU44" s="244">
        <v>0</v>
      </c>
      <c r="AV44" s="244">
        <v>0</v>
      </c>
      <c r="AW44" s="244">
        <v>0</v>
      </c>
      <c r="AX44" s="244">
        <v>2</v>
      </c>
      <c r="AY44" s="244">
        <f t="shared" si="10"/>
        <v>37</v>
      </c>
      <c r="AZ44" s="243">
        <v>0</v>
      </c>
      <c r="BA44" s="243">
        <v>0</v>
      </c>
      <c r="BB44" s="243">
        <v>0</v>
      </c>
      <c r="BC44" s="243">
        <v>0</v>
      </c>
      <c r="BD44" s="243">
        <v>1</v>
      </c>
      <c r="BE44" s="243">
        <v>0</v>
      </c>
      <c r="BF44" s="243">
        <v>0</v>
      </c>
      <c r="BG44" s="243">
        <v>1</v>
      </c>
      <c r="BH44" s="243">
        <f t="shared" si="11"/>
        <v>38</v>
      </c>
      <c r="BI44" s="244">
        <v>0</v>
      </c>
      <c r="BJ44" s="244">
        <v>0</v>
      </c>
      <c r="BK44" s="244">
        <v>0</v>
      </c>
      <c r="BL44" s="244">
        <v>0</v>
      </c>
      <c r="BM44" s="244">
        <v>1</v>
      </c>
      <c r="BN44" s="244">
        <v>0</v>
      </c>
      <c r="BO44" s="244">
        <v>1</v>
      </c>
      <c r="BP44" s="244">
        <v>2</v>
      </c>
      <c r="BQ44" s="244">
        <f t="shared" si="12"/>
        <v>40</v>
      </c>
      <c r="BR44" s="243">
        <v>0</v>
      </c>
      <c r="BS44" s="243">
        <v>0</v>
      </c>
      <c r="BT44" s="243">
        <v>0</v>
      </c>
      <c r="BU44" s="243">
        <v>0</v>
      </c>
      <c r="BV44" s="243">
        <v>0</v>
      </c>
      <c r="BW44" s="243">
        <v>0</v>
      </c>
      <c r="BX44" s="243">
        <v>0</v>
      </c>
      <c r="BY44" s="243"/>
      <c r="BZ44" s="243"/>
    </row>
    <row r="45" spans="1:78" x14ac:dyDescent="0.25">
      <c r="A45" s="338" t="s">
        <v>165</v>
      </c>
      <c r="B45" s="339"/>
      <c r="C45" s="339"/>
      <c r="D45" s="339"/>
      <c r="E45" s="339"/>
      <c r="F45" s="339"/>
      <c r="G45" s="339"/>
      <c r="H45" s="339"/>
      <c r="I45" s="339"/>
      <c r="J45" s="94">
        <f>SUM(J42:J44)</f>
        <v>33067079.838167749</v>
      </c>
      <c r="K45" s="243"/>
      <c r="L45" s="243"/>
      <c r="M45" s="244"/>
      <c r="N45" s="244"/>
      <c r="O45" s="243"/>
      <c r="P45" s="243"/>
      <c r="Q45" s="244"/>
      <c r="R45" s="244"/>
      <c r="S45" s="243"/>
      <c r="T45" s="243"/>
      <c r="U45" s="244"/>
      <c r="V45" s="244"/>
      <c r="W45" s="243"/>
      <c r="X45" s="243"/>
      <c r="Y45" s="244"/>
      <c r="Z45" s="244"/>
      <c r="AA45" s="244"/>
      <c r="AB45" s="244"/>
      <c r="AC45" s="244"/>
      <c r="AD45" s="244"/>
      <c r="AE45" s="244"/>
      <c r="AF45" s="244"/>
      <c r="AG45" s="244"/>
      <c r="AH45" s="243"/>
      <c r="AI45" s="243"/>
      <c r="AJ45" s="243"/>
      <c r="AK45" s="243"/>
      <c r="AL45" s="243"/>
      <c r="AM45" s="243"/>
      <c r="AN45" s="243"/>
      <c r="AO45" s="243"/>
      <c r="AP45" s="243">
        <f t="shared" si="9"/>
        <v>0</v>
      </c>
      <c r="AQ45" s="244"/>
      <c r="AR45" s="244"/>
      <c r="AS45" s="244"/>
      <c r="AT45" s="244"/>
      <c r="AU45" s="244"/>
      <c r="AV45" s="244"/>
      <c r="AW45" s="244"/>
      <c r="AX45" s="244"/>
      <c r="AY45" s="244">
        <f t="shared" si="10"/>
        <v>0</v>
      </c>
      <c r="AZ45" s="243"/>
      <c r="BA45" s="243"/>
      <c r="BB45" s="243"/>
      <c r="BC45" s="243"/>
      <c r="BD45" s="243"/>
      <c r="BE45" s="243"/>
      <c r="BF45" s="243"/>
      <c r="BG45" s="243"/>
      <c r="BH45" s="243">
        <f t="shared" si="11"/>
        <v>0</v>
      </c>
      <c r="BI45" s="244"/>
      <c r="BJ45" s="244"/>
      <c r="BK45" s="244"/>
      <c r="BL45" s="244"/>
      <c r="BM45" s="244"/>
      <c r="BN45" s="244"/>
      <c r="BO45" s="244"/>
      <c r="BP45" s="244"/>
      <c r="BQ45" s="244">
        <f t="shared" si="12"/>
        <v>0</v>
      </c>
      <c r="BR45" s="243"/>
      <c r="BS45" s="243"/>
      <c r="BT45" s="243"/>
      <c r="BU45" s="243"/>
      <c r="BV45" s="243"/>
      <c r="BW45" s="243"/>
      <c r="BX45" s="243"/>
      <c r="BY45" s="243"/>
      <c r="BZ45" s="243"/>
    </row>
    <row r="46" spans="1:78" x14ac:dyDescent="0.25">
      <c r="A46" s="72">
        <v>1</v>
      </c>
      <c r="B46" s="337" t="s">
        <v>39</v>
      </c>
      <c r="C46" s="337"/>
      <c r="D46" s="99">
        <f>G46/F46</f>
        <v>0.9619512195121952</v>
      </c>
      <c r="E46" s="76" t="s">
        <v>159</v>
      </c>
      <c r="F46" s="76">
        <v>41</v>
      </c>
      <c r="G46" s="76">
        <f>'[13]RAB BILIK REKAP'!G34+'[13]RAB BILIK TA REKAP'!G34+'[13]RAB BILIK L REKAP'!G34</f>
        <v>39.440000000000005</v>
      </c>
      <c r="H46" s="93" t="s">
        <v>156</v>
      </c>
      <c r="I46" s="96">
        <f>'[13]RAB BILIK REKAP'!I34</f>
        <v>71362.5</v>
      </c>
      <c r="J46" s="97">
        <f>G46*I46</f>
        <v>2814537.0000000005</v>
      </c>
      <c r="K46" s="243">
        <v>1</v>
      </c>
      <c r="L46" s="243">
        <f t="shared" si="1"/>
        <v>1</v>
      </c>
      <c r="M46" s="244">
        <v>3</v>
      </c>
      <c r="N46" s="244">
        <f t="shared" si="2"/>
        <v>4</v>
      </c>
      <c r="O46" s="243">
        <v>5</v>
      </c>
      <c r="P46" s="243">
        <f t="shared" si="3"/>
        <v>9</v>
      </c>
      <c r="Q46" s="244">
        <v>4</v>
      </c>
      <c r="R46" s="244">
        <f t="shared" si="4"/>
        <v>13</v>
      </c>
      <c r="S46" s="243">
        <v>5</v>
      </c>
      <c r="T46" s="243">
        <f t="shared" si="5"/>
        <v>18</v>
      </c>
      <c r="U46" s="244">
        <v>2</v>
      </c>
      <c r="V46" s="244">
        <f t="shared" si="6"/>
        <v>20</v>
      </c>
      <c r="W46" s="243">
        <v>5</v>
      </c>
      <c r="X46" s="243">
        <f t="shared" si="7"/>
        <v>25</v>
      </c>
      <c r="Y46" s="244">
        <v>0</v>
      </c>
      <c r="Z46" s="244">
        <v>0</v>
      </c>
      <c r="AA46" s="244">
        <v>1</v>
      </c>
      <c r="AB46" s="244">
        <v>1</v>
      </c>
      <c r="AC46" s="244">
        <v>0</v>
      </c>
      <c r="AD46" s="244">
        <v>0</v>
      </c>
      <c r="AE46" s="244">
        <v>0</v>
      </c>
      <c r="AF46" s="244">
        <v>2</v>
      </c>
      <c r="AG46" s="244">
        <f t="shared" si="8"/>
        <v>27</v>
      </c>
      <c r="AH46" s="243">
        <v>0</v>
      </c>
      <c r="AI46" s="243">
        <v>2</v>
      </c>
      <c r="AJ46" s="243">
        <v>2</v>
      </c>
      <c r="AK46" s="243">
        <v>2</v>
      </c>
      <c r="AL46" s="243">
        <v>0</v>
      </c>
      <c r="AM46" s="243">
        <v>0</v>
      </c>
      <c r="AN46" s="243">
        <v>0</v>
      </c>
      <c r="AO46" s="243">
        <v>6</v>
      </c>
      <c r="AP46" s="243">
        <f t="shared" si="9"/>
        <v>33</v>
      </c>
      <c r="AQ46" s="244">
        <v>0</v>
      </c>
      <c r="AR46" s="244">
        <v>0</v>
      </c>
      <c r="AS46" s="244">
        <v>1</v>
      </c>
      <c r="AT46" s="244">
        <v>1</v>
      </c>
      <c r="AU46" s="244">
        <v>0</v>
      </c>
      <c r="AV46" s="244">
        <v>0</v>
      </c>
      <c r="AW46" s="244">
        <v>0</v>
      </c>
      <c r="AX46" s="244">
        <v>2</v>
      </c>
      <c r="AY46" s="244">
        <f t="shared" si="10"/>
        <v>35</v>
      </c>
      <c r="AZ46" s="243">
        <v>0</v>
      </c>
      <c r="BA46" s="243">
        <v>0</v>
      </c>
      <c r="BB46" s="243">
        <v>0</v>
      </c>
      <c r="BC46" s="243">
        <v>0</v>
      </c>
      <c r="BD46" s="243">
        <v>0</v>
      </c>
      <c r="BE46" s="243">
        <v>0</v>
      </c>
      <c r="BF46" s="243">
        <v>1</v>
      </c>
      <c r="BG46" s="243">
        <v>1</v>
      </c>
      <c r="BH46" s="243">
        <f t="shared" si="11"/>
        <v>36</v>
      </c>
      <c r="BI46" s="244">
        <v>0</v>
      </c>
      <c r="BJ46" s="244">
        <v>1</v>
      </c>
      <c r="BK46" s="244">
        <v>0</v>
      </c>
      <c r="BL46" s="244">
        <v>1</v>
      </c>
      <c r="BM46" s="244">
        <v>0</v>
      </c>
      <c r="BN46" s="244">
        <v>0</v>
      </c>
      <c r="BO46" s="244">
        <v>0</v>
      </c>
      <c r="BP46" s="244">
        <v>2</v>
      </c>
      <c r="BQ46" s="244">
        <f t="shared" si="12"/>
        <v>38</v>
      </c>
      <c r="BR46" s="243">
        <v>0</v>
      </c>
      <c r="BS46" s="243">
        <v>0</v>
      </c>
      <c r="BT46" s="243">
        <v>0</v>
      </c>
      <c r="BU46" s="243">
        <v>0</v>
      </c>
      <c r="BV46" s="243">
        <v>0</v>
      </c>
      <c r="BW46" s="243">
        <v>0</v>
      </c>
      <c r="BX46" s="243">
        <v>0</v>
      </c>
      <c r="BY46" s="243"/>
      <c r="BZ46" s="243"/>
    </row>
    <row r="47" spans="1:78" x14ac:dyDescent="0.25">
      <c r="A47" s="72">
        <v>2</v>
      </c>
      <c r="B47" s="337" t="s">
        <v>40</v>
      </c>
      <c r="C47" s="337"/>
      <c r="D47" s="99">
        <f t="shared" ref="D47:D48" si="16">G47/F47</f>
        <v>3.2312195121951226</v>
      </c>
      <c r="E47" s="76" t="s">
        <v>159</v>
      </c>
      <c r="F47" s="76">
        <v>41</v>
      </c>
      <c r="G47" s="76">
        <f>'[13]RAB BILIK REKAP'!G35+'[13]RAB BILIK TA REKAP'!G35+'[13]RAB BILIK L REKAP'!G35</f>
        <v>132.48000000000002</v>
      </c>
      <c r="H47" s="93" t="str">
        <f>H46</f>
        <v>Analisa</v>
      </c>
      <c r="I47" s="96">
        <f>I46</f>
        <v>71362.5</v>
      </c>
      <c r="J47" s="97">
        <f>G47*I47</f>
        <v>9454104.0000000019</v>
      </c>
      <c r="K47" s="243">
        <v>1</v>
      </c>
      <c r="L47" s="243">
        <f t="shared" si="1"/>
        <v>1</v>
      </c>
      <c r="M47" s="244">
        <v>3</v>
      </c>
      <c r="N47" s="244">
        <f t="shared" si="2"/>
        <v>4</v>
      </c>
      <c r="O47" s="243">
        <v>5</v>
      </c>
      <c r="P47" s="243">
        <f t="shared" si="3"/>
        <v>9</v>
      </c>
      <c r="Q47" s="244">
        <v>4</v>
      </c>
      <c r="R47" s="244">
        <f t="shared" si="4"/>
        <v>13</v>
      </c>
      <c r="S47" s="243">
        <v>5</v>
      </c>
      <c r="T47" s="243">
        <f t="shared" si="5"/>
        <v>18</v>
      </c>
      <c r="U47" s="244">
        <v>2</v>
      </c>
      <c r="V47" s="244">
        <f t="shared" si="6"/>
        <v>20</v>
      </c>
      <c r="W47" s="243">
        <v>5</v>
      </c>
      <c r="X47" s="243">
        <f t="shared" si="7"/>
        <v>25</v>
      </c>
      <c r="Y47" s="244">
        <v>0</v>
      </c>
      <c r="Z47" s="244">
        <v>0</v>
      </c>
      <c r="AA47" s="244">
        <v>0</v>
      </c>
      <c r="AB47" s="244">
        <v>1</v>
      </c>
      <c r="AC47" s="244">
        <v>1</v>
      </c>
      <c r="AD47" s="244">
        <v>0</v>
      </c>
      <c r="AE47" s="244">
        <v>0</v>
      </c>
      <c r="AF47" s="244">
        <v>2</v>
      </c>
      <c r="AG47" s="244">
        <f t="shared" si="8"/>
        <v>27</v>
      </c>
      <c r="AH47" s="243">
        <v>0</v>
      </c>
      <c r="AI47" s="243">
        <v>0</v>
      </c>
      <c r="AJ47" s="243">
        <v>2</v>
      </c>
      <c r="AK47" s="243">
        <v>2</v>
      </c>
      <c r="AL47" s="243">
        <v>2</v>
      </c>
      <c r="AM47" s="243">
        <v>0</v>
      </c>
      <c r="AN47" s="243">
        <v>0</v>
      </c>
      <c r="AO47" s="243">
        <v>6</v>
      </c>
      <c r="AP47" s="243">
        <f t="shared" si="9"/>
        <v>33</v>
      </c>
      <c r="AQ47" s="244">
        <v>0</v>
      </c>
      <c r="AR47" s="244">
        <v>0</v>
      </c>
      <c r="AS47" s="244">
        <v>0</v>
      </c>
      <c r="AT47" s="244">
        <v>1</v>
      </c>
      <c r="AU47" s="244">
        <v>1</v>
      </c>
      <c r="AV47" s="244">
        <v>0</v>
      </c>
      <c r="AW47" s="244">
        <v>0</v>
      </c>
      <c r="AX47" s="244">
        <v>2</v>
      </c>
      <c r="AY47" s="244">
        <f t="shared" si="10"/>
        <v>35</v>
      </c>
      <c r="AZ47" s="243">
        <v>0</v>
      </c>
      <c r="BA47" s="243">
        <v>0</v>
      </c>
      <c r="BB47" s="243">
        <v>0</v>
      </c>
      <c r="BC47" s="243">
        <v>0</v>
      </c>
      <c r="BD47" s="243">
        <v>0</v>
      </c>
      <c r="BE47" s="243">
        <v>1</v>
      </c>
      <c r="BF47" s="243">
        <v>0</v>
      </c>
      <c r="BG47" s="243">
        <v>1</v>
      </c>
      <c r="BH47" s="243">
        <f t="shared" si="11"/>
        <v>36</v>
      </c>
      <c r="BI47" s="244">
        <v>0</v>
      </c>
      <c r="BJ47" s="244">
        <v>0</v>
      </c>
      <c r="BK47" s="244">
        <v>0</v>
      </c>
      <c r="BL47" s="244">
        <v>0</v>
      </c>
      <c r="BM47" s="244">
        <v>1</v>
      </c>
      <c r="BN47" s="244">
        <v>0</v>
      </c>
      <c r="BO47" s="244">
        <v>1</v>
      </c>
      <c r="BP47" s="244">
        <v>2</v>
      </c>
      <c r="BQ47" s="244">
        <f t="shared" si="12"/>
        <v>38</v>
      </c>
      <c r="BR47" s="243">
        <v>0</v>
      </c>
      <c r="BS47" s="243">
        <v>0</v>
      </c>
      <c r="BT47" s="243">
        <v>0</v>
      </c>
      <c r="BU47" s="243">
        <v>0</v>
      </c>
      <c r="BV47" s="243">
        <v>0</v>
      </c>
      <c r="BW47" s="243">
        <v>0</v>
      </c>
      <c r="BX47" s="243">
        <v>0</v>
      </c>
      <c r="BY47" s="243"/>
      <c r="BZ47" s="243"/>
    </row>
    <row r="48" spans="1:78" x14ac:dyDescent="0.25">
      <c r="A48" s="72">
        <v>3</v>
      </c>
      <c r="B48" s="337" t="s">
        <v>41</v>
      </c>
      <c r="C48" s="337"/>
      <c r="D48" s="99">
        <f t="shared" si="16"/>
        <v>0.9619512195121952</v>
      </c>
      <c r="E48" s="76" t="s">
        <v>159</v>
      </c>
      <c r="F48" s="76">
        <v>41</v>
      </c>
      <c r="G48" s="76">
        <f>'[13]RAB BILIK REKAP'!G36+'[13]RAB BILIK TA REKAP'!G36+'[13]RAB BILIK L REKAP'!G36</f>
        <v>39.440000000000005</v>
      </c>
      <c r="H48" s="93" t="str">
        <f>H47</f>
        <v>Analisa</v>
      </c>
      <c r="I48" s="96">
        <f>I47</f>
        <v>71362.5</v>
      </c>
      <c r="J48" s="97">
        <f>G48*I48</f>
        <v>2814537.0000000005</v>
      </c>
      <c r="K48" s="243">
        <v>1</v>
      </c>
      <c r="L48" s="243">
        <f t="shared" si="1"/>
        <v>1</v>
      </c>
      <c r="M48" s="244">
        <v>3</v>
      </c>
      <c r="N48" s="244">
        <f t="shared" si="2"/>
        <v>4</v>
      </c>
      <c r="O48" s="243">
        <v>5</v>
      </c>
      <c r="P48" s="243">
        <f t="shared" si="3"/>
        <v>9</v>
      </c>
      <c r="Q48" s="244">
        <v>4</v>
      </c>
      <c r="R48" s="244">
        <f t="shared" si="4"/>
        <v>13</v>
      </c>
      <c r="S48" s="243">
        <v>5</v>
      </c>
      <c r="T48" s="243">
        <f t="shared" si="5"/>
        <v>18</v>
      </c>
      <c r="U48" s="244">
        <v>2</v>
      </c>
      <c r="V48" s="244">
        <f t="shared" si="6"/>
        <v>20</v>
      </c>
      <c r="W48" s="243">
        <v>5</v>
      </c>
      <c r="X48" s="243">
        <f t="shared" si="7"/>
        <v>25</v>
      </c>
      <c r="Y48" s="244">
        <v>0</v>
      </c>
      <c r="Z48" s="244">
        <v>0</v>
      </c>
      <c r="AA48" s="244">
        <v>0</v>
      </c>
      <c r="AB48" s="244">
        <v>0</v>
      </c>
      <c r="AC48" s="244">
        <v>1</v>
      </c>
      <c r="AD48" s="244">
        <v>1</v>
      </c>
      <c r="AE48" s="244">
        <v>0</v>
      </c>
      <c r="AF48" s="244">
        <v>2</v>
      </c>
      <c r="AG48" s="244">
        <f t="shared" si="8"/>
        <v>27</v>
      </c>
      <c r="AH48" s="243">
        <v>0</v>
      </c>
      <c r="AI48" s="243">
        <v>0</v>
      </c>
      <c r="AJ48" s="243">
        <v>0</v>
      </c>
      <c r="AK48" s="243">
        <v>2</v>
      </c>
      <c r="AL48" s="243">
        <v>2</v>
      </c>
      <c r="AM48" s="243">
        <v>2</v>
      </c>
      <c r="AN48" s="243">
        <v>0</v>
      </c>
      <c r="AO48" s="243">
        <v>6</v>
      </c>
      <c r="AP48" s="243">
        <f t="shared" si="9"/>
        <v>33</v>
      </c>
      <c r="AQ48" s="244">
        <v>0</v>
      </c>
      <c r="AR48" s="244">
        <v>0</v>
      </c>
      <c r="AS48" s="244">
        <v>0</v>
      </c>
      <c r="AT48" s="244">
        <v>0</v>
      </c>
      <c r="AU48" s="244">
        <v>1</v>
      </c>
      <c r="AV48" s="244">
        <v>1</v>
      </c>
      <c r="AW48" s="244">
        <v>0</v>
      </c>
      <c r="AX48" s="244">
        <v>2</v>
      </c>
      <c r="AY48" s="244">
        <f t="shared" si="10"/>
        <v>35</v>
      </c>
      <c r="AZ48" s="243">
        <v>0</v>
      </c>
      <c r="BA48" s="243">
        <v>0</v>
      </c>
      <c r="BB48" s="243">
        <v>0</v>
      </c>
      <c r="BC48" s="243">
        <v>0</v>
      </c>
      <c r="BD48" s="243">
        <v>1</v>
      </c>
      <c r="BE48" s="243">
        <v>0</v>
      </c>
      <c r="BF48" s="243">
        <v>0</v>
      </c>
      <c r="BG48" s="243">
        <v>1</v>
      </c>
      <c r="BH48" s="243">
        <f t="shared" si="11"/>
        <v>36</v>
      </c>
      <c r="BI48" s="244">
        <v>0</v>
      </c>
      <c r="BJ48" s="244">
        <v>0</v>
      </c>
      <c r="BK48" s="244">
        <v>1</v>
      </c>
      <c r="BL48" s="244">
        <v>0</v>
      </c>
      <c r="BM48" s="244">
        <v>0</v>
      </c>
      <c r="BN48" s="244">
        <v>1</v>
      </c>
      <c r="BO48" s="244">
        <v>0</v>
      </c>
      <c r="BP48" s="244">
        <v>2</v>
      </c>
      <c r="BQ48" s="244">
        <f t="shared" si="12"/>
        <v>38</v>
      </c>
      <c r="BR48" s="243">
        <v>0</v>
      </c>
      <c r="BS48" s="243">
        <v>0</v>
      </c>
      <c r="BT48" s="243">
        <v>0</v>
      </c>
      <c r="BU48" s="243">
        <v>0</v>
      </c>
      <c r="BV48" s="243">
        <v>0</v>
      </c>
      <c r="BW48" s="243">
        <v>0</v>
      </c>
      <c r="BX48" s="243">
        <v>0</v>
      </c>
      <c r="BY48" s="243"/>
      <c r="BZ48" s="243"/>
    </row>
    <row r="49" spans="1:78" x14ac:dyDescent="0.25">
      <c r="A49" s="338" t="s">
        <v>167</v>
      </c>
      <c r="B49" s="339"/>
      <c r="C49" s="339"/>
      <c r="D49" s="339"/>
      <c r="E49" s="339"/>
      <c r="F49" s="339"/>
      <c r="G49" s="339"/>
      <c r="H49" s="339"/>
      <c r="I49" s="339"/>
      <c r="J49" s="94">
        <f>SUM(J46:J48)</f>
        <v>15083178.000000002</v>
      </c>
      <c r="K49" s="243"/>
      <c r="L49" s="243"/>
      <c r="M49" s="244"/>
      <c r="N49" s="244"/>
      <c r="O49" s="243"/>
      <c r="P49" s="243"/>
      <c r="Q49" s="244"/>
      <c r="R49" s="244"/>
      <c r="S49" s="243"/>
      <c r="T49" s="243"/>
      <c r="U49" s="244"/>
      <c r="V49" s="244"/>
      <c r="W49" s="243"/>
      <c r="X49" s="243"/>
      <c r="Y49" s="244"/>
      <c r="Z49" s="244"/>
      <c r="AA49" s="244"/>
      <c r="AB49" s="244"/>
      <c r="AC49" s="244"/>
      <c r="AD49" s="244"/>
      <c r="AE49" s="244"/>
      <c r="AF49" s="244"/>
      <c r="AG49" s="244"/>
      <c r="AH49" s="243"/>
      <c r="AI49" s="243"/>
      <c r="AJ49" s="243"/>
      <c r="AK49" s="243"/>
      <c r="AL49" s="243"/>
      <c r="AM49" s="243"/>
      <c r="AN49" s="243"/>
      <c r="AO49" s="243"/>
      <c r="AP49" s="243">
        <f t="shared" si="9"/>
        <v>0</v>
      </c>
      <c r="AQ49" s="244"/>
      <c r="AR49" s="244"/>
      <c r="AS49" s="244"/>
      <c r="AT49" s="244"/>
      <c r="AU49" s="244"/>
      <c r="AV49" s="244"/>
      <c r="AW49" s="244"/>
      <c r="AX49" s="244"/>
      <c r="AY49" s="244">
        <f t="shared" si="10"/>
        <v>0</v>
      </c>
      <c r="AZ49" s="243"/>
      <c r="BA49" s="243"/>
      <c r="BB49" s="243"/>
      <c r="BC49" s="243"/>
      <c r="BD49" s="243"/>
      <c r="BE49" s="243"/>
      <c r="BF49" s="243"/>
      <c r="BG49" s="243"/>
      <c r="BH49" s="243">
        <f t="shared" si="11"/>
        <v>0</v>
      </c>
      <c r="BI49" s="244"/>
      <c r="BJ49" s="244"/>
      <c r="BK49" s="244"/>
      <c r="BL49" s="244"/>
      <c r="BM49" s="244"/>
      <c r="BN49" s="244"/>
      <c r="BO49" s="244"/>
      <c r="BP49" s="244"/>
      <c r="BQ49" s="244">
        <f t="shared" si="12"/>
        <v>0</v>
      </c>
      <c r="BR49" s="243"/>
      <c r="BS49" s="243"/>
      <c r="BT49" s="243"/>
      <c r="BU49" s="243"/>
      <c r="BV49" s="243"/>
      <c r="BW49" s="243"/>
      <c r="BX49" s="243"/>
      <c r="BY49" s="243"/>
      <c r="BZ49" s="243"/>
    </row>
    <row r="50" spans="1:78" x14ac:dyDescent="0.25">
      <c r="A50" s="72">
        <v>1</v>
      </c>
      <c r="B50" s="337" t="s">
        <v>169</v>
      </c>
      <c r="C50" s="337"/>
      <c r="D50" s="99">
        <f>G50/F50</f>
        <v>3.3300000000000005</v>
      </c>
      <c r="E50" s="76" t="s">
        <v>159</v>
      </c>
      <c r="F50" s="76">
        <v>14</v>
      </c>
      <c r="G50" s="76">
        <f>'[13]RAB BILIK REKAP'!G39</f>
        <v>46.620000000000005</v>
      </c>
      <c r="H50" s="93" t="s">
        <v>156</v>
      </c>
      <c r="I50" s="96">
        <f>'[13]RAB BILIK REKAP'!I39</f>
        <v>101375</v>
      </c>
      <c r="J50" s="97">
        <f>G50*I50</f>
        <v>4726102.5</v>
      </c>
      <c r="K50" s="243">
        <v>0</v>
      </c>
      <c r="L50" s="243">
        <f t="shared" si="1"/>
        <v>0</v>
      </c>
      <c r="M50" s="244">
        <v>3</v>
      </c>
      <c r="N50" s="244">
        <f t="shared" si="2"/>
        <v>3</v>
      </c>
      <c r="O50" s="243">
        <v>5</v>
      </c>
      <c r="P50" s="243">
        <f t="shared" si="3"/>
        <v>8</v>
      </c>
      <c r="Q50" s="244">
        <v>4</v>
      </c>
      <c r="R50" s="244">
        <f t="shared" si="4"/>
        <v>12</v>
      </c>
      <c r="S50" s="243">
        <v>2</v>
      </c>
      <c r="T50" s="243">
        <f t="shared" si="5"/>
        <v>14</v>
      </c>
      <c r="U50" s="244">
        <v>0</v>
      </c>
      <c r="V50" s="244">
        <f t="shared" si="6"/>
        <v>14</v>
      </c>
      <c r="W50" s="243"/>
      <c r="X50" s="243"/>
      <c r="Y50" s="244">
        <v>0</v>
      </c>
      <c r="Z50" s="244">
        <v>0</v>
      </c>
      <c r="AA50" s="244">
        <v>0</v>
      </c>
      <c r="AB50" s="244">
        <v>0</v>
      </c>
      <c r="AC50" s="244">
        <v>0</v>
      </c>
      <c r="AD50" s="244">
        <v>0</v>
      </c>
      <c r="AE50" s="244">
        <v>0</v>
      </c>
      <c r="AF50" s="244"/>
      <c r="AG50" s="244"/>
      <c r="AH50" s="243">
        <v>0</v>
      </c>
      <c r="AI50" s="243">
        <v>0</v>
      </c>
      <c r="AJ50" s="243">
        <v>0</v>
      </c>
      <c r="AK50" s="243">
        <v>0</v>
      </c>
      <c r="AL50" s="243">
        <v>0</v>
      </c>
      <c r="AM50" s="243">
        <v>0</v>
      </c>
      <c r="AN50" s="243">
        <v>0</v>
      </c>
      <c r="AO50" s="243"/>
      <c r="AP50" s="243">
        <f t="shared" si="9"/>
        <v>0</v>
      </c>
      <c r="AQ50" s="244">
        <v>0</v>
      </c>
      <c r="AR50" s="244">
        <v>0</v>
      </c>
      <c r="AS50" s="244">
        <v>0</v>
      </c>
      <c r="AT50" s="244">
        <v>0</v>
      </c>
      <c r="AU50" s="244">
        <v>0</v>
      </c>
      <c r="AV50" s="244">
        <v>0</v>
      </c>
      <c r="AW50" s="244">
        <v>0</v>
      </c>
      <c r="AX50" s="244">
        <v>0</v>
      </c>
      <c r="AY50" s="244">
        <f t="shared" si="10"/>
        <v>0</v>
      </c>
      <c r="AZ50" s="243">
        <v>0</v>
      </c>
      <c r="BA50" s="243">
        <v>0</v>
      </c>
      <c r="BB50" s="243">
        <v>0</v>
      </c>
      <c r="BC50" s="243">
        <v>0</v>
      </c>
      <c r="BD50" s="243">
        <v>0</v>
      </c>
      <c r="BE50" s="243">
        <v>0</v>
      </c>
      <c r="BF50" s="243">
        <v>0</v>
      </c>
      <c r="BG50" s="243">
        <v>0</v>
      </c>
      <c r="BH50" s="243">
        <f t="shared" si="11"/>
        <v>0</v>
      </c>
      <c r="BI50" s="244">
        <v>0</v>
      </c>
      <c r="BJ50" s="244">
        <v>0</v>
      </c>
      <c r="BK50" s="244">
        <v>0</v>
      </c>
      <c r="BL50" s="244">
        <v>0</v>
      </c>
      <c r="BM50" s="244">
        <v>0</v>
      </c>
      <c r="BN50" s="244">
        <v>0</v>
      </c>
      <c r="BO50" s="244">
        <v>0</v>
      </c>
      <c r="BP50" s="244">
        <v>0</v>
      </c>
      <c r="BQ50" s="244">
        <f t="shared" si="12"/>
        <v>0</v>
      </c>
      <c r="BR50" s="243">
        <v>0</v>
      </c>
      <c r="BS50" s="243">
        <v>0</v>
      </c>
      <c r="BT50" s="243">
        <v>0</v>
      </c>
      <c r="BU50" s="243">
        <v>0</v>
      </c>
      <c r="BV50" s="243">
        <v>0</v>
      </c>
      <c r="BW50" s="243">
        <v>0</v>
      </c>
      <c r="BX50" s="243">
        <v>0</v>
      </c>
      <c r="BY50" s="243"/>
      <c r="BZ50" s="243"/>
    </row>
    <row r="51" spans="1:78" x14ac:dyDescent="0.25">
      <c r="A51" s="338" t="s">
        <v>171</v>
      </c>
      <c r="B51" s="339"/>
      <c r="C51" s="339"/>
      <c r="D51" s="339"/>
      <c r="E51" s="339"/>
      <c r="F51" s="339"/>
      <c r="G51" s="339"/>
      <c r="H51" s="339"/>
      <c r="I51" s="339"/>
      <c r="J51" s="94">
        <f>SUM(J50:J50)</f>
        <v>4726102.5</v>
      </c>
      <c r="K51" s="243"/>
      <c r="L51" s="243"/>
      <c r="M51" s="244"/>
      <c r="N51" s="244"/>
      <c r="O51" s="243"/>
      <c r="P51" s="243"/>
      <c r="Q51" s="244"/>
      <c r="R51" s="244"/>
      <c r="S51" s="243"/>
      <c r="T51" s="243"/>
      <c r="U51" s="244"/>
      <c r="V51" s="244"/>
      <c r="W51" s="243"/>
      <c r="X51" s="243"/>
      <c r="Y51" s="244"/>
      <c r="Z51" s="244"/>
      <c r="AA51" s="244"/>
      <c r="AB51" s="244"/>
      <c r="AC51" s="244"/>
      <c r="AD51" s="244"/>
      <c r="AE51" s="244"/>
      <c r="AF51" s="244"/>
      <c r="AG51" s="244"/>
      <c r="AH51" s="243"/>
      <c r="AI51" s="243"/>
      <c r="AJ51" s="243"/>
      <c r="AK51" s="243"/>
      <c r="AL51" s="243"/>
      <c r="AM51" s="243"/>
      <c r="AN51" s="243"/>
      <c r="AO51" s="243"/>
      <c r="AP51" s="243">
        <f t="shared" si="9"/>
        <v>0</v>
      </c>
      <c r="AQ51" s="244"/>
      <c r="AR51" s="244"/>
      <c r="AS51" s="244"/>
      <c r="AT51" s="244"/>
      <c r="AU51" s="244"/>
      <c r="AV51" s="244"/>
      <c r="AW51" s="244"/>
      <c r="AX51" s="244"/>
      <c r="AY51" s="244">
        <f t="shared" si="10"/>
        <v>0</v>
      </c>
      <c r="AZ51" s="243"/>
      <c r="BA51" s="243"/>
      <c r="BB51" s="243"/>
      <c r="BC51" s="243"/>
      <c r="BD51" s="243"/>
      <c r="BE51" s="243"/>
      <c r="BF51" s="243"/>
      <c r="BG51" s="243"/>
      <c r="BH51" s="243">
        <f t="shared" si="11"/>
        <v>0</v>
      </c>
      <c r="BI51" s="244"/>
      <c r="BJ51" s="244"/>
      <c r="BK51" s="244"/>
      <c r="BL51" s="244"/>
      <c r="BM51" s="244"/>
      <c r="BN51" s="244"/>
      <c r="BO51" s="244"/>
      <c r="BP51" s="244"/>
      <c r="BQ51" s="244">
        <f t="shared" si="12"/>
        <v>0</v>
      </c>
      <c r="BR51" s="243"/>
      <c r="BS51" s="243"/>
      <c r="BT51" s="243"/>
      <c r="BU51" s="243"/>
      <c r="BV51" s="243"/>
      <c r="BW51" s="243"/>
      <c r="BX51" s="243"/>
      <c r="BY51" s="243"/>
      <c r="BZ51" s="243"/>
    </row>
    <row r="52" spans="1:78" x14ac:dyDescent="0.25">
      <c r="A52" s="72">
        <v>1</v>
      </c>
      <c r="B52" s="337" t="s">
        <v>51</v>
      </c>
      <c r="C52" s="337"/>
      <c r="D52" s="99">
        <f>G52/F52</f>
        <v>16.743497560975605</v>
      </c>
      <c r="E52" s="76" t="s">
        <v>159</v>
      </c>
      <c r="F52" s="76">
        <v>41</v>
      </c>
      <c r="G52" s="100">
        <f>'[13]RAB BILIK REKAP'!G43+'[13]RAB BILIK TA REKAP'!G43+'[13]RAB BILIK L REKAP'!G42+17</f>
        <v>686.48339999999985</v>
      </c>
      <c r="H52" s="93" t="s">
        <v>156</v>
      </c>
      <c r="I52" s="96">
        <f>'[13]RAB BILIK REKAP'!I43</f>
        <v>21835</v>
      </c>
      <c r="J52" s="97">
        <f>G52*I52</f>
        <v>14989365.038999997</v>
      </c>
      <c r="K52" s="243">
        <v>0</v>
      </c>
      <c r="L52" s="243">
        <f t="shared" si="1"/>
        <v>0</v>
      </c>
      <c r="M52" s="244">
        <v>0</v>
      </c>
      <c r="N52" s="244">
        <f t="shared" si="2"/>
        <v>0</v>
      </c>
      <c r="O52" s="243">
        <v>0</v>
      </c>
      <c r="P52" s="243">
        <f t="shared" si="3"/>
        <v>0</v>
      </c>
      <c r="Q52" s="244">
        <v>0</v>
      </c>
      <c r="R52" s="244">
        <f t="shared" si="4"/>
        <v>0</v>
      </c>
      <c r="S52" s="243">
        <v>0</v>
      </c>
      <c r="T52" s="243">
        <f t="shared" si="5"/>
        <v>0</v>
      </c>
      <c r="U52" s="244">
        <v>0</v>
      </c>
      <c r="V52" s="244">
        <f t="shared" si="6"/>
        <v>0</v>
      </c>
      <c r="W52" s="243">
        <v>0</v>
      </c>
      <c r="X52" s="243">
        <f t="shared" si="7"/>
        <v>0</v>
      </c>
      <c r="Y52" s="244">
        <v>0</v>
      </c>
      <c r="Z52" s="244">
        <v>0</v>
      </c>
      <c r="AA52" s="244">
        <v>0</v>
      </c>
      <c r="AB52" s="244">
        <v>0</v>
      </c>
      <c r="AC52" s="244">
        <v>0</v>
      </c>
      <c r="AD52" s="244">
        <v>0</v>
      </c>
      <c r="AE52" s="244">
        <v>0</v>
      </c>
      <c r="AF52" s="244">
        <v>0</v>
      </c>
      <c r="AG52" s="244">
        <f t="shared" si="8"/>
        <v>0</v>
      </c>
      <c r="AH52" s="243">
        <v>0</v>
      </c>
      <c r="AI52" s="243">
        <v>0</v>
      </c>
      <c r="AJ52" s="243">
        <v>0</v>
      </c>
      <c r="AK52" s="243">
        <v>0</v>
      </c>
      <c r="AL52" s="243">
        <v>0</v>
      </c>
      <c r="AM52" s="243">
        <v>0</v>
      </c>
      <c r="AN52" s="243">
        <v>0</v>
      </c>
      <c r="AO52" s="243">
        <v>0</v>
      </c>
      <c r="AP52" s="243">
        <f t="shared" si="9"/>
        <v>0</v>
      </c>
      <c r="AQ52" s="244">
        <v>0</v>
      </c>
      <c r="AR52" s="244">
        <v>1</v>
      </c>
      <c r="AS52" s="244">
        <v>1</v>
      </c>
      <c r="AT52" s="244">
        <v>1</v>
      </c>
      <c r="AU52" s="244">
        <v>1</v>
      </c>
      <c r="AV52" s="244">
        <v>1</v>
      </c>
      <c r="AW52" s="244">
        <v>0</v>
      </c>
      <c r="AX52" s="244">
        <v>5</v>
      </c>
      <c r="AY52" s="244">
        <f t="shared" si="10"/>
        <v>5</v>
      </c>
      <c r="AZ52" s="243">
        <v>2</v>
      </c>
      <c r="BA52" s="243">
        <v>2</v>
      </c>
      <c r="BB52" s="243">
        <v>1</v>
      </c>
      <c r="BC52" s="243">
        <v>2</v>
      </c>
      <c r="BD52" s="243">
        <v>1</v>
      </c>
      <c r="BE52" s="243">
        <v>1</v>
      </c>
      <c r="BF52" s="243">
        <v>1</v>
      </c>
      <c r="BG52" s="243">
        <v>10</v>
      </c>
      <c r="BH52" s="243">
        <f t="shared" si="11"/>
        <v>15</v>
      </c>
      <c r="BI52" s="244">
        <v>4</v>
      </c>
      <c r="BJ52" s="244">
        <v>4</v>
      </c>
      <c r="BK52" s="244">
        <v>4</v>
      </c>
      <c r="BL52" s="244">
        <v>4</v>
      </c>
      <c r="BM52" s="244">
        <v>3</v>
      </c>
      <c r="BN52" s="244">
        <v>3</v>
      </c>
      <c r="BO52" s="244">
        <v>3</v>
      </c>
      <c r="BP52" s="244">
        <v>25</v>
      </c>
      <c r="BQ52" s="244">
        <f t="shared" si="12"/>
        <v>40</v>
      </c>
      <c r="BR52" s="243">
        <v>0</v>
      </c>
      <c r="BS52" s="243">
        <v>0</v>
      </c>
      <c r="BT52" s="243">
        <v>0</v>
      </c>
      <c r="BU52" s="243">
        <v>0</v>
      </c>
      <c r="BV52" s="243">
        <v>0</v>
      </c>
      <c r="BW52" s="243">
        <v>0</v>
      </c>
      <c r="BX52" s="243">
        <v>0</v>
      </c>
      <c r="BY52" s="243"/>
      <c r="BZ52" s="243"/>
    </row>
    <row r="53" spans="1:78" x14ac:dyDescent="0.25">
      <c r="A53" s="338" t="s">
        <v>173</v>
      </c>
      <c r="B53" s="339"/>
      <c r="C53" s="339"/>
      <c r="D53" s="339"/>
      <c r="E53" s="339"/>
      <c r="F53" s="339"/>
      <c r="G53" s="339"/>
      <c r="H53" s="339"/>
      <c r="I53" s="339"/>
      <c r="J53" s="94">
        <f>SUM(J52)</f>
        <v>14989365.038999997</v>
      </c>
      <c r="K53" s="243"/>
      <c r="L53" s="243"/>
      <c r="M53" s="244"/>
      <c r="N53" s="244"/>
      <c r="O53" s="243"/>
      <c r="P53" s="243"/>
      <c r="Q53" s="244"/>
      <c r="R53" s="244"/>
      <c r="S53" s="243"/>
      <c r="T53" s="243"/>
      <c r="U53" s="244"/>
      <c r="V53" s="244"/>
      <c r="W53" s="243"/>
      <c r="X53" s="243"/>
      <c r="Y53" s="244"/>
      <c r="Z53" s="244"/>
      <c r="AA53" s="244"/>
      <c r="AB53" s="244"/>
      <c r="AC53" s="244"/>
      <c r="AD53" s="244"/>
      <c r="AE53" s="244"/>
      <c r="AF53" s="244"/>
      <c r="AG53" s="244"/>
      <c r="AH53" s="243"/>
      <c r="AI53" s="243"/>
      <c r="AJ53" s="243"/>
      <c r="AK53" s="243"/>
      <c r="AL53" s="243"/>
      <c r="AM53" s="243"/>
      <c r="AN53" s="243"/>
      <c r="AO53" s="243"/>
      <c r="AP53" s="243">
        <f t="shared" si="9"/>
        <v>0</v>
      </c>
      <c r="AQ53" s="244"/>
      <c r="AR53" s="244"/>
      <c r="AS53" s="244"/>
      <c r="AT53" s="244"/>
      <c r="AU53" s="244"/>
      <c r="AV53" s="244"/>
      <c r="AW53" s="244"/>
      <c r="AX53" s="244"/>
      <c r="AY53" s="244">
        <f t="shared" si="10"/>
        <v>0</v>
      </c>
      <c r="AZ53" s="243"/>
      <c r="BA53" s="243"/>
      <c r="BB53" s="243"/>
      <c r="BC53" s="243"/>
      <c r="BD53" s="243"/>
      <c r="BE53" s="243"/>
      <c r="BF53" s="243"/>
      <c r="BG53" s="243"/>
      <c r="BH53" s="243">
        <f t="shared" si="11"/>
        <v>0</v>
      </c>
      <c r="BI53" s="244"/>
      <c r="BJ53" s="244"/>
      <c r="BK53" s="244"/>
      <c r="BL53" s="244"/>
      <c r="BM53" s="244"/>
      <c r="BN53" s="244"/>
      <c r="BO53" s="244"/>
      <c r="BP53" s="244"/>
      <c r="BQ53" s="244">
        <f t="shared" si="12"/>
        <v>0</v>
      </c>
      <c r="BR53" s="243"/>
      <c r="BS53" s="243"/>
      <c r="BT53" s="243"/>
      <c r="BU53" s="243"/>
      <c r="BV53" s="243"/>
      <c r="BW53" s="243"/>
      <c r="BX53" s="243"/>
      <c r="BY53" s="243"/>
      <c r="BZ53" s="243"/>
    </row>
    <row r="54" spans="1:78" x14ac:dyDescent="0.25">
      <c r="A54" s="72">
        <v>1</v>
      </c>
      <c r="B54" s="337" t="str">
        <f>'[13]RAB BILIK REKAP'!B46:C46</f>
        <v>Pas. Closet jongkok</v>
      </c>
      <c r="C54" s="337"/>
      <c r="D54" s="101">
        <f>G54/F54</f>
        <v>1</v>
      </c>
      <c r="E54" s="76" t="str">
        <f>'[13]RAB BILIK L REKAP'!E45</f>
        <v>bh</v>
      </c>
      <c r="F54" s="76">
        <v>41</v>
      </c>
      <c r="G54" s="76">
        <f>'[13]RAB BILIK REKAP'!G46+'[13]RAB BILIK TA REKAP'!G46+'[13]RAB BILIK L REKAP'!G45</f>
        <v>41</v>
      </c>
      <c r="H54" s="93" t="s">
        <v>175</v>
      </c>
      <c r="I54" s="96">
        <f>'[13]RAB BILIK REKAP'!I46</f>
        <v>175000</v>
      </c>
      <c r="J54" s="97">
        <f t="shared" ref="J54:J65" si="17">G54*I54</f>
        <v>7175000</v>
      </c>
      <c r="K54" s="243">
        <v>1</v>
      </c>
      <c r="L54" s="243">
        <f t="shared" si="1"/>
        <v>1</v>
      </c>
      <c r="M54" s="244">
        <v>3</v>
      </c>
      <c r="N54" s="244">
        <f t="shared" si="2"/>
        <v>4</v>
      </c>
      <c r="O54" s="243">
        <v>5</v>
      </c>
      <c r="P54" s="243">
        <f t="shared" si="3"/>
        <v>9</v>
      </c>
      <c r="Q54" s="244">
        <v>4</v>
      </c>
      <c r="R54" s="244">
        <f t="shared" si="4"/>
        <v>13</v>
      </c>
      <c r="S54" s="243">
        <v>5</v>
      </c>
      <c r="T54" s="243">
        <f t="shared" si="5"/>
        <v>18</v>
      </c>
      <c r="U54" s="244">
        <v>2</v>
      </c>
      <c r="V54" s="244">
        <f t="shared" si="6"/>
        <v>20</v>
      </c>
      <c r="W54" s="243">
        <v>5</v>
      </c>
      <c r="X54" s="243">
        <f t="shared" si="7"/>
        <v>25</v>
      </c>
      <c r="Y54" s="244">
        <v>0</v>
      </c>
      <c r="Z54" s="244">
        <v>0</v>
      </c>
      <c r="AA54" s="244">
        <v>0</v>
      </c>
      <c r="AB54" s="244">
        <v>0</v>
      </c>
      <c r="AC54" s="244">
        <v>1</v>
      </c>
      <c r="AD54" s="244">
        <v>1</v>
      </c>
      <c r="AE54" s="244">
        <v>0</v>
      </c>
      <c r="AF54" s="244">
        <v>2</v>
      </c>
      <c r="AG54" s="244">
        <f t="shared" si="8"/>
        <v>27</v>
      </c>
      <c r="AH54" s="243">
        <v>0</v>
      </c>
      <c r="AI54" s="243">
        <v>0</v>
      </c>
      <c r="AJ54" s="243">
        <v>0</v>
      </c>
      <c r="AK54" s="243">
        <v>2</v>
      </c>
      <c r="AL54" s="243">
        <v>2</v>
      </c>
      <c r="AM54" s="243">
        <v>2</v>
      </c>
      <c r="AN54" s="243">
        <v>0</v>
      </c>
      <c r="AO54" s="243">
        <v>6</v>
      </c>
      <c r="AP54" s="243">
        <f t="shared" si="9"/>
        <v>33</v>
      </c>
      <c r="AQ54" s="244">
        <v>0</v>
      </c>
      <c r="AR54" s="244">
        <v>0</v>
      </c>
      <c r="AS54" s="244">
        <v>0</v>
      </c>
      <c r="AT54" s="244">
        <v>0</v>
      </c>
      <c r="AU54" s="244">
        <v>1</v>
      </c>
      <c r="AV54" s="244">
        <v>1</v>
      </c>
      <c r="AW54" s="244">
        <v>0</v>
      </c>
      <c r="AX54" s="244">
        <v>2</v>
      </c>
      <c r="AY54" s="244">
        <f t="shared" si="10"/>
        <v>35</v>
      </c>
      <c r="AZ54" s="243">
        <v>1</v>
      </c>
      <c r="BA54" s="243">
        <v>0</v>
      </c>
      <c r="BB54" s="243">
        <v>0</v>
      </c>
      <c r="BC54" s="243">
        <v>0</v>
      </c>
      <c r="BD54" s="243">
        <v>0</v>
      </c>
      <c r="BE54" s="243">
        <v>0</v>
      </c>
      <c r="BF54" s="243">
        <v>0</v>
      </c>
      <c r="BG54" s="243">
        <v>1</v>
      </c>
      <c r="BH54" s="243">
        <f t="shared" si="11"/>
        <v>36</v>
      </c>
      <c r="BI54" s="244">
        <v>0</v>
      </c>
      <c r="BJ54" s="244">
        <v>1</v>
      </c>
      <c r="BK54" s="244">
        <v>1</v>
      </c>
      <c r="BL54" s="244">
        <v>1</v>
      </c>
      <c r="BM54" s="244">
        <v>1</v>
      </c>
      <c r="BN54" s="244">
        <v>0</v>
      </c>
      <c r="BO54" s="244">
        <v>0</v>
      </c>
      <c r="BP54" s="244">
        <v>4</v>
      </c>
      <c r="BQ54" s="244">
        <f t="shared" si="12"/>
        <v>40</v>
      </c>
      <c r="BR54" s="243">
        <v>0</v>
      </c>
      <c r="BS54" s="243">
        <v>0</v>
      </c>
      <c r="BT54" s="243">
        <v>0</v>
      </c>
      <c r="BU54" s="243">
        <v>0</v>
      </c>
      <c r="BV54" s="243">
        <v>0</v>
      </c>
      <c r="BW54" s="243">
        <v>0</v>
      </c>
      <c r="BX54" s="243">
        <v>0</v>
      </c>
      <c r="BY54" s="243"/>
      <c r="BZ54" s="243"/>
    </row>
    <row r="55" spans="1:78" x14ac:dyDescent="0.25">
      <c r="A55" s="72">
        <f>A54+1</f>
        <v>2</v>
      </c>
      <c r="B55" s="337" t="str">
        <f>'[13]RAB BILIK REKAP'!B47:C47</f>
        <v>Pas. Pintu PVC Toilet</v>
      </c>
      <c r="C55" s="337"/>
      <c r="D55" s="101">
        <f t="shared" ref="D55:D66" si="18">G55/F55</f>
        <v>1</v>
      </c>
      <c r="E55" s="76" t="str">
        <f>'[13]RAB BILIK L REKAP'!E46</f>
        <v>bh</v>
      </c>
      <c r="F55" s="76">
        <v>41</v>
      </c>
      <c r="G55" s="76">
        <f>'[13]RAB BILIK REKAP'!G47+'[13]RAB BILIK TA REKAP'!G47+'[13]RAB BILIK L REKAP'!G46</f>
        <v>41</v>
      </c>
      <c r="H55" s="93" t="s">
        <v>175</v>
      </c>
      <c r="I55" s="96">
        <f>'[13]RAB BILIK REKAP'!I47</f>
        <v>250000</v>
      </c>
      <c r="J55" s="97">
        <f t="shared" si="17"/>
        <v>10250000</v>
      </c>
      <c r="K55" s="243">
        <v>1</v>
      </c>
      <c r="L55" s="243">
        <f t="shared" si="1"/>
        <v>1</v>
      </c>
      <c r="M55" s="244">
        <v>3</v>
      </c>
      <c r="N55" s="244">
        <f t="shared" si="2"/>
        <v>4</v>
      </c>
      <c r="O55" s="243">
        <v>5</v>
      </c>
      <c r="P55" s="243">
        <f t="shared" si="3"/>
        <v>9</v>
      </c>
      <c r="Q55" s="244">
        <v>4</v>
      </c>
      <c r="R55" s="244">
        <f t="shared" si="4"/>
        <v>13</v>
      </c>
      <c r="S55" s="243">
        <v>5</v>
      </c>
      <c r="T55" s="243">
        <f t="shared" si="5"/>
        <v>18</v>
      </c>
      <c r="U55" s="244">
        <v>2</v>
      </c>
      <c r="V55" s="244">
        <f t="shared" si="6"/>
        <v>20</v>
      </c>
      <c r="W55" s="243">
        <v>5</v>
      </c>
      <c r="X55" s="243">
        <f t="shared" si="7"/>
        <v>25</v>
      </c>
      <c r="Y55" s="244">
        <v>0</v>
      </c>
      <c r="Z55" s="244">
        <v>0</v>
      </c>
      <c r="AA55" s="244">
        <v>0</v>
      </c>
      <c r="AB55" s="244">
        <v>1</v>
      </c>
      <c r="AC55" s="244">
        <v>1</v>
      </c>
      <c r="AD55" s="244">
        <v>0</v>
      </c>
      <c r="AE55" s="244">
        <v>0</v>
      </c>
      <c r="AF55" s="244">
        <v>2</v>
      </c>
      <c r="AG55" s="244">
        <f t="shared" si="8"/>
        <v>27</v>
      </c>
      <c r="AH55" s="243">
        <v>0</v>
      </c>
      <c r="AI55" s="243">
        <v>0</v>
      </c>
      <c r="AJ55" s="243">
        <v>2</v>
      </c>
      <c r="AK55" s="243">
        <v>2</v>
      </c>
      <c r="AL55" s="243">
        <v>2</v>
      </c>
      <c r="AM55" s="243">
        <v>0</v>
      </c>
      <c r="AN55" s="243">
        <v>0</v>
      </c>
      <c r="AO55" s="243">
        <v>6</v>
      </c>
      <c r="AP55" s="243">
        <f t="shared" si="9"/>
        <v>33</v>
      </c>
      <c r="AQ55" s="244">
        <v>0</v>
      </c>
      <c r="AR55" s="244">
        <v>0</v>
      </c>
      <c r="AS55" s="244">
        <v>0</v>
      </c>
      <c r="AT55" s="244">
        <v>1</v>
      </c>
      <c r="AU55" s="244">
        <v>1</v>
      </c>
      <c r="AV55" s="244">
        <v>0</v>
      </c>
      <c r="AW55" s="244">
        <v>0</v>
      </c>
      <c r="AX55" s="244">
        <v>2</v>
      </c>
      <c r="AY55" s="244">
        <f t="shared" si="10"/>
        <v>35</v>
      </c>
      <c r="AZ55" s="243">
        <v>0</v>
      </c>
      <c r="BA55" s="243">
        <v>1</v>
      </c>
      <c r="BB55" s="243">
        <v>0</v>
      </c>
      <c r="BC55" s="243">
        <v>0</v>
      </c>
      <c r="BD55" s="243">
        <v>0</v>
      </c>
      <c r="BE55" s="243">
        <v>0</v>
      </c>
      <c r="BF55" s="243">
        <v>0</v>
      </c>
      <c r="BG55" s="243">
        <v>1</v>
      </c>
      <c r="BH55" s="243">
        <f t="shared" si="11"/>
        <v>36</v>
      </c>
      <c r="BI55" s="244">
        <v>0</v>
      </c>
      <c r="BJ55" s="244">
        <v>0</v>
      </c>
      <c r="BK55" s="244">
        <v>1</v>
      </c>
      <c r="BL55" s="244">
        <v>1</v>
      </c>
      <c r="BM55" s="244">
        <v>1</v>
      </c>
      <c r="BN55" s="244">
        <v>1</v>
      </c>
      <c r="BO55" s="244">
        <v>0</v>
      </c>
      <c r="BP55" s="244">
        <v>4</v>
      </c>
      <c r="BQ55" s="244">
        <f t="shared" si="12"/>
        <v>40</v>
      </c>
      <c r="BR55" s="243">
        <v>0</v>
      </c>
      <c r="BS55" s="243">
        <v>0</v>
      </c>
      <c r="BT55" s="243">
        <v>0</v>
      </c>
      <c r="BU55" s="243">
        <v>0</v>
      </c>
      <c r="BV55" s="243">
        <v>0</v>
      </c>
      <c r="BW55" s="243">
        <v>0</v>
      </c>
      <c r="BX55" s="243">
        <v>0</v>
      </c>
      <c r="BY55" s="243"/>
      <c r="BZ55" s="243"/>
    </row>
    <row r="56" spans="1:78" x14ac:dyDescent="0.25">
      <c r="A56" s="72">
        <v>3</v>
      </c>
      <c r="B56" s="337" t="str">
        <f>'[13]RAB BILIK REKAP'!B48:C48</f>
        <v>Pas. Floor drain</v>
      </c>
      <c r="C56" s="337"/>
      <c r="D56" s="101">
        <f t="shared" si="18"/>
        <v>1</v>
      </c>
      <c r="E56" s="76" t="str">
        <f>'[13]RAB BILIK L REKAP'!E47</f>
        <v>bh</v>
      </c>
      <c r="F56" s="76">
        <v>41</v>
      </c>
      <c r="G56" s="76">
        <f>'[13]RAB BILIK REKAP'!G48+'[13]RAB BILIK TA REKAP'!G48+'[13]RAB BILIK L REKAP'!G47</f>
        <v>41</v>
      </c>
      <c r="H56" s="93" t="s">
        <v>175</v>
      </c>
      <c r="I56" s="96">
        <f>'[13]RAB BILIK REKAP'!I48</f>
        <v>16000</v>
      </c>
      <c r="J56" s="97">
        <f t="shared" si="17"/>
        <v>656000</v>
      </c>
      <c r="K56" s="243">
        <v>1</v>
      </c>
      <c r="L56" s="243">
        <f t="shared" si="1"/>
        <v>1</v>
      </c>
      <c r="M56" s="244">
        <v>3</v>
      </c>
      <c r="N56" s="244">
        <f t="shared" si="2"/>
        <v>4</v>
      </c>
      <c r="O56" s="243">
        <v>5</v>
      </c>
      <c r="P56" s="243">
        <f t="shared" si="3"/>
        <v>9</v>
      </c>
      <c r="Q56" s="244">
        <v>4</v>
      </c>
      <c r="R56" s="244">
        <f t="shared" si="4"/>
        <v>13</v>
      </c>
      <c r="S56" s="243">
        <v>5</v>
      </c>
      <c r="T56" s="243">
        <f t="shared" si="5"/>
        <v>18</v>
      </c>
      <c r="U56" s="244">
        <v>2</v>
      </c>
      <c r="V56" s="244">
        <f t="shared" si="6"/>
        <v>20</v>
      </c>
      <c r="W56" s="243">
        <v>5</v>
      </c>
      <c r="X56" s="243">
        <f t="shared" si="7"/>
        <v>25</v>
      </c>
      <c r="Y56" s="244">
        <v>0</v>
      </c>
      <c r="Z56" s="244">
        <v>0</v>
      </c>
      <c r="AA56" s="244">
        <v>0</v>
      </c>
      <c r="AB56" s="244">
        <v>1</v>
      </c>
      <c r="AC56" s="244">
        <v>1</v>
      </c>
      <c r="AD56" s="244">
        <v>0</v>
      </c>
      <c r="AE56" s="244">
        <v>0</v>
      </c>
      <c r="AF56" s="244">
        <v>2</v>
      </c>
      <c r="AG56" s="244">
        <f t="shared" si="8"/>
        <v>27</v>
      </c>
      <c r="AH56" s="243">
        <v>0</v>
      </c>
      <c r="AI56" s="243">
        <v>2</v>
      </c>
      <c r="AJ56" s="243">
        <v>2</v>
      </c>
      <c r="AK56" s="243">
        <v>2</v>
      </c>
      <c r="AL56" s="243">
        <v>0</v>
      </c>
      <c r="AM56" s="243">
        <v>0</v>
      </c>
      <c r="AN56" s="243">
        <v>0</v>
      </c>
      <c r="AO56" s="243">
        <v>6</v>
      </c>
      <c r="AP56" s="243">
        <f t="shared" si="9"/>
        <v>33</v>
      </c>
      <c r="AQ56" s="244">
        <v>0</v>
      </c>
      <c r="AR56" s="244">
        <v>0</v>
      </c>
      <c r="AS56" s="244">
        <v>0</v>
      </c>
      <c r="AT56" s="244">
        <v>1</v>
      </c>
      <c r="AU56" s="244">
        <v>1</v>
      </c>
      <c r="AV56" s="244">
        <v>0</v>
      </c>
      <c r="AW56" s="244">
        <v>0</v>
      </c>
      <c r="AX56" s="244">
        <v>2</v>
      </c>
      <c r="AY56" s="244">
        <f t="shared" si="10"/>
        <v>35</v>
      </c>
      <c r="AZ56" s="243">
        <v>0</v>
      </c>
      <c r="BA56" s="243">
        <v>0</v>
      </c>
      <c r="BB56" s="243">
        <v>1</v>
      </c>
      <c r="BC56" s="243">
        <v>0</v>
      </c>
      <c r="BD56" s="243">
        <v>0</v>
      </c>
      <c r="BE56" s="243">
        <v>0</v>
      </c>
      <c r="BF56" s="243">
        <v>0</v>
      </c>
      <c r="BG56" s="243">
        <v>1</v>
      </c>
      <c r="BH56" s="243">
        <f t="shared" si="11"/>
        <v>36</v>
      </c>
      <c r="BI56" s="244">
        <v>0</v>
      </c>
      <c r="BJ56" s="244">
        <v>0</v>
      </c>
      <c r="BK56" s="244">
        <v>0</v>
      </c>
      <c r="BL56" s="244">
        <v>1</v>
      </c>
      <c r="BM56" s="244">
        <v>1</v>
      </c>
      <c r="BN56" s="244">
        <v>1</v>
      </c>
      <c r="BO56" s="244">
        <v>1</v>
      </c>
      <c r="BP56" s="244">
        <v>4</v>
      </c>
      <c r="BQ56" s="244">
        <f t="shared" si="12"/>
        <v>40</v>
      </c>
      <c r="BR56" s="243">
        <v>0</v>
      </c>
      <c r="BS56" s="243">
        <v>0</v>
      </c>
      <c r="BT56" s="243">
        <v>0</v>
      </c>
      <c r="BU56" s="243">
        <v>0</v>
      </c>
      <c r="BV56" s="243">
        <v>0</v>
      </c>
      <c r="BW56" s="243">
        <v>0</v>
      </c>
      <c r="BX56" s="243">
        <v>0</v>
      </c>
      <c r="BY56" s="243"/>
      <c r="BZ56" s="243"/>
    </row>
    <row r="57" spans="1:78" x14ac:dyDescent="0.25">
      <c r="A57" s="72">
        <v>4</v>
      </c>
      <c r="B57" s="337" t="str">
        <f>'[13]RAB BILIK REKAP'!B49:C49</f>
        <v>Pipa air kotor PVC Ø 3" Tipe AW</v>
      </c>
      <c r="C57" s="337"/>
      <c r="D57" s="101">
        <f t="shared" si="18"/>
        <v>1</v>
      </c>
      <c r="E57" s="76" t="str">
        <f>'[13]RAB BILIK L REKAP'!E48</f>
        <v>btg</v>
      </c>
      <c r="F57" s="76">
        <v>41</v>
      </c>
      <c r="G57" s="76">
        <f>'[13]RAB BILIK REKAP'!G49+'[13]RAB BILIK TA REKAP'!G49+'[13]RAB BILIK L REKAP'!G48</f>
        <v>41</v>
      </c>
      <c r="H57" s="93" t="s">
        <v>175</v>
      </c>
      <c r="I57" s="96">
        <f>'[13]RAB BILIK REKAP'!I49</f>
        <v>262900</v>
      </c>
      <c r="J57" s="97">
        <f t="shared" si="17"/>
        <v>10778900</v>
      </c>
      <c r="K57" s="243">
        <v>1</v>
      </c>
      <c r="L57" s="243">
        <f t="shared" si="1"/>
        <v>1</v>
      </c>
      <c r="M57" s="244">
        <v>3</v>
      </c>
      <c r="N57" s="244">
        <f t="shared" si="2"/>
        <v>4</v>
      </c>
      <c r="O57" s="243">
        <v>5</v>
      </c>
      <c r="P57" s="243">
        <f t="shared" si="3"/>
        <v>9</v>
      </c>
      <c r="Q57" s="244">
        <v>4</v>
      </c>
      <c r="R57" s="244">
        <f t="shared" si="4"/>
        <v>13</v>
      </c>
      <c r="S57" s="243">
        <v>5</v>
      </c>
      <c r="T57" s="243">
        <f t="shared" si="5"/>
        <v>18</v>
      </c>
      <c r="U57" s="244">
        <v>2</v>
      </c>
      <c r="V57" s="244">
        <f t="shared" si="6"/>
        <v>20</v>
      </c>
      <c r="W57" s="243">
        <v>5</v>
      </c>
      <c r="X57" s="243">
        <f t="shared" si="7"/>
        <v>25</v>
      </c>
      <c r="Y57" s="244">
        <v>0</v>
      </c>
      <c r="Z57" s="244">
        <v>0</v>
      </c>
      <c r="AA57" s="244">
        <v>0</v>
      </c>
      <c r="AB57" s="244">
        <v>0</v>
      </c>
      <c r="AC57" s="244">
        <v>1</v>
      </c>
      <c r="AD57" s="244">
        <v>1</v>
      </c>
      <c r="AE57" s="244">
        <v>0</v>
      </c>
      <c r="AF57" s="244">
        <v>2</v>
      </c>
      <c r="AG57" s="244">
        <f t="shared" si="8"/>
        <v>27</v>
      </c>
      <c r="AH57" s="243">
        <v>0</v>
      </c>
      <c r="AI57" s="243">
        <v>0</v>
      </c>
      <c r="AJ57" s="243">
        <v>2</v>
      </c>
      <c r="AK57" s="243">
        <v>2</v>
      </c>
      <c r="AL57" s="243">
        <v>2</v>
      </c>
      <c r="AM57" s="243">
        <v>0</v>
      </c>
      <c r="AN57" s="243">
        <v>0</v>
      </c>
      <c r="AO57" s="243">
        <v>6</v>
      </c>
      <c r="AP57" s="243">
        <f t="shared" si="9"/>
        <v>33</v>
      </c>
      <c r="AQ57" s="244">
        <v>0</v>
      </c>
      <c r="AR57" s="244">
        <v>0</v>
      </c>
      <c r="AS57" s="244">
        <v>0</v>
      </c>
      <c r="AT57" s="244">
        <v>0</v>
      </c>
      <c r="AU57" s="244">
        <v>1</v>
      </c>
      <c r="AV57" s="244">
        <v>1</v>
      </c>
      <c r="AW57" s="244">
        <v>0</v>
      </c>
      <c r="AX57" s="244">
        <v>2</v>
      </c>
      <c r="AY57" s="244">
        <f t="shared" si="10"/>
        <v>35</v>
      </c>
      <c r="AZ57" s="243">
        <v>0</v>
      </c>
      <c r="BA57" s="243">
        <v>0</v>
      </c>
      <c r="BB57" s="243">
        <v>0</v>
      </c>
      <c r="BC57" s="243">
        <v>1</v>
      </c>
      <c r="BD57" s="243">
        <v>0</v>
      </c>
      <c r="BE57" s="243">
        <v>0</v>
      </c>
      <c r="BF57" s="243">
        <v>0</v>
      </c>
      <c r="BG57" s="243">
        <v>1</v>
      </c>
      <c r="BH57" s="243">
        <f t="shared" si="11"/>
        <v>36</v>
      </c>
      <c r="BI57" s="244">
        <v>0</v>
      </c>
      <c r="BJ57" s="244">
        <v>0</v>
      </c>
      <c r="BK57" s="244">
        <v>0</v>
      </c>
      <c r="BL57" s="244">
        <v>1</v>
      </c>
      <c r="BM57" s="244">
        <v>1</v>
      </c>
      <c r="BN57" s="244">
        <v>1</v>
      </c>
      <c r="BO57" s="244">
        <v>1</v>
      </c>
      <c r="BP57" s="244">
        <v>4</v>
      </c>
      <c r="BQ57" s="244">
        <f t="shared" si="12"/>
        <v>40</v>
      </c>
      <c r="BR57" s="243">
        <v>0</v>
      </c>
      <c r="BS57" s="243">
        <v>0</v>
      </c>
      <c r="BT57" s="243">
        <v>0</v>
      </c>
      <c r="BU57" s="243">
        <v>0</v>
      </c>
      <c r="BV57" s="243">
        <v>0</v>
      </c>
      <c r="BW57" s="243">
        <v>0</v>
      </c>
      <c r="BX57" s="243">
        <v>0</v>
      </c>
      <c r="BY57" s="243"/>
      <c r="BZ57" s="243"/>
    </row>
    <row r="58" spans="1:78" x14ac:dyDescent="0.25">
      <c r="A58" s="72">
        <v>5</v>
      </c>
      <c r="B58" s="337" t="str">
        <f>'[13]RAB BILIK REKAP'!B50:C50</f>
        <v>Knee Ø 3'</v>
      </c>
      <c r="C58" s="337"/>
      <c r="D58" s="101">
        <f t="shared" si="18"/>
        <v>1</v>
      </c>
      <c r="E58" s="76" t="str">
        <f>'[13]RAB BILIK L REKAP'!E49</f>
        <v>bh</v>
      </c>
      <c r="F58" s="76">
        <v>41</v>
      </c>
      <c r="G58" s="76">
        <f>'[13]RAB BILIK REKAP'!G50+'[13]RAB BILIK TA REKAP'!G50+'[13]RAB BILIK L REKAP'!G49</f>
        <v>41</v>
      </c>
      <c r="H58" s="93" t="s">
        <v>175</v>
      </c>
      <c r="I58" s="96">
        <f>'[13]RAB BILIK REKAP'!I50</f>
        <v>12000</v>
      </c>
      <c r="J58" s="97">
        <f t="shared" si="17"/>
        <v>492000</v>
      </c>
      <c r="K58" s="243">
        <v>1</v>
      </c>
      <c r="L58" s="243">
        <f t="shared" si="1"/>
        <v>1</v>
      </c>
      <c r="M58" s="244">
        <v>3</v>
      </c>
      <c r="N58" s="244">
        <f t="shared" si="2"/>
        <v>4</v>
      </c>
      <c r="O58" s="243">
        <v>5</v>
      </c>
      <c r="P58" s="243">
        <f t="shared" si="3"/>
        <v>9</v>
      </c>
      <c r="Q58" s="244">
        <v>4</v>
      </c>
      <c r="R58" s="244">
        <f t="shared" si="4"/>
        <v>13</v>
      </c>
      <c r="S58" s="243">
        <v>5</v>
      </c>
      <c r="T58" s="243">
        <f t="shared" si="5"/>
        <v>18</v>
      </c>
      <c r="U58" s="244">
        <v>2</v>
      </c>
      <c r="V58" s="244">
        <f t="shared" si="6"/>
        <v>20</v>
      </c>
      <c r="W58" s="243">
        <v>5</v>
      </c>
      <c r="X58" s="243">
        <f t="shared" si="7"/>
        <v>25</v>
      </c>
      <c r="Y58" s="244">
        <v>0</v>
      </c>
      <c r="Z58" s="244">
        <v>0</v>
      </c>
      <c r="AA58" s="244">
        <v>0</v>
      </c>
      <c r="AB58" s="244">
        <v>0</v>
      </c>
      <c r="AC58" s="244">
        <v>0</v>
      </c>
      <c r="AD58" s="244">
        <v>1</v>
      </c>
      <c r="AE58" s="244">
        <v>1</v>
      </c>
      <c r="AF58" s="244">
        <v>2</v>
      </c>
      <c r="AG58" s="244">
        <f t="shared" si="8"/>
        <v>27</v>
      </c>
      <c r="AH58" s="243">
        <v>0</v>
      </c>
      <c r="AI58" s="243">
        <v>0</v>
      </c>
      <c r="AJ58" s="243">
        <v>0</v>
      </c>
      <c r="AK58" s="243">
        <v>0</v>
      </c>
      <c r="AL58" s="243">
        <v>2</v>
      </c>
      <c r="AM58" s="243">
        <v>2</v>
      </c>
      <c r="AN58" s="243">
        <v>2</v>
      </c>
      <c r="AO58" s="243">
        <v>6</v>
      </c>
      <c r="AP58" s="243">
        <f t="shared" si="9"/>
        <v>33</v>
      </c>
      <c r="AQ58" s="244">
        <v>0</v>
      </c>
      <c r="AR58" s="244">
        <v>0</v>
      </c>
      <c r="AS58" s="244">
        <v>0</v>
      </c>
      <c r="AT58" s="244">
        <v>0</v>
      </c>
      <c r="AU58" s="244">
        <v>0</v>
      </c>
      <c r="AV58" s="244">
        <v>1</v>
      </c>
      <c r="AW58" s="244">
        <v>1</v>
      </c>
      <c r="AX58" s="244">
        <v>2</v>
      </c>
      <c r="AY58" s="244">
        <f t="shared" si="10"/>
        <v>35</v>
      </c>
      <c r="AZ58" s="243">
        <v>0</v>
      </c>
      <c r="BA58" s="243">
        <v>0</v>
      </c>
      <c r="BB58" s="243">
        <v>0</v>
      </c>
      <c r="BC58" s="243">
        <v>0</v>
      </c>
      <c r="BD58" s="243">
        <v>1</v>
      </c>
      <c r="BE58" s="243">
        <v>0</v>
      </c>
      <c r="BF58" s="243">
        <v>0</v>
      </c>
      <c r="BG58" s="243">
        <v>1</v>
      </c>
      <c r="BH58" s="243">
        <f t="shared" si="11"/>
        <v>36</v>
      </c>
      <c r="BI58" s="244">
        <v>7</v>
      </c>
      <c r="BJ58" s="244">
        <v>7</v>
      </c>
      <c r="BK58" s="244">
        <v>7</v>
      </c>
      <c r="BL58" s="244">
        <v>7</v>
      </c>
      <c r="BM58" s="244">
        <v>7</v>
      </c>
      <c r="BN58" s="244">
        <v>7</v>
      </c>
      <c r="BO58" s="244">
        <v>8</v>
      </c>
      <c r="BP58" s="244">
        <v>50</v>
      </c>
      <c r="BQ58" s="244">
        <f t="shared" si="12"/>
        <v>86</v>
      </c>
      <c r="BR58" s="243">
        <v>0</v>
      </c>
      <c r="BS58" s="243">
        <v>0</v>
      </c>
      <c r="BT58" s="243">
        <v>0</v>
      </c>
      <c r="BU58" s="243">
        <v>0</v>
      </c>
      <c r="BV58" s="243">
        <v>0</v>
      </c>
      <c r="BW58" s="243">
        <v>0</v>
      </c>
      <c r="BX58" s="243">
        <v>0</v>
      </c>
      <c r="BY58" s="243"/>
      <c r="BZ58" s="243"/>
    </row>
    <row r="59" spans="1:78" x14ac:dyDescent="0.25">
      <c r="A59" s="72">
        <v>6</v>
      </c>
      <c r="B59" s="73" t="str">
        <f>'[13]RAB BILIK REKAP'!B51:C51</f>
        <v>Tee Ø 3'</v>
      </c>
      <c r="C59" s="102"/>
      <c r="D59" s="101">
        <f t="shared" si="18"/>
        <v>1</v>
      </c>
      <c r="E59" s="76" t="str">
        <f>'[13]RAB BILIK L REKAP'!E50</f>
        <v>bh</v>
      </c>
      <c r="F59" s="76">
        <v>41</v>
      </c>
      <c r="G59" s="76">
        <f>'[13]RAB BILIK REKAP'!G51+'[13]RAB BILIK TA REKAP'!G51+'[13]RAB BILIK L REKAP'!G50</f>
        <v>41</v>
      </c>
      <c r="H59" s="93" t="s">
        <v>175</v>
      </c>
      <c r="I59" s="96">
        <f>'[13]RAB BILIK REKAP'!I51</f>
        <v>15000</v>
      </c>
      <c r="J59" s="97">
        <f t="shared" si="17"/>
        <v>615000</v>
      </c>
      <c r="K59" s="243">
        <v>1</v>
      </c>
      <c r="L59" s="243">
        <f t="shared" si="1"/>
        <v>1</v>
      </c>
      <c r="M59" s="244">
        <v>3</v>
      </c>
      <c r="N59" s="244">
        <f t="shared" si="2"/>
        <v>4</v>
      </c>
      <c r="O59" s="243">
        <v>5</v>
      </c>
      <c r="P59" s="243">
        <f t="shared" si="3"/>
        <v>9</v>
      </c>
      <c r="Q59" s="244">
        <v>4</v>
      </c>
      <c r="R59" s="244">
        <f t="shared" si="4"/>
        <v>13</v>
      </c>
      <c r="S59" s="243">
        <v>5</v>
      </c>
      <c r="T59" s="243">
        <f t="shared" si="5"/>
        <v>18</v>
      </c>
      <c r="U59" s="244">
        <v>2</v>
      </c>
      <c r="V59" s="244">
        <f t="shared" si="6"/>
        <v>20</v>
      </c>
      <c r="W59" s="243">
        <v>5</v>
      </c>
      <c r="X59" s="243">
        <f t="shared" si="7"/>
        <v>25</v>
      </c>
      <c r="Y59" s="244">
        <v>0</v>
      </c>
      <c r="Z59" s="244">
        <v>0</v>
      </c>
      <c r="AA59" s="244">
        <v>0</v>
      </c>
      <c r="AB59" s="244">
        <v>0</v>
      </c>
      <c r="AC59" s="244">
        <v>0</v>
      </c>
      <c r="AD59" s="244">
        <v>1</v>
      </c>
      <c r="AE59" s="244">
        <v>1</v>
      </c>
      <c r="AF59" s="244">
        <v>2</v>
      </c>
      <c r="AG59" s="244">
        <f t="shared" si="8"/>
        <v>27</v>
      </c>
      <c r="AH59" s="243">
        <v>0</v>
      </c>
      <c r="AI59" s="243">
        <v>0</v>
      </c>
      <c r="AJ59" s="243">
        <v>0</v>
      </c>
      <c r="AK59" s="243">
        <v>0</v>
      </c>
      <c r="AL59" s="243">
        <v>2</v>
      </c>
      <c r="AM59" s="243">
        <v>2</v>
      </c>
      <c r="AN59" s="243">
        <v>2</v>
      </c>
      <c r="AO59" s="243">
        <v>6</v>
      </c>
      <c r="AP59" s="243">
        <f t="shared" si="9"/>
        <v>33</v>
      </c>
      <c r="AQ59" s="244">
        <v>0</v>
      </c>
      <c r="AR59" s="244">
        <v>0</v>
      </c>
      <c r="AS59" s="244">
        <v>0</v>
      </c>
      <c r="AT59" s="244">
        <v>0</v>
      </c>
      <c r="AU59" s="244">
        <v>0</v>
      </c>
      <c r="AV59" s="244">
        <v>1</v>
      </c>
      <c r="AW59" s="244">
        <v>1</v>
      </c>
      <c r="AX59" s="244">
        <v>2</v>
      </c>
      <c r="AY59" s="244">
        <f t="shared" si="10"/>
        <v>35</v>
      </c>
      <c r="AZ59" s="243">
        <v>0</v>
      </c>
      <c r="BA59" s="243">
        <v>0</v>
      </c>
      <c r="BB59" s="243">
        <v>0</v>
      </c>
      <c r="BC59" s="243">
        <v>0</v>
      </c>
      <c r="BD59" s="243">
        <v>0</v>
      </c>
      <c r="BE59" s="243">
        <v>1</v>
      </c>
      <c r="BF59" s="243">
        <v>0</v>
      </c>
      <c r="BG59" s="243">
        <v>1</v>
      </c>
      <c r="BH59" s="243">
        <f t="shared" si="11"/>
        <v>36</v>
      </c>
      <c r="BI59" s="244">
        <v>0</v>
      </c>
      <c r="BJ59" s="244">
        <v>0</v>
      </c>
      <c r="BK59" s="244">
        <v>1</v>
      </c>
      <c r="BL59" s="244">
        <v>1</v>
      </c>
      <c r="BM59" s="244">
        <v>1</v>
      </c>
      <c r="BN59" s="244">
        <v>1</v>
      </c>
      <c r="BO59" s="244">
        <v>0</v>
      </c>
      <c r="BP59" s="244">
        <v>4</v>
      </c>
      <c r="BQ59" s="244">
        <f t="shared" si="12"/>
        <v>40</v>
      </c>
      <c r="BR59" s="243">
        <v>0</v>
      </c>
      <c r="BS59" s="243">
        <v>0</v>
      </c>
      <c r="BT59" s="243">
        <v>0</v>
      </c>
      <c r="BU59" s="243">
        <v>0</v>
      </c>
      <c r="BV59" s="243">
        <v>0</v>
      </c>
      <c r="BW59" s="243">
        <v>0</v>
      </c>
      <c r="BX59" s="243">
        <v>0</v>
      </c>
      <c r="BY59" s="243"/>
      <c r="BZ59" s="243"/>
    </row>
    <row r="60" spans="1:78" x14ac:dyDescent="0.25">
      <c r="A60" s="72">
        <v>7</v>
      </c>
      <c r="B60" s="73" t="str">
        <f>'[13]RAB BILIK REKAP'!B52:C52</f>
        <v>Kabel listrik</v>
      </c>
      <c r="C60" s="102"/>
      <c r="D60" s="101">
        <f t="shared" si="18"/>
        <v>3</v>
      </c>
      <c r="E60" s="76" t="str">
        <f>'[13]RAB BILIK L REKAP'!E51</f>
        <v>m</v>
      </c>
      <c r="F60" s="76">
        <v>41</v>
      </c>
      <c r="G60" s="76">
        <f>'[13]RAB BILIK REKAP'!G52+'[13]RAB BILIK TA REKAP'!G52+'[13]RAB BILIK L REKAP'!G51</f>
        <v>123</v>
      </c>
      <c r="H60" s="93" t="s">
        <v>175</v>
      </c>
      <c r="I60" s="96">
        <f>'[13]RAB BILIK REKAP'!I52</f>
        <v>3000</v>
      </c>
      <c r="J60" s="97">
        <f t="shared" si="17"/>
        <v>369000</v>
      </c>
      <c r="K60" s="243">
        <v>0</v>
      </c>
      <c r="L60" s="243">
        <f t="shared" si="1"/>
        <v>0</v>
      </c>
      <c r="M60" s="244">
        <v>3</v>
      </c>
      <c r="N60" s="244">
        <f t="shared" si="2"/>
        <v>3</v>
      </c>
      <c r="O60" s="243">
        <v>0</v>
      </c>
      <c r="P60" s="243">
        <f t="shared" si="3"/>
        <v>3</v>
      </c>
      <c r="Q60" s="244">
        <v>0</v>
      </c>
      <c r="R60" s="244">
        <f t="shared" si="4"/>
        <v>3</v>
      </c>
      <c r="S60" s="243">
        <v>0</v>
      </c>
      <c r="T60" s="243">
        <f t="shared" si="5"/>
        <v>3</v>
      </c>
      <c r="U60" s="244">
        <v>0</v>
      </c>
      <c r="V60" s="244">
        <f t="shared" si="6"/>
        <v>3</v>
      </c>
      <c r="W60" s="243">
        <v>0</v>
      </c>
      <c r="X60" s="243">
        <f t="shared" si="7"/>
        <v>3</v>
      </c>
      <c r="Y60" s="244">
        <v>0</v>
      </c>
      <c r="Z60" s="244">
        <v>0</v>
      </c>
      <c r="AA60" s="244">
        <v>0</v>
      </c>
      <c r="AB60" s="244">
        <v>0</v>
      </c>
      <c r="AC60" s="244">
        <v>0</v>
      </c>
      <c r="AD60" s="244">
        <v>0</v>
      </c>
      <c r="AE60" s="244">
        <v>0</v>
      </c>
      <c r="AF60" s="244">
        <v>0</v>
      </c>
      <c r="AG60" s="244">
        <f t="shared" si="8"/>
        <v>3</v>
      </c>
      <c r="AH60" s="243">
        <v>0</v>
      </c>
      <c r="AI60" s="243">
        <v>0</v>
      </c>
      <c r="AJ60" s="243">
        <v>0</v>
      </c>
      <c r="AK60" s="243">
        <v>0</v>
      </c>
      <c r="AL60" s="243">
        <v>0</v>
      </c>
      <c r="AM60" s="243">
        <v>0</v>
      </c>
      <c r="AN60" s="243">
        <v>0</v>
      </c>
      <c r="AO60" s="243">
        <v>0</v>
      </c>
      <c r="AP60" s="243">
        <f t="shared" si="9"/>
        <v>3</v>
      </c>
      <c r="AQ60" s="244">
        <v>0</v>
      </c>
      <c r="AR60" s="244">
        <v>0</v>
      </c>
      <c r="AS60" s="244">
        <v>0</v>
      </c>
      <c r="AT60" s="244">
        <v>0</v>
      </c>
      <c r="AU60" s="244">
        <v>0</v>
      </c>
      <c r="AV60" s="244">
        <v>0</v>
      </c>
      <c r="AW60" s="244">
        <v>0</v>
      </c>
      <c r="AX60" s="244">
        <v>0</v>
      </c>
      <c r="AY60" s="244">
        <f t="shared" si="10"/>
        <v>3</v>
      </c>
      <c r="AZ60" s="243">
        <v>0</v>
      </c>
      <c r="BA60" s="243">
        <v>0</v>
      </c>
      <c r="BB60" s="243">
        <v>0</v>
      </c>
      <c r="BC60" s="243">
        <v>0</v>
      </c>
      <c r="BD60" s="243">
        <v>0</v>
      </c>
      <c r="BE60" s="243">
        <v>0</v>
      </c>
      <c r="BF60" s="243">
        <v>2</v>
      </c>
      <c r="BG60" s="243">
        <v>2</v>
      </c>
      <c r="BH60" s="243">
        <f t="shared" si="11"/>
        <v>5</v>
      </c>
      <c r="BI60" s="244">
        <v>3</v>
      </c>
      <c r="BJ60" s="244">
        <v>3</v>
      </c>
      <c r="BK60" s="244">
        <v>3</v>
      </c>
      <c r="BL60" s="244">
        <v>4</v>
      </c>
      <c r="BM60" s="244">
        <v>4</v>
      </c>
      <c r="BN60" s="244">
        <v>4</v>
      </c>
      <c r="BO60" s="244">
        <v>4</v>
      </c>
      <c r="BP60" s="244">
        <v>25</v>
      </c>
      <c r="BQ60" s="244">
        <f t="shared" si="12"/>
        <v>30</v>
      </c>
      <c r="BR60" s="243">
        <v>0</v>
      </c>
      <c r="BS60" s="243">
        <v>0</v>
      </c>
      <c r="BT60" s="243">
        <v>0</v>
      </c>
      <c r="BU60" s="243">
        <v>0</v>
      </c>
      <c r="BV60" s="243">
        <v>0</v>
      </c>
      <c r="BW60" s="243">
        <v>0</v>
      </c>
      <c r="BX60" s="243">
        <v>0</v>
      </c>
      <c r="BY60" s="243"/>
      <c r="BZ60" s="243"/>
    </row>
    <row r="61" spans="1:78" x14ac:dyDescent="0.25">
      <c r="A61" s="72">
        <v>8</v>
      </c>
      <c r="B61" s="73" t="str">
        <f>'[13]RAB BILIK REKAP'!B53:C53</f>
        <v>Fitting</v>
      </c>
      <c r="C61" s="102"/>
      <c r="D61" s="101">
        <f t="shared" si="18"/>
        <v>1</v>
      </c>
      <c r="E61" s="76" t="str">
        <f>'[13]RAB BILIK L REKAP'!E52</f>
        <v>bh</v>
      </c>
      <c r="F61" s="76">
        <v>41</v>
      </c>
      <c r="G61" s="76">
        <f>'[13]RAB BILIK REKAP'!G53+'[13]RAB BILIK TA REKAP'!G53+'[13]RAB BILIK L REKAP'!G52</f>
        <v>41</v>
      </c>
      <c r="H61" s="93" t="s">
        <v>175</v>
      </c>
      <c r="I61" s="96">
        <f>'[13]RAB BILIK REKAP'!I53</f>
        <v>16000</v>
      </c>
      <c r="J61" s="97">
        <f t="shared" si="17"/>
        <v>656000</v>
      </c>
      <c r="K61" s="243">
        <v>0</v>
      </c>
      <c r="L61" s="243">
        <f t="shared" si="1"/>
        <v>0</v>
      </c>
      <c r="M61" s="244">
        <v>3</v>
      </c>
      <c r="N61" s="244">
        <f t="shared" si="2"/>
        <v>3</v>
      </c>
      <c r="O61" s="243">
        <v>0</v>
      </c>
      <c r="P61" s="243">
        <f t="shared" si="3"/>
        <v>3</v>
      </c>
      <c r="Q61" s="244">
        <v>0</v>
      </c>
      <c r="R61" s="244">
        <f t="shared" si="4"/>
        <v>3</v>
      </c>
      <c r="S61" s="243">
        <v>0</v>
      </c>
      <c r="T61" s="243">
        <f t="shared" si="5"/>
        <v>3</v>
      </c>
      <c r="U61" s="244">
        <v>0</v>
      </c>
      <c r="V61" s="244">
        <f t="shared" si="6"/>
        <v>3</v>
      </c>
      <c r="W61" s="243">
        <v>0</v>
      </c>
      <c r="X61" s="243">
        <f t="shared" si="7"/>
        <v>3</v>
      </c>
      <c r="Y61" s="244">
        <v>0</v>
      </c>
      <c r="Z61" s="244">
        <v>0</v>
      </c>
      <c r="AA61" s="244">
        <v>0</v>
      </c>
      <c r="AB61" s="244">
        <v>0</v>
      </c>
      <c r="AC61" s="244">
        <v>0</v>
      </c>
      <c r="AD61" s="244">
        <v>0</v>
      </c>
      <c r="AE61" s="244">
        <v>0</v>
      </c>
      <c r="AF61" s="244">
        <v>0</v>
      </c>
      <c r="AG61" s="244">
        <f t="shared" si="8"/>
        <v>3</v>
      </c>
      <c r="AH61" s="243">
        <v>0</v>
      </c>
      <c r="AI61" s="243">
        <v>0</v>
      </c>
      <c r="AJ61" s="243">
        <v>0</v>
      </c>
      <c r="AK61" s="243">
        <v>0</v>
      </c>
      <c r="AL61" s="243">
        <v>0</v>
      </c>
      <c r="AM61" s="243">
        <v>0</v>
      </c>
      <c r="AN61" s="243">
        <v>0</v>
      </c>
      <c r="AO61" s="243">
        <v>0</v>
      </c>
      <c r="AP61" s="243">
        <f t="shared" si="9"/>
        <v>3</v>
      </c>
      <c r="AQ61" s="244">
        <v>0</v>
      </c>
      <c r="AR61" s="244">
        <v>0</v>
      </c>
      <c r="AS61" s="244">
        <v>0</v>
      </c>
      <c r="AT61" s="244">
        <v>0</v>
      </c>
      <c r="AU61" s="244">
        <v>0</v>
      </c>
      <c r="AV61" s="244">
        <v>0</v>
      </c>
      <c r="AW61" s="244">
        <v>0</v>
      </c>
      <c r="AX61" s="244">
        <v>0</v>
      </c>
      <c r="AY61" s="244">
        <f t="shared" si="10"/>
        <v>3</v>
      </c>
      <c r="AZ61" s="243">
        <v>0</v>
      </c>
      <c r="BA61" s="243">
        <v>0</v>
      </c>
      <c r="BB61" s="243">
        <v>0</v>
      </c>
      <c r="BC61" s="243">
        <v>0</v>
      </c>
      <c r="BD61" s="243">
        <v>1</v>
      </c>
      <c r="BE61" s="243">
        <v>1</v>
      </c>
      <c r="BF61" s="243">
        <v>0</v>
      </c>
      <c r="BG61" s="243">
        <v>2</v>
      </c>
      <c r="BH61" s="243">
        <f t="shared" si="11"/>
        <v>5</v>
      </c>
      <c r="BI61" s="244">
        <v>4</v>
      </c>
      <c r="BJ61" s="244">
        <v>3</v>
      </c>
      <c r="BK61" s="244">
        <v>4</v>
      </c>
      <c r="BL61" s="244">
        <v>3</v>
      </c>
      <c r="BM61" s="244">
        <v>4</v>
      </c>
      <c r="BN61" s="244">
        <v>3</v>
      </c>
      <c r="BO61" s="244">
        <v>4</v>
      </c>
      <c r="BP61" s="244">
        <v>25</v>
      </c>
      <c r="BQ61" s="244">
        <f t="shared" si="12"/>
        <v>30</v>
      </c>
      <c r="BR61" s="243">
        <v>0</v>
      </c>
      <c r="BS61" s="243">
        <v>0</v>
      </c>
      <c r="BT61" s="243">
        <v>0</v>
      </c>
      <c r="BU61" s="243">
        <v>0</v>
      </c>
      <c r="BV61" s="243">
        <v>0</v>
      </c>
      <c r="BW61" s="243">
        <v>0</v>
      </c>
      <c r="BX61" s="243">
        <v>0</v>
      </c>
      <c r="BY61" s="243"/>
      <c r="BZ61" s="243"/>
    </row>
    <row r="62" spans="1:78" x14ac:dyDescent="0.25">
      <c r="A62" s="72">
        <v>9</v>
      </c>
      <c r="B62" s="73" t="str">
        <f>'[13]RAB BILIK REKAP'!B54:C54</f>
        <v>Sakelar</v>
      </c>
      <c r="C62" s="102"/>
      <c r="D62" s="101">
        <f t="shared" si="18"/>
        <v>1</v>
      </c>
      <c r="E62" s="76" t="str">
        <f>'[13]RAB BILIK L REKAP'!E53</f>
        <v>bh</v>
      </c>
      <c r="F62" s="76">
        <v>41</v>
      </c>
      <c r="G62" s="76">
        <f>'[13]RAB BILIK REKAP'!G54+'[13]RAB BILIK TA REKAP'!G54+'[13]RAB BILIK L REKAP'!G53</f>
        <v>41</v>
      </c>
      <c r="H62" s="93" t="s">
        <v>175</v>
      </c>
      <c r="I62" s="96">
        <f>'[13]RAB BILIK REKAP'!I54</f>
        <v>16000</v>
      </c>
      <c r="J62" s="97">
        <f t="shared" si="17"/>
        <v>656000</v>
      </c>
      <c r="K62" s="243">
        <v>0</v>
      </c>
      <c r="L62" s="243">
        <f t="shared" si="1"/>
        <v>0</v>
      </c>
      <c r="M62" s="244">
        <v>3</v>
      </c>
      <c r="N62" s="244">
        <f t="shared" si="2"/>
        <v>3</v>
      </c>
      <c r="O62" s="243">
        <v>0</v>
      </c>
      <c r="P62" s="243">
        <f t="shared" si="3"/>
        <v>3</v>
      </c>
      <c r="Q62" s="244">
        <v>0</v>
      </c>
      <c r="R62" s="244">
        <f t="shared" si="4"/>
        <v>3</v>
      </c>
      <c r="S62" s="243">
        <v>0</v>
      </c>
      <c r="T62" s="243">
        <f t="shared" si="5"/>
        <v>3</v>
      </c>
      <c r="U62" s="244">
        <v>0</v>
      </c>
      <c r="V62" s="244">
        <f t="shared" si="6"/>
        <v>3</v>
      </c>
      <c r="W62" s="243">
        <v>0</v>
      </c>
      <c r="X62" s="243">
        <f t="shared" si="7"/>
        <v>3</v>
      </c>
      <c r="Y62" s="244">
        <v>0</v>
      </c>
      <c r="Z62" s="244">
        <v>0</v>
      </c>
      <c r="AA62" s="244">
        <v>0</v>
      </c>
      <c r="AB62" s="244">
        <v>0</v>
      </c>
      <c r="AC62" s="244">
        <v>0</v>
      </c>
      <c r="AD62" s="244">
        <v>0</v>
      </c>
      <c r="AE62" s="244">
        <v>0</v>
      </c>
      <c r="AF62" s="244">
        <v>0</v>
      </c>
      <c r="AG62" s="244">
        <f t="shared" si="8"/>
        <v>3</v>
      </c>
      <c r="AH62" s="243">
        <v>0</v>
      </c>
      <c r="AI62" s="243">
        <v>0</v>
      </c>
      <c r="AJ62" s="243">
        <v>0</v>
      </c>
      <c r="AK62" s="243">
        <v>0</v>
      </c>
      <c r="AL62" s="243">
        <v>0</v>
      </c>
      <c r="AM62" s="243">
        <v>0</v>
      </c>
      <c r="AN62" s="243">
        <v>0</v>
      </c>
      <c r="AO62" s="243">
        <v>0</v>
      </c>
      <c r="AP62" s="243">
        <f t="shared" si="9"/>
        <v>3</v>
      </c>
      <c r="AQ62" s="244">
        <v>0</v>
      </c>
      <c r="AR62" s="244">
        <v>0</v>
      </c>
      <c r="AS62" s="244">
        <v>0</v>
      </c>
      <c r="AT62" s="244">
        <v>0</v>
      </c>
      <c r="AU62" s="244">
        <v>0</v>
      </c>
      <c r="AV62" s="244">
        <v>0</v>
      </c>
      <c r="AW62" s="244">
        <v>0</v>
      </c>
      <c r="AX62" s="244">
        <v>0</v>
      </c>
      <c r="AY62" s="244">
        <f t="shared" si="10"/>
        <v>3</v>
      </c>
      <c r="AZ62" s="243">
        <v>0</v>
      </c>
      <c r="BA62" s="243">
        <v>0</v>
      </c>
      <c r="BB62" s="243">
        <v>0</v>
      </c>
      <c r="BC62" s="243">
        <v>0</v>
      </c>
      <c r="BD62" s="243">
        <v>2</v>
      </c>
      <c r="BE62" s="243">
        <v>0</v>
      </c>
      <c r="BF62" s="243">
        <v>0</v>
      </c>
      <c r="BG62" s="243">
        <v>2</v>
      </c>
      <c r="BH62" s="243">
        <f t="shared" si="11"/>
        <v>5</v>
      </c>
      <c r="BI62" s="244">
        <v>4</v>
      </c>
      <c r="BJ62" s="244">
        <v>4</v>
      </c>
      <c r="BK62" s="244">
        <v>4</v>
      </c>
      <c r="BL62" s="244">
        <v>4</v>
      </c>
      <c r="BM62" s="244">
        <v>3</v>
      </c>
      <c r="BN62" s="244">
        <v>3</v>
      </c>
      <c r="BO62" s="244">
        <v>3</v>
      </c>
      <c r="BP62" s="244">
        <v>25</v>
      </c>
      <c r="BQ62" s="244">
        <f t="shared" si="12"/>
        <v>30</v>
      </c>
      <c r="BR62" s="243">
        <v>0</v>
      </c>
      <c r="BS62" s="243">
        <v>0</v>
      </c>
      <c r="BT62" s="243">
        <v>0</v>
      </c>
      <c r="BU62" s="243">
        <v>0</v>
      </c>
      <c r="BV62" s="243">
        <v>0</v>
      </c>
      <c r="BW62" s="243">
        <v>0</v>
      </c>
      <c r="BX62" s="243">
        <v>0</v>
      </c>
      <c r="BY62" s="243"/>
      <c r="BZ62" s="243"/>
    </row>
    <row r="63" spans="1:78" x14ac:dyDescent="0.25">
      <c r="A63" s="72">
        <v>10</v>
      </c>
      <c r="B63" s="73" t="str">
        <f>'[13]RAB BILIK REKAP'!B55:C55</f>
        <v>Lampu 5 Watt</v>
      </c>
      <c r="C63" s="102"/>
      <c r="D63" s="101">
        <f t="shared" si="18"/>
        <v>1</v>
      </c>
      <c r="E63" s="76" t="str">
        <f>'[13]RAB BILIK L REKAP'!E54</f>
        <v>bh</v>
      </c>
      <c r="F63" s="76">
        <v>41</v>
      </c>
      <c r="G63" s="76">
        <f>'[13]RAB BILIK REKAP'!G55+'[13]RAB BILIK TA REKAP'!G55+'[13]RAB BILIK L REKAP'!G54</f>
        <v>41</v>
      </c>
      <c r="H63" s="93" t="s">
        <v>175</v>
      </c>
      <c r="I63" s="96">
        <f>'[13]RAB BILIK REKAP'!I55</f>
        <v>10000</v>
      </c>
      <c r="J63" s="97">
        <f t="shared" si="17"/>
        <v>410000</v>
      </c>
      <c r="K63" s="243">
        <v>0</v>
      </c>
      <c r="L63" s="243">
        <f t="shared" si="1"/>
        <v>0</v>
      </c>
      <c r="M63" s="244">
        <v>3</v>
      </c>
      <c r="N63" s="244">
        <f t="shared" si="2"/>
        <v>3</v>
      </c>
      <c r="O63" s="243">
        <v>0</v>
      </c>
      <c r="P63" s="243">
        <f t="shared" si="3"/>
        <v>3</v>
      </c>
      <c r="Q63" s="244">
        <v>0</v>
      </c>
      <c r="R63" s="244">
        <f t="shared" si="4"/>
        <v>3</v>
      </c>
      <c r="S63" s="243">
        <v>0</v>
      </c>
      <c r="T63" s="243">
        <f t="shared" si="5"/>
        <v>3</v>
      </c>
      <c r="U63" s="244">
        <v>0</v>
      </c>
      <c r="V63" s="244">
        <f t="shared" si="6"/>
        <v>3</v>
      </c>
      <c r="W63" s="243">
        <v>0</v>
      </c>
      <c r="X63" s="243">
        <f t="shared" si="7"/>
        <v>3</v>
      </c>
      <c r="Y63" s="244">
        <v>0</v>
      </c>
      <c r="Z63" s="244">
        <v>0</v>
      </c>
      <c r="AA63" s="244">
        <v>0</v>
      </c>
      <c r="AB63" s="244">
        <v>0</v>
      </c>
      <c r="AC63" s="244">
        <v>0</v>
      </c>
      <c r="AD63" s="244">
        <v>0</v>
      </c>
      <c r="AE63" s="244">
        <v>0</v>
      </c>
      <c r="AF63" s="244">
        <v>0</v>
      </c>
      <c r="AG63" s="244">
        <f t="shared" si="8"/>
        <v>3</v>
      </c>
      <c r="AH63" s="243">
        <v>0</v>
      </c>
      <c r="AI63" s="243">
        <v>0</v>
      </c>
      <c r="AJ63" s="243">
        <v>0</v>
      </c>
      <c r="AK63" s="243">
        <v>0</v>
      </c>
      <c r="AL63" s="243">
        <v>0</v>
      </c>
      <c r="AM63" s="243">
        <v>0</v>
      </c>
      <c r="AN63" s="243">
        <v>0</v>
      </c>
      <c r="AO63" s="243">
        <v>0</v>
      </c>
      <c r="AP63" s="243">
        <f t="shared" si="9"/>
        <v>3</v>
      </c>
      <c r="AQ63" s="244">
        <v>0</v>
      </c>
      <c r="AR63" s="244">
        <v>0</v>
      </c>
      <c r="AS63" s="244">
        <v>0</v>
      </c>
      <c r="AT63" s="244">
        <v>0</v>
      </c>
      <c r="AU63" s="244">
        <v>0</v>
      </c>
      <c r="AV63" s="244">
        <v>0</v>
      </c>
      <c r="AW63" s="244">
        <v>0</v>
      </c>
      <c r="AX63" s="244">
        <v>0</v>
      </c>
      <c r="AY63" s="244">
        <f t="shared" si="10"/>
        <v>3</v>
      </c>
      <c r="AZ63" s="243">
        <v>0</v>
      </c>
      <c r="BA63" s="243">
        <v>0</v>
      </c>
      <c r="BB63" s="243">
        <v>1</v>
      </c>
      <c r="BC63" s="243">
        <v>1</v>
      </c>
      <c r="BD63" s="243">
        <v>0</v>
      </c>
      <c r="BE63" s="243">
        <v>0</v>
      </c>
      <c r="BF63" s="243">
        <v>0</v>
      </c>
      <c r="BG63" s="243">
        <v>2</v>
      </c>
      <c r="BH63" s="243">
        <f t="shared" si="11"/>
        <v>5</v>
      </c>
      <c r="BI63" s="244">
        <v>4</v>
      </c>
      <c r="BJ63" s="244">
        <v>3</v>
      </c>
      <c r="BK63" s="244">
        <v>4</v>
      </c>
      <c r="BL63" s="244">
        <v>3</v>
      </c>
      <c r="BM63" s="244">
        <v>4</v>
      </c>
      <c r="BN63" s="244">
        <v>3</v>
      </c>
      <c r="BO63" s="244">
        <v>4</v>
      </c>
      <c r="BP63" s="244">
        <v>25</v>
      </c>
      <c r="BQ63" s="244">
        <f t="shared" si="12"/>
        <v>30</v>
      </c>
      <c r="BR63" s="243">
        <v>0</v>
      </c>
      <c r="BS63" s="243">
        <v>0</v>
      </c>
      <c r="BT63" s="243">
        <v>0</v>
      </c>
      <c r="BU63" s="243">
        <v>0</v>
      </c>
      <c r="BV63" s="243">
        <v>0</v>
      </c>
      <c r="BW63" s="243">
        <v>0</v>
      </c>
      <c r="BX63" s="243">
        <v>0</v>
      </c>
      <c r="BY63" s="243"/>
      <c r="BZ63" s="243"/>
    </row>
    <row r="64" spans="1:78" x14ac:dyDescent="0.25">
      <c r="A64" s="72">
        <v>11</v>
      </c>
      <c r="B64" s="73" t="str">
        <f>'[13]RAB BILIK REKAP'!B56:C56</f>
        <v>Kran 3/4</v>
      </c>
      <c r="C64" s="102"/>
      <c r="D64" s="101">
        <f t="shared" si="18"/>
        <v>1</v>
      </c>
      <c r="E64" s="76" t="str">
        <f>'[13]RAB BILIK L REKAP'!E55</f>
        <v>bh</v>
      </c>
      <c r="F64" s="76">
        <v>41</v>
      </c>
      <c r="G64" s="76">
        <f>'[13]RAB BILIK REKAP'!G56+'[13]RAB BILIK TA REKAP'!G56+'[13]RAB BILIK L REKAP'!G55</f>
        <v>41</v>
      </c>
      <c r="H64" s="93" t="s">
        <v>175</v>
      </c>
      <c r="I64" s="96">
        <f>'[13]RAB BILIK REKAP'!I56</f>
        <v>25000</v>
      </c>
      <c r="J64" s="97">
        <f t="shared" si="17"/>
        <v>1025000</v>
      </c>
      <c r="K64" s="243">
        <v>1</v>
      </c>
      <c r="L64" s="243">
        <f t="shared" si="1"/>
        <v>1</v>
      </c>
      <c r="M64" s="244">
        <v>3</v>
      </c>
      <c r="N64" s="244">
        <f t="shared" si="2"/>
        <v>4</v>
      </c>
      <c r="O64" s="243">
        <v>5</v>
      </c>
      <c r="P64" s="243">
        <f t="shared" si="3"/>
        <v>9</v>
      </c>
      <c r="Q64" s="244">
        <v>4</v>
      </c>
      <c r="R64" s="244">
        <f t="shared" si="4"/>
        <v>13</v>
      </c>
      <c r="S64" s="243">
        <v>5</v>
      </c>
      <c r="T64" s="243">
        <f t="shared" si="5"/>
        <v>18</v>
      </c>
      <c r="U64" s="244">
        <v>2</v>
      </c>
      <c r="V64" s="244">
        <f t="shared" si="6"/>
        <v>20</v>
      </c>
      <c r="W64" s="243">
        <v>5</v>
      </c>
      <c r="X64" s="243">
        <f t="shared" si="7"/>
        <v>25</v>
      </c>
      <c r="Y64" s="244">
        <v>0</v>
      </c>
      <c r="Z64" s="244">
        <v>0</v>
      </c>
      <c r="AA64" s="244">
        <v>0</v>
      </c>
      <c r="AB64" s="244">
        <v>0</v>
      </c>
      <c r="AC64" s="244">
        <v>0</v>
      </c>
      <c r="AD64" s="244">
        <v>1</v>
      </c>
      <c r="AE64" s="244">
        <v>1</v>
      </c>
      <c r="AF64" s="244">
        <v>2</v>
      </c>
      <c r="AG64" s="244">
        <f t="shared" si="8"/>
        <v>27</v>
      </c>
      <c r="AH64" s="243">
        <v>0</v>
      </c>
      <c r="AI64" s="243">
        <v>0</v>
      </c>
      <c r="AJ64" s="243">
        <v>0</v>
      </c>
      <c r="AK64" s="243">
        <v>0</v>
      </c>
      <c r="AL64" s="243">
        <v>2</v>
      </c>
      <c r="AM64" s="243">
        <v>2</v>
      </c>
      <c r="AN64" s="243">
        <v>2</v>
      </c>
      <c r="AO64" s="243">
        <v>6</v>
      </c>
      <c r="AP64" s="243">
        <f t="shared" si="9"/>
        <v>33</v>
      </c>
      <c r="AQ64" s="244">
        <v>0</v>
      </c>
      <c r="AR64" s="244">
        <v>0</v>
      </c>
      <c r="AS64" s="244">
        <v>0</v>
      </c>
      <c r="AT64" s="244">
        <v>0</v>
      </c>
      <c r="AU64" s="244">
        <v>0</v>
      </c>
      <c r="AV64" s="244">
        <v>1</v>
      </c>
      <c r="AW64" s="244">
        <v>1</v>
      </c>
      <c r="AX64" s="244">
        <v>2</v>
      </c>
      <c r="AY64" s="244">
        <f t="shared" si="10"/>
        <v>35</v>
      </c>
      <c r="AZ64" s="243">
        <v>0</v>
      </c>
      <c r="BA64" s="243">
        <v>0</v>
      </c>
      <c r="BB64" s="243">
        <v>0</v>
      </c>
      <c r="BC64" s="243">
        <v>0</v>
      </c>
      <c r="BD64" s="243">
        <v>0</v>
      </c>
      <c r="BE64" s="243">
        <v>0</v>
      </c>
      <c r="BF64" s="243">
        <v>0</v>
      </c>
      <c r="BG64" s="243">
        <v>1</v>
      </c>
      <c r="BH64" s="243">
        <f t="shared" si="11"/>
        <v>36</v>
      </c>
      <c r="BI64" s="244">
        <v>1</v>
      </c>
      <c r="BJ64" s="244">
        <v>1</v>
      </c>
      <c r="BK64" s="244">
        <v>1</v>
      </c>
      <c r="BL64" s="244">
        <v>1</v>
      </c>
      <c r="BM64" s="244">
        <v>0</v>
      </c>
      <c r="BN64" s="244">
        <v>0</v>
      </c>
      <c r="BO64" s="244">
        <v>0</v>
      </c>
      <c r="BP64" s="244">
        <v>4</v>
      </c>
      <c r="BQ64" s="244">
        <f t="shared" si="12"/>
        <v>40</v>
      </c>
      <c r="BR64" s="243">
        <v>0</v>
      </c>
      <c r="BS64" s="243">
        <v>0</v>
      </c>
      <c r="BT64" s="243">
        <v>0</v>
      </c>
      <c r="BU64" s="243">
        <v>0</v>
      </c>
      <c r="BV64" s="243">
        <v>0</v>
      </c>
      <c r="BW64" s="243">
        <v>0</v>
      </c>
      <c r="BX64" s="243">
        <v>0</v>
      </c>
      <c r="BY64" s="243"/>
      <c r="BZ64" s="243"/>
    </row>
    <row r="65" spans="1:78" x14ac:dyDescent="0.25">
      <c r="A65" s="72">
        <v>12</v>
      </c>
      <c r="B65" s="319" t="str">
        <f>'[13]RAB BILIK REKAP'!B57:C57</f>
        <v>Pipa Ø 3/4"</v>
      </c>
      <c r="C65" s="320"/>
      <c r="D65" s="101">
        <f t="shared" si="18"/>
        <v>1</v>
      </c>
      <c r="E65" s="76" t="str">
        <f>'[13]RAB BILIK L REKAP'!E56</f>
        <v>btg</v>
      </c>
      <c r="F65" s="76">
        <v>41</v>
      </c>
      <c r="G65" s="76">
        <f>'[13]RAB BILIK REKAP'!G57+'[13]RAB BILIK TA REKAP'!G57+'[13]RAB BILIK L REKAP'!G56</f>
        <v>41</v>
      </c>
      <c r="H65" s="93" t="s">
        <v>175</v>
      </c>
      <c r="I65" s="96">
        <f>'[13]RAB BILIK REKAP'!I57</f>
        <v>28000</v>
      </c>
      <c r="J65" s="97">
        <f t="shared" si="17"/>
        <v>1148000</v>
      </c>
      <c r="K65" s="243">
        <v>1</v>
      </c>
      <c r="L65" s="243">
        <f t="shared" si="1"/>
        <v>1</v>
      </c>
      <c r="M65" s="244">
        <v>3</v>
      </c>
      <c r="N65" s="244">
        <f t="shared" si="2"/>
        <v>4</v>
      </c>
      <c r="O65" s="243">
        <v>5</v>
      </c>
      <c r="P65" s="243">
        <f t="shared" si="3"/>
        <v>9</v>
      </c>
      <c r="Q65" s="244">
        <v>4</v>
      </c>
      <c r="R65" s="244">
        <f t="shared" si="4"/>
        <v>13</v>
      </c>
      <c r="S65" s="243">
        <v>5</v>
      </c>
      <c r="T65" s="243">
        <f t="shared" si="5"/>
        <v>18</v>
      </c>
      <c r="U65" s="244">
        <v>2</v>
      </c>
      <c r="V65" s="244">
        <f t="shared" si="6"/>
        <v>20</v>
      </c>
      <c r="W65" s="243">
        <v>5</v>
      </c>
      <c r="X65" s="243">
        <f t="shared" si="7"/>
        <v>25</v>
      </c>
      <c r="Y65" s="244">
        <v>0</v>
      </c>
      <c r="Z65" s="244">
        <v>0</v>
      </c>
      <c r="AA65" s="244">
        <v>0</v>
      </c>
      <c r="AB65" s="244">
        <v>0</v>
      </c>
      <c r="AC65" s="244">
        <v>0</v>
      </c>
      <c r="AD65" s="244">
        <v>1</v>
      </c>
      <c r="AE65" s="244">
        <v>1</v>
      </c>
      <c r="AF65" s="244">
        <v>2</v>
      </c>
      <c r="AG65" s="244">
        <f t="shared" si="8"/>
        <v>27</v>
      </c>
      <c r="AH65" s="243">
        <v>0</v>
      </c>
      <c r="AI65" s="243">
        <v>0</v>
      </c>
      <c r="AJ65" s="243">
        <v>0</v>
      </c>
      <c r="AK65" s="243">
        <v>0</v>
      </c>
      <c r="AL65" s="243">
        <v>2</v>
      </c>
      <c r="AM65" s="243">
        <v>2</v>
      </c>
      <c r="AN65" s="243">
        <v>2</v>
      </c>
      <c r="AO65" s="243">
        <v>6</v>
      </c>
      <c r="AP65" s="243">
        <f t="shared" si="9"/>
        <v>33</v>
      </c>
      <c r="AQ65" s="244">
        <v>0</v>
      </c>
      <c r="AR65" s="244">
        <v>0</v>
      </c>
      <c r="AS65" s="244">
        <v>0</v>
      </c>
      <c r="AT65" s="244">
        <v>0</v>
      </c>
      <c r="AU65" s="244">
        <v>0</v>
      </c>
      <c r="AV65" s="244">
        <v>1</v>
      </c>
      <c r="AW65" s="244">
        <v>1</v>
      </c>
      <c r="AX65" s="244">
        <v>2</v>
      </c>
      <c r="AY65" s="244">
        <f t="shared" si="10"/>
        <v>35</v>
      </c>
      <c r="AZ65" s="243">
        <v>0</v>
      </c>
      <c r="BA65" s="243">
        <v>1</v>
      </c>
      <c r="BB65" s="243">
        <v>0</v>
      </c>
      <c r="BC65" s="243">
        <v>0</v>
      </c>
      <c r="BD65" s="243">
        <v>0</v>
      </c>
      <c r="BE65" s="243">
        <v>0</v>
      </c>
      <c r="BF65" s="243">
        <v>0</v>
      </c>
      <c r="BG65" s="243">
        <v>1</v>
      </c>
      <c r="BH65" s="243">
        <f t="shared" si="11"/>
        <v>36</v>
      </c>
      <c r="BI65" s="244">
        <v>0</v>
      </c>
      <c r="BJ65" s="244">
        <v>0</v>
      </c>
      <c r="BK65" s="244">
        <v>0</v>
      </c>
      <c r="BL65" s="244">
        <v>1</v>
      </c>
      <c r="BM65" s="244">
        <v>1</v>
      </c>
      <c r="BN65" s="244">
        <v>1</v>
      </c>
      <c r="BO65" s="244">
        <v>1</v>
      </c>
      <c r="BP65" s="244">
        <v>4</v>
      </c>
      <c r="BQ65" s="244">
        <f t="shared" si="12"/>
        <v>40</v>
      </c>
      <c r="BR65" s="243">
        <v>0</v>
      </c>
      <c r="BS65" s="243">
        <v>0</v>
      </c>
      <c r="BT65" s="243">
        <v>0</v>
      </c>
      <c r="BU65" s="243">
        <v>0</v>
      </c>
      <c r="BV65" s="243">
        <v>0</v>
      </c>
      <c r="BW65" s="243">
        <v>0</v>
      </c>
      <c r="BX65" s="243">
        <v>0</v>
      </c>
      <c r="BY65" s="243"/>
      <c r="BZ65" s="243"/>
    </row>
    <row r="66" spans="1:78" x14ac:dyDescent="0.25">
      <c r="A66" s="72">
        <v>13</v>
      </c>
      <c r="B66" s="319" t="str">
        <f>'[13]RAB BILIK REKAP'!B58:C58</f>
        <v xml:space="preserve">Roster </v>
      </c>
      <c r="C66" s="320"/>
      <c r="D66" s="101">
        <f t="shared" si="18"/>
        <v>2</v>
      </c>
      <c r="E66" s="76" t="str">
        <f>'[13]RAB BILIK L REKAP'!E57</f>
        <v>bh</v>
      </c>
      <c r="F66" s="76">
        <v>41</v>
      </c>
      <c r="G66" s="76">
        <f>'[13]RAB BILIK REKAP'!G58+'[13]RAB BILIK TA REKAP'!G58+'[13]RAB BILIK L REKAP'!G57</f>
        <v>82</v>
      </c>
      <c r="H66" s="93" t="s">
        <v>175</v>
      </c>
      <c r="I66" s="96">
        <f>'[13]RAB BILIK REKAP'!I58</f>
        <v>9000</v>
      </c>
      <c r="J66" s="97">
        <f>(I66*G66)</f>
        <v>738000</v>
      </c>
      <c r="K66" s="243">
        <v>1</v>
      </c>
      <c r="L66" s="243">
        <f t="shared" si="1"/>
        <v>1</v>
      </c>
      <c r="M66" s="244">
        <v>3</v>
      </c>
      <c r="N66" s="244">
        <f t="shared" si="2"/>
        <v>4</v>
      </c>
      <c r="O66" s="243">
        <v>5</v>
      </c>
      <c r="P66" s="243">
        <f t="shared" si="3"/>
        <v>9</v>
      </c>
      <c r="Q66" s="244">
        <v>4</v>
      </c>
      <c r="R66" s="244">
        <f t="shared" si="4"/>
        <v>13</v>
      </c>
      <c r="S66" s="243">
        <v>5</v>
      </c>
      <c r="T66" s="243">
        <f t="shared" si="5"/>
        <v>18</v>
      </c>
      <c r="U66" s="244">
        <v>2</v>
      </c>
      <c r="V66" s="244">
        <f t="shared" si="6"/>
        <v>20</v>
      </c>
      <c r="W66" s="243">
        <v>5</v>
      </c>
      <c r="X66" s="243">
        <f t="shared" si="7"/>
        <v>25</v>
      </c>
      <c r="Y66" s="244">
        <v>0</v>
      </c>
      <c r="Z66" s="244">
        <v>0</v>
      </c>
      <c r="AA66" s="244">
        <v>0</v>
      </c>
      <c r="AB66" s="244">
        <v>1</v>
      </c>
      <c r="AC66" s="244">
        <v>1</v>
      </c>
      <c r="AD66" s="244">
        <v>0</v>
      </c>
      <c r="AE66" s="244">
        <v>0</v>
      </c>
      <c r="AF66" s="244">
        <v>2</v>
      </c>
      <c r="AG66" s="244">
        <f t="shared" si="8"/>
        <v>27</v>
      </c>
      <c r="AH66" s="243">
        <v>0</v>
      </c>
      <c r="AI66" s="243">
        <v>0</v>
      </c>
      <c r="AJ66" s="243">
        <v>0</v>
      </c>
      <c r="AK66" s="243">
        <v>0</v>
      </c>
      <c r="AL66" s="243">
        <v>2</v>
      </c>
      <c r="AM66" s="243">
        <v>2</v>
      </c>
      <c r="AN66" s="243">
        <v>0</v>
      </c>
      <c r="AO66" s="243">
        <v>6</v>
      </c>
      <c r="AP66" s="243">
        <f t="shared" si="9"/>
        <v>33</v>
      </c>
      <c r="AQ66" s="244">
        <v>0</v>
      </c>
      <c r="AR66" s="244">
        <v>0</v>
      </c>
      <c r="AS66" s="244">
        <v>0</v>
      </c>
      <c r="AT66" s="244">
        <v>1</v>
      </c>
      <c r="AU66" s="244">
        <v>1</v>
      </c>
      <c r="AV66" s="244">
        <v>0</v>
      </c>
      <c r="AW66" s="244">
        <v>0</v>
      </c>
      <c r="AX66" s="244">
        <v>2</v>
      </c>
      <c r="AY66" s="244">
        <f t="shared" si="10"/>
        <v>35</v>
      </c>
      <c r="AZ66" s="243">
        <v>1</v>
      </c>
      <c r="BA66" s="243">
        <v>0</v>
      </c>
      <c r="BB66" s="243">
        <v>0</v>
      </c>
      <c r="BC66" s="243">
        <v>0</v>
      </c>
      <c r="BD66" s="243">
        <v>0</v>
      </c>
      <c r="BE66" s="243">
        <v>0</v>
      </c>
      <c r="BF66" s="243">
        <v>0</v>
      </c>
      <c r="BG66" s="243">
        <v>1</v>
      </c>
      <c r="BH66" s="243">
        <f t="shared" si="11"/>
        <v>36</v>
      </c>
      <c r="BI66" s="244">
        <v>1</v>
      </c>
      <c r="BJ66" s="244">
        <v>0</v>
      </c>
      <c r="BK66" s="244">
        <v>1</v>
      </c>
      <c r="BL66" s="244">
        <v>0</v>
      </c>
      <c r="BM66" s="244">
        <v>1</v>
      </c>
      <c r="BN66" s="244">
        <v>0</v>
      </c>
      <c r="BO66" s="244">
        <v>1</v>
      </c>
      <c r="BP66" s="244">
        <v>4</v>
      </c>
      <c r="BQ66" s="244">
        <f t="shared" si="12"/>
        <v>40</v>
      </c>
      <c r="BR66" s="243">
        <v>0</v>
      </c>
      <c r="BS66" s="243">
        <v>0</v>
      </c>
      <c r="BT66" s="243">
        <v>0</v>
      </c>
      <c r="BU66" s="243">
        <v>0</v>
      </c>
      <c r="BV66" s="243">
        <v>0</v>
      </c>
      <c r="BW66" s="243">
        <v>0</v>
      </c>
      <c r="BX66" s="243">
        <v>0</v>
      </c>
      <c r="BY66" s="243"/>
      <c r="BZ66" s="243"/>
    </row>
    <row r="67" spans="1:78" x14ac:dyDescent="0.25">
      <c r="A67" s="72"/>
      <c r="B67" s="327"/>
      <c r="C67" s="328"/>
      <c r="D67" s="329" t="s">
        <v>176</v>
      </c>
      <c r="E67" s="330"/>
      <c r="F67" s="330"/>
      <c r="G67" s="330"/>
      <c r="H67" s="330"/>
      <c r="I67" s="331"/>
      <c r="J67" s="104">
        <f>SUM(J54:J66)</f>
        <v>34968900</v>
      </c>
      <c r="K67" s="243"/>
      <c r="L67" s="243"/>
      <c r="M67" s="244"/>
      <c r="N67" s="244"/>
      <c r="O67" s="243"/>
      <c r="P67" s="243"/>
      <c r="Q67" s="244"/>
      <c r="R67" s="244"/>
      <c r="S67" s="243"/>
      <c r="T67" s="243"/>
      <c r="U67" s="244"/>
      <c r="V67" s="244"/>
      <c r="W67" s="243"/>
      <c r="X67" s="243"/>
      <c r="Y67" s="244"/>
      <c r="Z67" s="244"/>
      <c r="AA67" s="244"/>
      <c r="AB67" s="244"/>
      <c r="AC67" s="244"/>
      <c r="AD67" s="244"/>
      <c r="AE67" s="244"/>
      <c r="AF67" s="244"/>
      <c r="AG67" s="244"/>
      <c r="AH67" s="243"/>
      <c r="AI67" s="243"/>
      <c r="AJ67" s="243"/>
      <c r="AK67" s="243"/>
      <c r="AL67" s="243"/>
      <c r="AM67" s="243"/>
      <c r="AN67" s="243"/>
      <c r="AO67" s="243"/>
      <c r="AP67" s="243">
        <f t="shared" si="9"/>
        <v>0</v>
      </c>
      <c r="AQ67" s="244"/>
      <c r="AR67" s="244"/>
      <c r="AS67" s="244"/>
      <c r="AT67" s="244"/>
      <c r="AU67" s="244"/>
      <c r="AV67" s="244"/>
      <c r="AW67" s="244"/>
      <c r="AX67" s="244"/>
      <c r="AY67" s="244">
        <f t="shared" si="10"/>
        <v>0</v>
      </c>
      <c r="AZ67" s="243"/>
      <c r="BA67" s="243"/>
      <c r="BB67" s="243"/>
      <c r="BC67" s="243"/>
      <c r="BD67" s="243"/>
      <c r="BE67" s="243"/>
      <c r="BF67" s="243"/>
      <c r="BG67" s="243"/>
      <c r="BH67" s="243">
        <f t="shared" si="11"/>
        <v>0</v>
      </c>
      <c r="BI67" s="244"/>
      <c r="BJ67" s="244"/>
      <c r="BK67" s="244"/>
      <c r="BL67" s="244"/>
      <c r="BM67" s="244"/>
      <c r="BN67" s="244"/>
      <c r="BO67" s="244"/>
      <c r="BP67" s="244"/>
      <c r="BQ67" s="244">
        <f t="shared" si="12"/>
        <v>0</v>
      </c>
      <c r="BR67" s="243"/>
      <c r="BS67" s="243"/>
      <c r="BT67" s="243"/>
      <c r="BU67" s="243"/>
      <c r="BV67" s="243"/>
      <c r="BW67" s="243"/>
      <c r="BX67" s="243"/>
      <c r="BY67" s="243"/>
      <c r="BZ67" s="243"/>
    </row>
    <row r="68" spans="1:78" x14ac:dyDescent="0.25">
      <c r="A68" s="62" t="s">
        <v>177</v>
      </c>
      <c r="B68" s="63" t="s">
        <v>68</v>
      </c>
      <c r="C68" s="64"/>
      <c r="D68" s="87"/>
      <c r="E68" s="332" t="s">
        <v>178</v>
      </c>
      <c r="F68" s="333"/>
      <c r="G68" s="333"/>
      <c r="H68" s="333"/>
      <c r="I68" s="334"/>
      <c r="J68" s="66">
        <f>J71+J73+J80+J87+J93+J103+J111</f>
        <v>255175864.96852654</v>
      </c>
      <c r="K68" s="243"/>
      <c r="L68" s="243"/>
      <c r="M68" s="244"/>
      <c r="N68" s="244"/>
      <c r="O68" s="243"/>
      <c r="P68" s="243"/>
      <c r="Q68" s="244"/>
      <c r="R68" s="244"/>
      <c r="S68" s="243"/>
      <c r="T68" s="243"/>
      <c r="U68" s="244"/>
      <c r="V68" s="244"/>
      <c r="W68" s="243"/>
      <c r="X68" s="243"/>
      <c r="Y68" s="400"/>
      <c r="Z68" s="400"/>
      <c r="AA68" s="400"/>
      <c r="AB68" s="400"/>
      <c r="AC68" s="400"/>
      <c r="AD68" s="400"/>
      <c r="AE68" s="400"/>
      <c r="AF68" s="400"/>
      <c r="AG68" s="400"/>
      <c r="AH68" s="400"/>
      <c r="AI68" s="400"/>
      <c r="AJ68" s="400"/>
      <c r="AK68" s="400"/>
      <c r="AL68" s="400"/>
      <c r="AM68" s="400"/>
      <c r="AN68" s="400"/>
      <c r="AO68" s="400"/>
      <c r="AP68" s="400">
        <f t="shared" si="9"/>
        <v>0</v>
      </c>
      <c r="AQ68" s="400"/>
      <c r="AR68" s="400"/>
      <c r="AS68" s="400"/>
      <c r="AT68" s="400"/>
      <c r="AU68" s="400"/>
      <c r="AV68" s="400"/>
      <c r="AW68" s="400"/>
      <c r="AX68" s="400"/>
      <c r="AY68" s="400">
        <f t="shared" si="10"/>
        <v>0</v>
      </c>
      <c r="AZ68" s="400"/>
      <c r="BA68" s="400"/>
      <c r="BB68" s="400"/>
      <c r="BC68" s="400"/>
      <c r="BD68" s="400"/>
      <c r="BE68" s="400"/>
      <c r="BF68" s="400"/>
      <c r="BG68" s="400"/>
      <c r="BH68" s="400">
        <f t="shared" si="11"/>
        <v>0</v>
      </c>
      <c r="BI68" s="400"/>
      <c r="BJ68" s="400"/>
      <c r="BK68" s="400"/>
      <c r="BL68" s="400"/>
      <c r="BM68" s="400"/>
      <c r="BN68" s="400"/>
      <c r="BO68" s="400"/>
      <c r="BP68" s="400"/>
      <c r="BQ68" s="400">
        <f t="shared" si="12"/>
        <v>0</v>
      </c>
      <c r="BR68" s="400"/>
      <c r="BS68" s="400"/>
      <c r="BT68" s="400"/>
      <c r="BU68" s="400"/>
      <c r="BV68" s="400"/>
      <c r="BW68" s="400"/>
      <c r="BX68" s="400"/>
      <c r="BY68" s="400"/>
      <c r="BZ68" s="400"/>
    </row>
    <row r="69" spans="1:78" x14ac:dyDescent="0.25">
      <c r="A69" s="111">
        <v>1</v>
      </c>
      <c r="B69" s="112" t="s">
        <v>69</v>
      </c>
      <c r="C69" s="113"/>
      <c r="D69" s="114">
        <f>G69/F69</f>
        <v>2.5523265306122447</v>
      </c>
      <c r="E69" s="115" t="s">
        <v>155</v>
      </c>
      <c r="F69" s="115">
        <v>49</v>
      </c>
      <c r="G69" s="115">
        <f>'[13]RAB SEPT REKAP'!G13+'[13]RAB SEPT kom REKAP'!G13</f>
        <v>125.06399999999999</v>
      </c>
      <c r="H69" s="116" t="s">
        <v>156</v>
      </c>
      <c r="I69" s="116">
        <f>'[13]RAB SEPT'!I13</f>
        <v>67500</v>
      </c>
      <c r="J69" s="117">
        <f>I69*G69</f>
        <v>8441820</v>
      </c>
      <c r="K69" s="243">
        <v>3</v>
      </c>
      <c r="L69" s="243">
        <f t="shared" si="1"/>
        <v>3</v>
      </c>
      <c r="M69" s="244">
        <v>3</v>
      </c>
      <c r="N69" s="244">
        <f t="shared" si="2"/>
        <v>6</v>
      </c>
      <c r="O69" s="243">
        <v>4</v>
      </c>
      <c r="P69" s="243">
        <f t="shared" si="3"/>
        <v>10</v>
      </c>
      <c r="Q69" s="244">
        <v>5</v>
      </c>
      <c r="R69" s="244">
        <f t="shared" si="4"/>
        <v>15</v>
      </c>
      <c r="S69" s="243">
        <v>6</v>
      </c>
      <c r="T69" s="243">
        <f t="shared" si="5"/>
        <v>21</v>
      </c>
      <c r="U69" s="244">
        <v>4</v>
      </c>
      <c r="V69" s="244">
        <f t="shared" si="6"/>
        <v>25</v>
      </c>
      <c r="W69" s="243">
        <v>8</v>
      </c>
      <c r="X69" s="243">
        <f t="shared" si="7"/>
        <v>33</v>
      </c>
      <c r="Y69" s="244">
        <v>2</v>
      </c>
      <c r="Z69" s="244">
        <v>2</v>
      </c>
      <c r="AA69" s="244">
        <v>0</v>
      </c>
      <c r="AB69" s="244">
        <v>0</v>
      </c>
      <c r="AC69" s="244">
        <v>0</v>
      </c>
      <c r="AD69" s="244">
        <v>0</v>
      </c>
      <c r="AE69" s="244">
        <v>0</v>
      </c>
      <c r="AF69" s="244">
        <v>4</v>
      </c>
      <c r="AG69" s="244">
        <f t="shared" si="8"/>
        <v>37</v>
      </c>
      <c r="AH69" s="243">
        <v>1</v>
      </c>
      <c r="AI69" s="243">
        <v>1</v>
      </c>
      <c r="AJ69" s="243">
        <v>1</v>
      </c>
      <c r="AK69" s="243">
        <v>1</v>
      </c>
      <c r="AL69" s="243">
        <v>1</v>
      </c>
      <c r="AM69" s="243">
        <v>1</v>
      </c>
      <c r="AN69" s="243">
        <v>1</v>
      </c>
      <c r="AO69" s="243">
        <v>7</v>
      </c>
      <c r="AP69" s="243">
        <f t="shared" si="9"/>
        <v>44</v>
      </c>
      <c r="AQ69" s="244">
        <v>2</v>
      </c>
      <c r="AR69" s="244">
        <v>1</v>
      </c>
      <c r="AS69" s="244">
        <v>0</v>
      </c>
      <c r="AT69" s="244">
        <v>0</v>
      </c>
      <c r="AU69" s="244">
        <v>0</v>
      </c>
      <c r="AV69" s="244">
        <v>0</v>
      </c>
      <c r="AW69" s="244">
        <v>0</v>
      </c>
      <c r="AX69" s="244">
        <v>3</v>
      </c>
      <c r="AY69" s="244">
        <f t="shared" si="10"/>
        <v>47</v>
      </c>
      <c r="AZ69" s="243">
        <v>1</v>
      </c>
      <c r="BA69" s="243">
        <v>0</v>
      </c>
      <c r="BB69" s="243">
        <v>1</v>
      </c>
      <c r="BC69" s="243">
        <v>2</v>
      </c>
      <c r="BD69" s="243">
        <v>1</v>
      </c>
      <c r="BE69" s="243">
        <v>0</v>
      </c>
      <c r="BF69" s="243">
        <v>1</v>
      </c>
      <c r="BG69" s="243">
        <v>5</v>
      </c>
      <c r="BH69" s="243">
        <f t="shared" si="11"/>
        <v>52</v>
      </c>
      <c r="BI69" s="244">
        <v>0</v>
      </c>
      <c r="BJ69" s="244">
        <v>0</v>
      </c>
      <c r="BK69" s="244">
        <v>0</v>
      </c>
      <c r="BL69" s="244">
        <v>0</v>
      </c>
      <c r="BM69" s="244">
        <v>0</v>
      </c>
      <c r="BN69" s="244">
        <v>0</v>
      </c>
      <c r="BO69" s="244">
        <v>0</v>
      </c>
      <c r="BP69" s="244">
        <v>0</v>
      </c>
      <c r="BQ69" s="244">
        <f t="shared" si="12"/>
        <v>52</v>
      </c>
      <c r="BR69" s="243">
        <v>0</v>
      </c>
      <c r="BS69" s="243">
        <v>0</v>
      </c>
      <c r="BT69" s="243">
        <v>0</v>
      </c>
      <c r="BU69" s="243">
        <v>0</v>
      </c>
      <c r="BV69" s="243">
        <v>0</v>
      </c>
      <c r="BW69" s="243">
        <v>0</v>
      </c>
      <c r="BX69" s="243">
        <v>0</v>
      </c>
      <c r="BY69" s="243"/>
      <c r="BZ69" s="243"/>
    </row>
    <row r="70" spans="1:78" x14ac:dyDescent="0.25">
      <c r="A70" s="111">
        <v>2</v>
      </c>
      <c r="B70" s="118" t="s">
        <v>70</v>
      </c>
      <c r="C70" s="119"/>
      <c r="D70" s="114">
        <f>G70/F70</f>
        <v>0.69795918367346932</v>
      </c>
      <c r="E70" s="120" t="s">
        <v>155</v>
      </c>
      <c r="F70" s="115">
        <v>49</v>
      </c>
      <c r="G70" s="115">
        <f>'[13]RAB SEPT REKAP'!G14+'[13]RAB SEPT kom REKAP'!G14</f>
        <v>34.199999999999996</v>
      </c>
      <c r="H70" s="121" t="s">
        <v>156</v>
      </c>
      <c r="I70" s="116">
        <f>'[13]RAB SEPT'!I14</f>
        <v>358500</v>
      </c>
      <c r="J70" s="117">
        <f>I70*G70</f>
        <v>12260699.999999998</v>
      </c>
      <c r="K70" s="243">
        <v>1</v>
      </c>
      <c r="L70" s="243">
        <f t="shared" si="1"/>
        <v>1</v>
      </c>
      <c r="M70" s="244">
        <v>3</v>
      </c>
      <c r="N70" s="244">
        <f t="shared" si="2"/>
        <v>4</v>
      </c>
      <c r="O70" s="243">
        <v>5</v>
      </c>
      <c r="P70" s="243">
        <f t="shared" si="3"/>
        <v>9</v>
      </c>
      <c r="Q70" s="244">
        <v>5</v>
      </c>
      <c r="R70" s="244">
        <f t="shared" si="4"/>
        <v>14</v>
      </c>
      <c r="S70" s="243">
        <v>6</v>
      </c>
      <c r="T70" s="243">
        <f t="shared" si="5"/>
        <v>20</v>
      </c>
      <c r="U70" s="244">
        <v>3</v>
      </c>
      <c r="V70" s="244">
        <f t="shared" si="6"/>
        <v>23</v>
      </c>
      <c r="W70" s="243">
        <v>5</v>
      </c>
      <c r="X70" s="243">
        <f t="shared" si="7"/>
        <v>28</v>
      </c>
      <c r="Y70" s="244">
        <v>0</v>
      </c>
      <c r="Z70" s="244">
        <v>1</v>
      </c>
      <c r="AA70" s="244">
        <v>1</v>
      </c>
      <c r="AB70" s="244">
        <v>1</v>
      </c>
      <c r="AC70" s="244">
        <v>1</v>
      </c>
      <c r="AD70" s="244">
        <v>0</v>
      </c>
      <c r="AE70" s="244">
        <v>0</v>
      </c>
      <c r="AF70" s="244">
        <v>4</v>
      </c>
      <c r="AG70" s="244">
        <f t="shared" si="8"/>
        <v>32</v>
      </c>
      <c r="AH70" s="243">
        <v>1</v>
      </c>
      <c r="AI70" s="243">
        <v>1</v>
      </c>
      <c r="AJ70" s="243">
        <v>1</v>
      </c>
      <c r="AK70" s="243">
        <v>1</v>
      </c>
      <c r="AL70" s="243">
        <v>1</v>
      </c>
      <c r="AM70" s="243">
        <v>1</v>
      </c>
      <c r="AN70" s="243">
        <v>1</v>
      </c>
      <c r="AO70" s="243">
        <v>7</v>
      </c>
      <c r="AP70" s="243">
        <f t="shared" si="9"/>
        <v>39</v>
      </c>
      <c r="AQ70" s="244">
        <v>0</v>
      </c>
      <c r="AR70" s="244">
        <v>1</v>
      </c>
      <c r="AS70" s="244">
        <v>1</v>
      </c>
      <c r="AT70" s="244">
        <v>1</v>
      </c>
      <c r="AU70" s="244">
        <v>0</v>
      </c>
      <c r="AV70" s="244">
        <v>0</v>
      </c>
      <c r="AW70" s="244">
        <v>0</v>
      </c>
      <c r="AX70" s="244">
        <v>3</v>
      </c>
      <c r="AY70" s="244">
        <f t="shared" si="10"/>
        <v>42</v>
      </c>
      <c r="AZ70" s="243">
        <v>1</v>
      </c>
      <c r="BA70" s="243">
        <v>1</v>
      </c>
      <c r="BB70" s="243">
        <v>1</v>
      </c>
      <c r="BC70" s="243">
        <v>1</v>
      </c>
      <c r="BD70" s="243">
        <v>1</v>
      </c>
      <c r="BE70" s="243">
        <v>1</v>
      </c>
      <c r="BF70" s="243">
        <v>0</v>
      </c>
      <c r="BG70" s="243">
        <v>6</v>
      </c>
      <c r="BH70" s="243">
        <f t="shared" si="11"/>
        <v>48</v>
      </c>
      <c r="BI70" s="244">
        <v>0</v>
      </c>
      <c r="BJ70" s="244">
        <v>0</v>
      </c>
      <c r="BK70" s="244">
        <v>0</v>
      </c>
      <c r="BL70" s="244">
        <v>1</v>
      </c>
      <c r="BM70" s="244">
        <v>0</v>
      </c>
      <c r="BN70" s="244">
        <v>0</v>
      </c>
      <c r="BO70" s="244">
        <v>0</v>
      </c>
      <c r="BP70" s="244">
        <v>1</v>
      </c>
      <c r="BQ70" s="244">
        <f t="shared" si="12"/>
        <v>49</v>
      </c>
      <c r="BR70" s="243">
        <v>0</v>
      </c>
      <c r="BS70" s="243">
        <v>0</v>
      </c>
      <c r="BT70" s="243">
        <v>0</v>
      </c>
      <c r="BU70" s="243">
        <v>0</v>
      </c>
      <c r="BV70" s="243">
        <v>0</v>
      </c>
      <c r="BW70" s="243">
        <v>0</v>
      </c>
      <c r="BX70" s="243">
        <v>0</v>
      </c>
      <c r="BY70" s="243"/>
      <c r="BZ70" s="243"/>
    </row>
    <row r="71" spans="1:78" x14ac:dyDescent="0.25">
      <c r="A71" s="324" t="s">
        <v>180</v>
      </c>
      <c r="B71" s="325"/>
      <c r="C71" s="325"/>
      <c r="D71" s="325"/>
      <c r="E71" s="325"/>
      <c r="F71" s="325"/>
      <c r="G71" s="325"/>
      <c r="H71" s="325"/>
      <c r="I71" s="326"/>
      <c r="J71" s="123">
        <f>SUM(J69:J70)</f>
        <v>20702520</v>
      </c>
      <c r="K71" s="243"/>
      <c r="L71" s="243"/>
      <c r="M71" s="244"/>
      <c r="N71" s="244"/>
      <c r="O71" s="243"/>
      <c r="P71" s="243"/>
      <c r="Q71" s="244"/>
      <c r="R71" s="244"/>
      <c r="S71" s="243"/>
      <c r="T71" s="243"/>
      <c r="U71" s="244"/>
      <c r="V71" s="244"/>
      <c r="W71" s="243"/>
      <c r="X71" s="243"/>
      <c r="Y71" s="244"/>
      <c r="Z71" s="244"/>
      <c r="AA71" s="244"/>
      <c r="AB71" s="244"/>
      <c r="AC71" s="244"/>
      <c r="AD71" s="244"/>
      <c r="AE71" s="244"/>
      <c r="AF71" s="244"/>
      <c r="AG71" s="244"/>
      <c r="AH71" s="243"/>
      <c r="AI71" s="243"/>
      <c r="AJ71" s="243"/>
      <c r="AK71" s="243"/>
      <c r="AL71" s="243"/>
      <c r="AM71" s="243"/>
      <c r="AN71" s="243"/>
      <c r="AO71" s="243"/>
      <c r="AP71" s="243">
        <f t="shared" si="9"/>
        <v>0</v>
      </c>
      <c r="AQ71" s="244"/>
      <c r="AR71" s="244"/>
      <c r="AS71" s="244"/>
      <c r="AT71" s="244"/>
      <c r="AU71" s="244"/>
      <c r="AV71" s="244"/>
      <c r="AW71" s="244"/>
      <c r="AX71" s="244"/>
      <c r="AY71" s="244">
        <f t="shared" si="10"/>
        <v>0</v>
      </c>
      <c r="AZ71" s="243"/>
      <c r="BA71" s="243"/>
      <c r="BB71" s="243"/>
      <c r="BC71" s="243"/>
      <c r="BD71" s="243"/>
      <c r="BE71" s="243"/>
      <c r="BF71" s="243"/>
      <c r="BG71" s="243"/>
      <c r="BH71" s="243">
        <f t="shared" si="11"/>
        <v>0</v>
      </c>
      <c r="BI71" s="244"/>
      <c r="BJ71" s="244"/>
      <c r="BK71" s="244"/>
      <c r="BL71" s="244"/>
      <c r="BM71" s="244"/>
      <c r="BN71" s="244"/>
      <c r="BO71" s="244"/>
      <c r="BP71" s="244"/>
      <c r="BQ71" s="244">
        <f t="shared" si="12"/>
        <v>0</v>
      </c>
      <c r="BR71" s="243"/>
      <c r="BS71" s="243"/>
      <c r="BT71" s="243"/>
      <c r="BU71" s="243"/>
      <c r="BV71" s="243"/>
      <c r="BW71" s="243"/>
      <c r="BX71" s="243"/>
      <c r="BY71" s="243"/>
      <c r="BZ71" s="243"/>
    </row>
    <row r="72" spans="1:78" x14ac:dyDescent="0.25">
      <c r="A72" s="129">
        <v>1</v>
      </c>
      <c r="B72" s="130" t="s">
        <v>72</v>
      </c>
      <c r="C72" s="131"/>
      <c r="D72" s="132">
        <f>G72/F72</f>
        <v>9.5673469387755095</v>
      </c>
      <c r="E72" s="133" t="s">
        <v>159</v>
      </c>
      <c r="F72" s="76">
        <v>49</v>
      </c>
      <c r="G72" s="76">
        <f>'[13]RAB SEPT REKAP'!G18+'[13]RAB SEPT kom REKAP'!G18</f>
        <v>468.79999999999995</v>
      </c>
      <c r="H72" s="134" t="s">
        <v>156</v>
      </c>
      <c r="I72" s="135">
        <f>'[13]RAB SEPT'!I18</f>
        <v>23910</v>
      </c>
      <c r="J72" s="136">
        <f>I72*G72</f>
        <v>11209007.999999998</v>
      </c>
      <c r="K72" s="243">
        <v>1</v>
      </c>
      <c r="L72" s="243">
        <f t="shared" si="1"/>
        <v>1</v>
      </c>
      <c r="M72" s="244">
        <v>3</v>
      </c>
      <c r="N72" s="244">
        <f t="shared" si="2"/>
        <v>4</v>
      </c>
      <c r="O72" s="243">
        <v>5</v>
      </c>
      <c r="P72" s="243">
        <f t="shared" si="3"/>
        <v>9</v>
      </c>
      <c r="Q72" s="244">
        <v>5</v>
      </c>
      <c r="R72" s="244">
        <f t="shared" si="4"/>
        <v>14</v>
      </c>
      <c r="S72" s="243">
        <v>5</v>
      </c>
      <c r="T72" s="243">
        <f t="shared" si="5"/>
        <v>19</v>
      </c>
      <c r="U72" s="244">
        <v>3</v>
      </c>
      <c r="V72" s="244">
        <f t="shared" si="6"/>
        <v>22</v>
      </c>
      <c r="W72" s="243">
        <v>5</v>
      </c>
      <c r="X72" s="243">
        <f t="shared" si="7"/>
        <v>27</v>
      </c>
      <c r="Y72" s="244">
        <v>0</v>
      </c>
      <c r="Z72" s="244">
        <v>0</v>
      </c>
      <c r="AA72" s="244">
        <v>0</v>
      </c>
      <c r="AB72" s="244">
        <v>0</v>
      </c>
      <c r="AC72" s="244">
        <v>0</v>
      </c>
      <c r="AD72" s="244">
        <v>2</v>
      </c>
      <c r="AE72" s="244">
        <v>2</v>
      </c>
      <c r="AF72" s="244">
        <v>4</v>
      </c>
      <c r="AG72" s="244">
        <f t="shared" si="8"/>
        <v>31</v>
      </c>
      <c r="AH72" s="243">
        <v>1</v>
      </c>
      <c r="AI72" s="243">
        <v>1</v>
      </c>
      <c r="AJ72" s="243">
        <v>1</v>
      </c>
      <c r="AK72" s="243">
        <v>1</v>
      </c>
      <c r="AL72" s="243">
        <v>1</v>
      </c>
      <c r="AM72" s="243">
        <v>1</v>
      </c>
      <c r="AN72" s="243">
        <v>1</v>
      </c>
      <c r="AO72" s="243">
        <v>7</v>
      </c>
      <c r="AP72" s="243">
        <f t="shared" si="9"/>
        <v>38</v>
      </c>
      <c r="AQ72" s="244">
        <v>0</v>
      </c>
      <c r="AR72" s="244">
        <v>0</v>
      </c>
      <c r="AS72" s="244">
        <v>0</v>
      </c>
      <c r="AT72" s="244">
        <v>0</v>
      </c>
      <c r="AU72" s="244">
        <v>0</v>
      </c>
      <c r="AV72" s="244">
        <v>1</v>
      </c>
      <c r="AW72" s="244">
        <v>2</v>
      </c>
      <c r="AX72" s="244">
        <v>3</v>
      </c>
      <c r="AY72" s="244">
        <f t="shared" si="10"/>
        <v>41</v>
      </c>
      <c r="AZ72" s="243">
        <v>1</v>
      </c>
      <c r="BA72" s="243">
        <v>1</v>
      </c>
      <c r="BB72" s="243">
        <v>1</v>
      </c>
      <c r="BC72" s="243">
        <v>2</v>
      </c>
      <c r="BD72" s="243">
        <v>1</v>
      </c>
      <c r="BE72" s="243">
        <v>1</v>
      </c>
      <c r="BF72" s="243">
        <v>1</v>
      </c>
      <c r="BG72" s="243">
        <v>8</v>
      </c>
      <c r="BH72" s="243">
        <f t="shared" si="11"/>
        <v>49</v>
      </c>
      <c r="BI72" s="244">
        <v>0</v>
      </c>
      <c r="BJ72" s="244">
        <v>0</v>
      </c>
      <c r="BK72" s="244">
        <v>1</v>
      </c>
      <c r="BL72" s="244">
        <v>0</v>
      </c>
      <c r="BM72" s="244">
        <v>0</v>
      </c>
      <c r="BN72" s="244">
        <v>0</v>
      </c>
      <c r="BO72" s="244">
        <v>0</v>
      </c>
      <c r="BP72" s="244">
        <v>1</v>
      </c>
      <c r="BQ72" s="244">
        <f t="shared" si="12"/>
        <v>50</v>
      </c>
      <c r="BR72" s="243">
        <v>0</v>
      </c>
      <c r="BS72" s="243">
        <v>0</v>
      </c>
      <c r="BT72" s="243">
        <v>0</v>
      </c>
      <c r="BU72" s="243">
        <v>0</v>
      </c>
      <c r="BV72" s="243">
        <v>0</v>
      </c>
      <c r="BW72" s="243">
        <v>0</v>
      </c>
      <c r="BX72" s="243">
        <v>0</v>
      </c>
      <c r="BY72" s="243"/>
      <c r="BZ72" s="243"/>
    </row>
    <row r="73" spans="1:78" x14ac:dyDescent="0.25">
      <c r="A73" s="324" t="s">
        <v>182</v>
      </c>
      <c r="B73" s="325"/>
      <c r="C73" s="325"/>
      <c r="D73" s="325"/>
      <c r="E73" s="325"/>
      <c r="F73" s="325"/>
      <c r="G73" s="325"/>
      <c r="H73" s="325"/>
      <c r="I73" s="326"/>
      <c r="J73" s="137">
        <f>SUM(J72:J72)</f>
        <v>11209007.999999998</v>
      </c>
      <c r="K73" s="243"/>
      <c r="L73" s="243"/>
      <c r="M73" s="244"/>
      <c r="N73" s="244"/>
      <c r="O73" s="243"/>
      <c r="P73" s="243"/>
      <c r="Q73" s="244"/>
      <c r="R73" s="244"/>
      <c r="S73" s="243"/>
      <c r="T73" s="243"/>
      <c r="U73" s="244"/>
      <c r="V73" s="244"/>
      <c r="W73" s="243"/>
      <c r="X73" s="243"/>
      <c r="Y73" s="244"/>
      <c r="Z73" s="244"/>
      <c r="AA73" s="244"/>
      <c r="AB73" s="244"/>
      <c r="AC73" s="244"/>
      <c r="AD73" s="244"/>
      <c r="AE73" s="244"/>
      <c r="AF73" s="244"/>
      <c r="AG73" s="244"/>
      <c r="AH73" s="243"/>
      <c r="AI73" s="243"/>
      <c r="AJ73" s="243"/>
      <c r="AK73" s="243"/>
      <c r="AL73" s="243"/>
      <c r="AM73" s="243"/>
      <c r="AN73" s="243"/>
      <c r="AO73" s="243"/>
      <c r="AP73" s="243">
        <f t="shared" si="9"/>
        <v>0</v>
      </c>
      <c r="AQ73" s="244"/>
      <c r="AR73" s="244"/>
      <c r="AS73" s="244"/>
      <c r="AT73" s="244"/>
      <c r="AU73" s="244"/>
      <c r="AV73" s="244"/>
      <c r="AW73" s="244"/>
      <c r="AX73" s="244"/>
      <c r="AY73" s="244">
        <f t="shared" si="10"/>
        <v>0</v>
      </c>
      <c r="AZ73" s="243"/>
      <c r="BA73" s="243"/>
      <c r="BB73" s="243"/>
      <c r="BC73" s="243"/>
      <c r="BD73" s="243"/>
      <c r="BE73" s="243"/>
      <c r="BF73" s="243"/>
      <c r="BG73" s="243"/>
      <c r="BH73" s="243">
        <f t="shared" si="11"/>
        <v>0</v>
      </c>
      <c r="BI73" s="244"/>
      <c r="BJ73" s="244"/>
      <c r="BK73" s="244"/>
      <c r="BL73" s="244"/>
      <c r="BM73" s="244"/>
      <c r="BN73" s="244"/>
      <c r="BO73" s="244"/>
      <c r="BP73" s="244"/>
      <c r="BQ73" s="244">
        <f t="shared" si="12"/>
        <v>0</v>
      </c>
      <c r="BR73" s="243"/>
      <c r="BS73" s="243"/>
      <c r="BT73" s="243"/>
      <c r="BU73" s="243"/>
      <c r="BV73" s="243"/>
      <c r="BW73" s="243"/>
      <c r="BX73" s="243"/>
      <c r="BY73" s="243"/>
      <c r="BZ73" s="243"/>
    </row>
    <row r="74" spans="1:78" x14ac:dyDescent="0.25">
      <c r="A74" s="111">
        <v>1</v>
      </c>
      <c r="B74" s="138" t="s">
        <v>184</v>
      </c>
      <c r="C74" s="113"/>
      <c r="D74" s="139">
        <f>G74/F74</f>
        <v>0.5484489795918368</v>
      </c>
      <c r="E74" s="115" t="s">
        <v>155</v>
      </c>
      <c r="F74" s="115">
        <v>49</v>
      </c>
      <c r="G74" s="115">
        <f>'[13]RAB SEPT REKAP'!G21+'[13]RAB SEPT kom REKAP'!G21</f>
        <v>26.874000000000002</v>
      </c>
      <c r="H74" s="116" t="s">
        <v>156</v>
      </c>
      <c r="I74" s="116">
        <f>'[13]RAB SEPT'!I21</f>
        <v>925662</v>
      </c>
      <c r="J74" s="117">
        <f>I74*G74+103000</f>
        <v>24979240.588000003</v>
      </c>
      <c r="K74" s="243">
        <v>1</v>
      </c>
      <c r="L74" s="243">
        <f t="shared" si="1"/>
        <v>1</v>
      </c>
      <c r="M74" s="244">
        <v>3</v>
      </c>
      <c r="N74" s="244">
        <f t="shared" si="2"/>
        <v>4</v>
      </c>
      <c r="O74" s="243">
        <v>5</v>
      </c>
      <c r="P74" s="243">
        <f t="shared" si="3"/>
        <v>9</v>
      </c>
      <c r="Q74" s="244">
        <v>5</v>
      </c>
      <c r="R74" s="244">
        <f t="shared" si="4"/>
        <v>14</v>
      </c>
      <c r="S74" s="243">
        <v>6</v>
      </c>
      <c r="T74" s="243">
        <f t="shared" si="5"/>
        <v>20</v>
      </c>
      <c r="U74" s="244">
        <v>3</v>
      </c>
      <c r="V74" s="244">
        <f t="shared" si="6"/>
        <v>23</v>
      </c>
      <c r="W74" s="243">
        <v>5</v>
      </c>
      <c r="X74" s="243">
        <f t="shared" si="7"/>
        <v>28</v>
      </c>
      <c r="Y74" s="244">
        <v>0</v>
      </c>
      <c r="Z74" s="244">
        <v>0</v>
      </c>
      <c r="AA74" s="244">
        <v>1</v>
      </c>
      <c r="AB74" s="244">
        <v>1</v>
      </c>
      <c r="AC74" s="244">
        <v>1</v>
      </c>
      <c r="AD74" s="244">
        <v>1</v>
      </c>
      <c r="AE74" s="244">
        <v>0</v>
      </c>
      <c r="AF74" s="244">
        <v>4</v>
      </c>
      <c r="AG74" s="244">
        <f t="shared" si="8"/>
        <v>32</v>
      </c>
      <c r="AH74" s="243">
        <v>1</v>
      </c>
      <c r="AI74" s="243">
        <v>1</v>
      </c>
      <c r="AJ74" s="243">
        <v>1</v>
      </c>
      <c r="AK74" s="243">
        <v>1</v>
      </c>
      <c r="AL74" s="243">
        <v>1</v>
      </c>
      <c r="AM74" s="243">
        <v>1</v>
      </c>
      <c r="AN74" s="243">
        <v>1</v>
      </c>
      <c r="AO74" s="243">
        <v>7</v>
      </c>
      <c r="AP74" s="243">
        <f t="shared" si="9"/>
        <v>39</v>
      </c>
      <c r="AQ74" s="244">
        <v>0</v>
      </c>
      <c r="AR74" s="244">
        <v>0</v>
      </c>
      <c r="AS74" s="244">
        <v>1</v>
      </c>
      <c r="AT74" s="244">
        <v>1</v>
      </c>
      <c r="AU74" s="244">
        <v>1</v>
      </c>
      <c r="AV74" s="244">
        <v>1</v>
      </c>
      <c r="AW74" s="244">
        <v>0</v>
      </c>
      <c r="AX74" s="244">
        <v>3</v>
      </c>
      <c r="AY74" s="244">
        <f t="shared" si="10"/>
        <v>42</v>
      </c>
      <c r="AZ74" s="243">
        <v>1</v>
      </c>
      <c r="BA74" s="243">
        <v>1</v>
      </c>
      <c r="BB74" s="243">
        <v>1</v>
      </c>
      <c r="BC74" s="243">
        <v>1</v>
      </c>
      <c r="BD74" s="243">
        <v>1</v>
      </c>
      <c r="BE74" s="243">
        <v>1</v>
      </c>
      <c r="BF74" s="243">
        <v>0</v>
      </c>
      <c r="BG74" s="243">
        <v>6</v>
      </c>
      <c r="BH74" s="243">
        <f t="shared" si="11"/>
        <v>48</v>
      </c>
      <c r="BI74" s="244">
        <v>0</v>
      </c>
      <c r="BJ74" s="244">
        <v>0</v>
      </c>
      <c r="BK74" s="244">
        <v>0</v>
      </c>
      <c r="BL74" s="244">
        <v>1</v>
      </c>
      <c r="BM74" s="244">
        <v>0</v>
      </c>
      <c r="BN74" s="244">
        <v>0</v>
      </c>
      <c r="BO74" s="244">
        <v>0</v>
      </c>
      <c r="BP74" s="244">
        <v>1</v>
      </c>
      <c r="BQ74" s="244">
        <f t="shared" si="12"/>
        <v>49</v>
      </c>
      <c r="BR74" s="243">
        <v>0</v>
      </c>
      <c r="BS74" s="243">
        <v>0</v>
      </c>
      <c r="BT74" s="243">
        <v>0</v>
      </c>
      <c r="BU74" s="243">
        <v>0</v>
      </c>
      <c r="BV74" s="243">
        <v>0</v>
      </c>
      <c r="BW74" s="243">
        <v>0</v>
      </c>
      <c r="BX74" s="243">
        <v>0</v>
      </c>
      <c r="BY74" s="243"/>
      <c r="BZ74" s="243"/>
    </row>
    <row r="75" spans="1:78" x14ac:dyDescent="0.25">
      <c r="A75" s="111">
        <f>A74+1</f>
        <v>2</v>
      </c>
      <c r="B75" s="118" t="s">
        <v>74</v>
      </c>
      <c r="C75" s="119"/>
      <c r="D75" s="139">
        <f t="shared" ref="D75:D79" si="19">G75/F75</f>
        <v>0.1401795918367347</v>
      </c>
      <c r="E75" s="120" t="s">
        <v>155</v>
      </c>
      <c r="F75" s="115">
        <v>49</v>
      </c>
      <c r="G75" s="115">
        <f>'[13]RAB SEPT REKAP'!G22+'[13]RAB SEPT kom REKAP'!G22</f>
        <v>6.8688000000000002</v>
      </c>
      <c r="H75" s="116" t="s">
        <v>156</v>
      </c>
      <c r="I75" s="116">
        <f>'[13]RAB SEPT'!I22</f>
        <v>925662</v>
      </c>
      <c r="J75" s="117">
        <f t="shared" ref="J75:J79" si="20">I75*G75</f>
        <v>6358187.1456000004</v>
      </c>
      <c r="K75" s="243">
        <v>1</v>
      </c>
      <c r="L75" s="243">
        <f t="shared" si="1"/>
        <v>1</v>
      </c>
      <c r="M75" s="244">
        <v>3</v>
      </c>
      <c r="N75" s="244">
        <f t="shared" si="2"/>
        <v>4</v>
      </c>
      <c r="O75" s="243">
        <v>4</v>
      </c>
      <c r="P75" s="243">
        <f t="shared" si="3"/>
        <v>8</v>
      </c>
      <c r="Q75" s="244">
        <v>5</v>
      </c>
      <c r="R75" s="244">
        <f t="shared" si="4"/>
        <v>13</v>
      </c>
      <c r="S75" s="243">
        <v>5</v>
      </c>
      <c r="T75" s="243">
        <f t="shared" si="5"/>
        <v>18</v>
      </c>
      <c r="U75" s="244">
        <v>3</v>
      </c>
      <c r="V75" s="244">
        <f t="shared" si="6"/>
        <v>21</v>
      </c>
      <c r="W75" s="243">
        <v>5</v>
      </c>
      <c r="X75" s="243">
        <f t="shared" si="7"/>
        <v>26</v>
      </c>
      <c r="Y75" s="244">
        <v>0</v>
      </c>
      <c r="Z75" s="244">
        <v>0</v>
      </c>
      <c r="AA75" s="244">
        <v>1</v>
      </c>
      <c r="AB75" s="244">
        <v>1</v>
      </c>
      <c r="AC75" s="244">
        <v>1</v>
      </c>
      <c r="AD75" s="244">
        <v>1</v>
      </c>
      <c r="AE75" s="244">
        <v>0</v>
      </c>
      <c r="AF75" s="244">
        <v>4</v>
      </c>
      <c r="AG75" s="244">
        <f t="shared" si="8"/>
        <v>30</v>
      </c>
      <c r="AH75" s="243">
        <v>1</v>
      </c>
      <c r="AI75" s="243">
        <v>1</v>
      </c>
      <c r="AJ75" s="243">
        <v>1</v>
      </c>
      <c r="AK75" s="243">
        <v>1</v>
      </c>
      <c r="AL75" s="243">
        <v>1</v>
      </c>
      <c r="AM75" s="243">
        <v>1</v>
      </c>
      <c r="AN75" s="243">
        <v>1</v>
      </c>
      <c r="AO75" s="243">
        <v>7</v>
      </c>
      <c r="AP75" s="243">
        <f t="shared" si="9"/>
        <v>37</v>
      </c>
      <c r="AQ75" s="244">
        <v>0</v>
      </c>
      <c r="AR75" s="244">
        <v>0</v>
      </c>
      <c r="AS75" s="244">
        <v>1</v>
      </c>
      <c r="AT75" s="244">
        <v>1</v>
      </c>
      <c r="AU75" s="244">
        <v>1</v>
      </c>
      <c r="AV75" s="244">
        <v>1</v>
      </c>
      <c r="AW75" s="244">
        <v>0</v>
      </c>
      <c r="AX75" s="244">
        <v>3</v>
      </c>
      <c r="AY75" s="244">
        <f t="shared" si="10"/>
        <v>40</v>
      </c>
      <c r="AZ75" s="243">
        <v>1</v>
      </c>
      <c r="BA75" s="243">
        <v>1</v>
      </c>
      <c r="BB75" s="243">
        <v>1</v>
      </c>
      <c r="BC75" s="243">
        <v>1</v>
      </c>
      <c r="BD75" s="243">
        <v>1</v>
      </c>
      <c r="BE75" s="243">
        <v>2</v>
      </c>
      <c r="BF75" s="243">
        <v>1</v>
      </c>
      <c r="BG75" s="243">
        <v>8</v>
      </c>
      <c r="BH75" s="243">
        <f t="shared" si="11"/>
        <v>48</v>
      </c>
      <c r="BI75" s="244">
        <v>0</v>
      </c>
      <c r="BJ75" s="244">
        <v>0</v>
      </c>
      <c r="BK75" s="244">
        <v>0</v>
      </c>
      <c r="BL75" s="244">
        <v>0</v>
      </c>
      <c r="BM75" s="244">
        <v>0</v>
      </c>
      <c r="BN75" s="244">
        <v>1</v>
      </c>
      <c r="BO75" s="244">
        <v>0</v>
      </c>
      <c r="BP75" s="244">
        <v>1</v>
      </c>
      <c r="BQ75" s="244">
        <f t="shared" si="12"/>
        <v>49</v>
      </c>
      <c r="BR75" s="243">
        <v>0</v>
      </c>
      <c r="BS75" s="243">
        <v>0</v>
      </c>
      <c r="BT75" s="243">
        <v>0</v>
      </c>
      <c r="BU75" s="243">
        <v>0</v>
      </c>
      <c r="BV75" s="243">
        <v>0</v>
      </c>
      <c r="BW75" s="243">
        <v>0</v>
      </c>
      <c r="BX75" s="243">
        <v>0</v>
      </c>
      <c r="BY75" s="243"/>
      <c r="BZ75" s="243"/>
    </row>
    <row r="76" spans="1:78" x14ac:dyDescent="0.25">
      <c r="A76" s="111">
        <f>A75+1</f>
        <v>3</v>
      </c>
      <c r="B76" s="112" t="s">
        <v>75</v>
      </c>
      <c r="C76" s="113"/>
      <c r="D76" s="139">
        <f t="shared" si="19"/>
        <v>0.20575510204081635</v>
      </c>
      <c r="E76" s="115" t="s">
        <v>155</v>
      </c>
      <c r="F76" s="115">
        <v>49</v>
      </c>
      <c r="G76" s="115">
        <f>'[13]RAB SEPT REKAP'!G23+'[13]RAB SEPT kom REKAP'!G23</f>
        <v>10.082000000000001</v>
      </c>
      <c r="H76" s="116" t="s">
        <v>156</v>
      </c>
      <c r="I76" s="116">
        <f>'[13]RAB SEPT'!I23</f>
        <v>925662</v>
      </c>
      <c r="J76" s="117">
        <f t="shared" si="20"/>
        <v>9332524.284</v>
      </c>
      <c r="K76" s="243">
        <v>1</v>
      </c>
      <c r="L76" s="243">
        <f t="shared" si="1"/>
        <v>1</v>
      </c>
      <c r="M76" s="244">
        <v>3</v>
      </c>
      <c r="N76" s="244">
        <f t="shared" si="2"/>
        <v>4</v>
      </c>
      <c r="O76" s="243">
        <v>5</v>
      </c>
      <c r="P76" s="243">
        <f t="shared" si="3"/>
        <v>9</v>
      </c>
      <c r="Q76" s="244">
        <v>5</v>
      </c>
      <c r="R76" s="244">
        <f t="shared" si="4"/>
        <v>14</v>
      </c>
      <c r="S76" s="243">
        <v>5</v>
      </c>
      <c r="T76" s="243">
        <f t="shared" si="5"/>
        <v>19</v>
      </c>
      <c r="U76" s="244">
        <v>3</v>
      </c>
      <c r="V76" s="244">
        <f t="shared" si="6"/>
        <v>22</v>
      </c>
      <c r="W76" s="243">
        <v>5</v>
      </c>
      <c r="X76" s="243">
        <f t="shared" si="7"/>
        <v>27</v>
      </c>
      <c r="Y76" s="244">
        <v>0</v>
      </c>
      <c r="Z76" s="244">
        <v>0</v>
      </c>
      <c r="AA76" s="244">
        <v>1</v>
      </c>
      <c r="AB76" s="244">
        <v>1</v>
      </c>
      <c r="AC76" s="244">
        <v>1</v>
      </c>
      <c r="AD76" s="244">
        <v>1</v>
      </c>
      <c r="AE76" s="244">
        <v>0</v>
      </c>
      <c r="AF76" s="244">
        <v>4</v>
      </c>
      <c r="AG76" s="244">
        <f t="shared" si="8"/>
        <v>31</v>
      </c>
      <c r="AH76" s="243">
        <v>1</v>
      </c>
      <c r="AI76" s="243">
        <v>1</v>
      </c>
      <c r="AJ76" s="243">
        <v>1</v>
      </c>
      <c r="AK76" s="243">
        <v>1</v>
      </c>
      <c r="AL76" s="243">
        <v>1</v>
      </c>
      <c r="AM76" s="243">
        <v>1</v>
      </c>
      <c r="AN76" s="243">
        <v>1</v>
      </c>
      <c r="AO76" s="243">
        <v>7</v>
      </c>
      <c r="AP76" s="243">
        <f t="shared" si="9"/>
        <v>38</v>
      </c>
      <c r="AQ76" s="244">
        <v>0</v>
      </c>
      <c r="AR76" s="244">
        <v>0</v>
      </c>
      <c r="AS76" s="244">
        <v>1</v>
      </c>
      <c r="AT76" s="244">
        <v>1</v>
      </c>
      <c r="AU76" s="244">
        <v>1</v>
      </c>
      <c r="AV76" s="244">
        <v>1</v>
      </c>
      <c r="AW76" s="244">
        <v>0</v>
      </c>
      <c r="AX76" s="244">
        <v>3</v>
      </c>
      <c r="AY76" s="244">
        <f t="shared" si="10"/>
        <v>41</v>
      </c>
      <c r="AZ76" s="243">
        <v>0</v>
      </c>
      <c r="BA76" s="243">
        <v>1</v>
      </c>
      <c r="BB76" s="243">
        <v>1</v>
      </c>
      <c r="BC76" s="243">
        <v>1</v>
      </c>
      <c r="BD76" s="243">
        <v>1</v>
      </c>
      <c r="BE76" s="243">
        <v>1</v>
      </c>
      <c r="BF76" s="243">
        <v>1</v>
      </c>
      <c r="BG76" s="243">
        <v>6</v>
      </c>
      <c r="BH76" s="243">
        <f t="shared" si="11"/>
        <v>47</v>
      </c>
      <c r="BI76" s="244">
        <v>0</v>
      </c>
      <c r="BJ76" s="244">
        <v>0</v>
      </c>
      <c r="BK76" s="244">
        <v>0</v>
      </c>
      <c r="BL76" s="244">
        <v>1</v>
      </c>
      <c r="BM76" s="244">
        <v>0</v>
      </c>
      <c r="BN76" s="244">
        <v>0</v>
      </c>
      <c r="BO76" s="244">
        <v>0</v>
      </c>
      <c r="BP76" s="244">
        <v>1</v>
      </c>
      <c r="BQ76" s="244">
        <f t="shared" si="12"/>
        <v>48</v>
      </c>
      <c r="BR76" s="243">
        <v>0</v>
      </c>
      <c r="BS76" s="243">
        <v>0</v>
      </c>
      <c r="BT76" s="243">
        <v>0</v>
      </c>
      <c r="BU76" s="243">
        <v>0</v>
      </c>
      <c r="BV76" s="243">
        <v>0</v>
      </c>
      <c r="BW76" s="243">
        <v>0</v>
      </c>
      <c r="BX76" s="243">
        <v>0</v>
      </c>
      <c r="BY76" s="243"/>
      <c r="BZ76" s="243"/>
    </row>
    <row r="77" spans="1:78" x14ac:dyDescent="0.25">
      <c r="A77" s="111">
        <v>4</v>
      </c>
      <c r="B77" s="140" t="s">
        <v>76</v>
      </c>
      <c r="C77" s="16"/>
      <c r="D77" s="139">
        <f t="shared" si="19"/>
        <v>0.05</v>
      </c>
      <c r="E77" s="141" t="s">
        <v>155</v>
      </c>
      <c r="F77" s="115">
        <v>49</v>
      </c>
      <c r="G77" s="115">
        <f>'[13]RAB SEPT REKAP'!G24+'[13]RAB SEPT kom REKAP'!G24</f>
        <v>2.4500000000000002</v>
      </c>
      <c r="H77" s="142" t="s">
        <v>156</v>
      </c>
      <c r="I77" s="116">
        <f>'[13]RAB SEPT'!I24</f>
        <v>925662</v>
      </c>
      <c r="J77" s="117">
        <f t="shared" si="20"/>
        <v>2267871.9000000004</v>
      </c>
      <c r="K77" s="243">
        <v>1</v>
      </c>
      <c r="L77" s="243">
        <f t="shared" si="1"/>
        <v>1</v>
      </c>
      <c r="M77" s="244">
        <v>3</v>
      </c>
      <c r="N77" s="244">
        <f t="shared" si="2"/>
        <v>4</v>
      </c>
      <c r="O77" s="243">
        <v>5</v>
      </c>
      <c r="P77" s="243">
        <f t="shared" si="3"/>
        <v>9</v>
      </c>
      <c r="Q77" s="244">
        <v>5</v>
      </c>
      <c r="R77" s="244">
        <f t="shared" si="4"/>
        <v>14</v>
      </c>
      <c r="S77" s="243">
        <v>5</v>
      </c>
      <c r="T77" s="243">
        <f t="shared" si="5"/>
        <v>19</v>
      </c>
      <c r="U77" s="244">
        <v>3</v>
      </c>
      <c r="V77" s="244">
        <f t="shared" si="6"/>
        <v>22</v>
      </c>
      <c r="W77" s="243">
        <v>5</v>
      </c>
      <c r="X77" s="243">
        <f t="shared" si="7"/>
        <v>27</v>
      </c>
      <c r="Y77" s="244">
        <v>0</v>
      </c>
      <c r="Z77" s="244">
        <v>0</v>
      </c>
      <c r="AA77" s="244">
        <v>1</v>
      </c>
      <c r="AB77" s="244">
        <v>1</v>
      </c>
      <c r="AC77" s="244">
        <v>1</v>
      </c>
      <c r="AD77" s="244">
        <v>1</v>
      </c>
      <c r="AE77" s="244">
        <v>0</v>
      </c>
      <c r="AF77" s="244">
        <v>4</v>
      </c>
      <c r="AG77" s="244">
        <f t="shared" si="8"/>
        <v>31</v>
      </c>
      <c r="AH77" s="243">
        <v>1</v>
      </c>
      <c r="AI77" s="243">
        <v>1</v>
      </c>
      <c r="AJ77" s="243">
        <v>1</v>
      </c>
      <c r="AK77" s="243">
        <v>1</v>
      </c>
      <c r="AL77" s="243">
        <v>1</v>
      </c>
      <c r="AM77" s="243">
        <v>1</v>
      </c>
      <c r="AN77" s="243">
        <v>1</v>
      </c>
      <c r="AO77" s="243">
        <v>7</v>
      </c>
      <c r="AP77" s="243">
        <f t="shared" si="9"/>
        <v>38</v>
      </c>
      <c r="AQ77" s="244">
        <v>0</v>
      </c>
      <c r="AR77" s="244">
        <v>0</v>
      </c>
      <c r="AS77" s="244">
        <v>1</v>
      </c>
      <c r="AT77" s="244">
        <v>1</v>
      </c>
      <c r="AU77" s="244">
        <v>1</v>
      </c>
      <c r="AV77" s="244">
        <v>1</v>
      </c>
      <c r="AW77" s="244">
        <v>0</v>
      </c>
      <c r="AX77" s="244">
        <v>3</v>
      </c>
      <c r="AY77" s="244">
        <f t="shared" si="10"/>
        <v>41</v>
      </c>
      <c r="AZ77" s="243">
        <v>1</v>
      </c>
      <c r="BA77" s="243">
        <v>1</v>
      </c>
      <c r="BB77" s="243">
        <v>1</v>
      </c>
      <c r="BC77" s="243">
        <v>1</v>
      </c>
      <c r="BD77" s="243">
        <v>1</v>
      </c>
      <c r="BE77" s="243">
        <v>1</v>
      </c>
      <c r="BF77" s="243">
        <v>0</v>
      </c>
      <c r="BG77" s="243">
        <v>6</v>
      </c>
      <c r="BH77" s="243">
        <f t="shared" si="11"/>
        <v>47</v>
      </c>
      <c r="BI77" s="244">
        <v>0</v>
      </c>
      <c r="BJ77" s="244">
        <v>1</v>
      </c>
      <c r="BK77" s="244">
        <v>0</v>
      </c>
      <c r="BL77" s="244">
        <v>0</v>
      </c>
      <c r="BM77" s="244">
        <v>0</v>
      </c>
      <c r="BN77" s="244">
        <v>0</v>
      </c>
      <c r="BO77" s="244">
        <v>0</v>
      </c>
      <c r="BP77" s="244">
        <v>1</v>
      </c>
      <c r="BQ77" s="244">
        <f t="shared" si="12"/>
        <v>48</v>
      </c>
      <c r="BR77" s="243">
        <v>0</v>
      </c>
      <c r="BS77" s="243">
        <v>0</v>
      </c>
      <c r="BT77" s="243">
        <v>0</v>
      </c>
      <c r="BU77" s="243">
        <v>0</v>
      </c>
      <c r="BV77" s="243">
        <v>0</v>
      </c>
      <c r="BW77" s="243">
        <v>0</v>
      </c>
      <c r="BX77" s="243">
        <v>0</v>
      </c>
      <c r="BY77" s="243"/>
      <c r="BZ77" s="243"/>
    </row>
    <row r="78" spans="1:78" x14ac:dyDescent="0.25">
      <c r="A78" s="111">
        <v>5</v>
      </c>
      <c r="B78" s="118" t="s">
        <v>77</v>
      </c>
      <c r="C78" s="143"/>
      <c r="D78" s="139">
        <f t="shared" si="19"/>
        <v>1.4999999999999999E-2</v>
      </c>
      <c r="E78" s="120" t="s">
        <v>155</v>
      </c>
      <c r="F78" s="115">
        <v>49</v>
      </c>
      <c r="G78" s="115">
        <f>'[13]RAB SEPT REKAP'!G25+'[13]RAB SEPT kom REKAP'!G25</f>
        <v>0.73499999999999999</v>
      </c>
      <c r="H78" s="121" t="s">
        <v>156</v>
      </c>
      <c r="I78" s="116">
        <f>'[13]RAB SEPT'!I25</f>
        <v>925662</v>
      </c>
      <c r="J78" s="117">
        <f t="shared" si="20"/>
        <v>680361.57</v>
      </c>
      <c r="K78" s="243">
        <v>1</v>
      </c>
      <c r="L78" s="243">
        <f t="shared" si="1"/>
        <v>1</v>
      </c>
      <c r="M78" s="244">
        <v>3</v>
      </c>
      <c r="N78" s="244">
        <f t="shared" si="2"/>
        <v>4</v>
      </c>
      <c r="O78" s="243">
        <v>5</v>
      </c>
      <c r="P78" s="243">
        <f t="shared" si="3"/>
        <v>9</v>
      </c>
      <c r="Q78" s="244">
        <v>5</v>
      </c>
      <c r="R78" s="244">
        <f t="shared" si="4"/>
        <v>14</v>
      </c>
      <c r="S78" s="243">
        <v>5</v>
      </c>
      <c r="T78" s="243">
        <f t="shared" si="5"/>
        <v>19</v>
      </c>
      <c r="U78" s="244">
        <v>3</v>
      </c>
      <c r="V78" s="244">
        <f t="shared" si="6"/>
        <v>22</v>
      </c>
      <c r="W78" s="243">
        <v>5</v>
      </c>
      <c r="X78" s="243">
        <f t="shared" si="7"/>
        <v>27</v>
      </c>
      <c r="Y78" s="244">
        <v>0</v>
      </c>
      <c r="Z78" s="244">
        <v>0</v>
      </c>
      <c r="AA78" s="244">
        <v>1</v>
      </c>
      <c r="AB78" s="244">
        <v>1</v>
      </c>
      <c r="AC78" s="244">
        <v>1</v>
      </c>
      <c r="AD78" s="244">
        <v>1</v>
      </c>
      <c r="AE78" s="244">
        <v>0</v>
      </c>
      <c r="AF78" s="244">
        <v>4</v>
      </c>
      <c r="AG78" s="244">
        <f t="shared" si="8"/>
        <v>31</v>
      </c>
      <c r="AH78" s="243">
        <v>1</v>
      </c>
      <c r="AI78" s="243">
        <v>1</v>
      </c>
      <c r="AJ78" s="243">
        <v>1</v>
      </c>
      <c r="AK78" s="243">
        <v>1</v>
      </c>
      <c r="AL78" s="243">
        <v>1</v>
      </c>
      <c r="AM78" s="243">
        <v>1</v>
      </c>
      <c r="AN78" s="243">
        <v>1</v>
      </c>
      <c r="AO78" s="243">
        <v>7</v>
      </c>
      <c r="AP78" s="243">
        <f t="shared" si="9"/>
        <v>38</v>
      </c>
      <c r="AQ78" s="244">
        <v>0</v>
      </c>
      <c r="AR78" s="244">
        <v>0</v>
      </c>
      <c r="AS78" s="244">
        <v>1</v>
      </c>
      <c r="AT78" s="244">
        <v>1</v>
      </c>
      <c r="AU78" s="244">
        <v>1</v>
      </c>
      <c r="AV78" s="244">
        <v>1</v>
      </c>
      <c r="AW78" s="244">
        <v>0</v>
      </c>
      <c r="AX78" s="244">
        <v>3</v>
      </c>
      <c r="AY78" s="244">
        <f t="shared" si="10"/>
        <v>41</v>
      </c>
      <c r="AZ78" s="243">
        <v>0</v>
      </c>
      <c r="BA78" s="243">
        <v>1</v>
      </c>
      <c r="BB78" s="243">
        <v>1</v>
      </c>
      <c r="BC78" s="243">
        <v>1</v>
      </c>
      <c r="BD78" s="243">
        <v>1</v>
      </c>
      <c r="BE78" s="243">
        <v>1</v>
      </c>
      <c r="BF78" s="243">
        <v>1</v>
      </c>
      <c r="BG78" s="243">
        <v>6</v>
      </c>
      <c r="BH78" s="243">
        <f t="shared" si="11"/>
        <v>47</v>
      </c>
      <c r="BI78" s="244">
        <v>0</v>
      </c>
      <c r="BJ78" s="244">
        <v>0</v>
      </c>
      <c r="BK78" s="244">
        <v>1</v>
      </c>
      <c r="BL78" s="244">
        <v>0</v>
      </c>
      <c r="BM78" s="244">
        <v>0</v>
      </c>
      <c r="BN78" s="244">
        <v>0</v>
      </c>
      <c r="BO78" s="244">
        <v>0</v>
      </c>
      <c r="BP78" s="244">
        <v>1</v>
      </c>
      <c r="BQ78" s="244">
        <f t="shared" si="12"/>
        <v>48</v>
      </c>
      <c r="BR78" s="243">
        <v>0</v>
      </c>
      <c r="BS78" s="243">
        <v>0</v>
      </c>
      <c r="BT78" s="243">
        <v>0</v>
      </c>
      <c r="BU78" s="243">
        <v>0</v>
      </c>
      <c r="BV78" s="243">
        <v>0</v>
      </c>
      <c r="BW78" s="243">
        <v>0</v>
      </c>
      <c r="BX78" s="243">
        <v>0</v>
      </c>
      <c r="BY78" s="243"/>
      <c r="BZ78" s="243"/>
    </row>
    <row r="79" spans="1:78" x14ac:dyDescent="0.25">
      <c r="A79" s="111">
        <v>6</v>
      </c>
      <c r="B79" s="16" t="s">
        <v>185</v>
      </c>
      <c r="C79" s="16"/>
      <c r="D79" s="139">
        <f t="shared" si="19"/>
        <v>0.37918367346938769</v>
      </c>
      <c r="E79" s="115" t="s">
        <v>155</v>
      </c>
      <c r="F79" s="115">
        <v>49</v>
      </c>
      <c r="G79" s="115">
        <f>'[13]RAB SEPT REKAP'!G26+'[13]RAB SEPT kom REKAP'!G26</f>
        <v>18.579999999999998</v>
      </c>
      <c r="H79" s="144" t="s">
        <v>156</v>
      </c>
      <c r="I79" s="116">
        <f>'[13]RAB SEPT'!I26</f>
        <v>925662</v>
      </c>
      <c r="J79" s="117">
        <f t="shared" si="20"/>
        <v>17198799.959999997</v>
      </c>
      <c r="K79" s="243">
        <v>1</v>
      </c>
      <c r="L79" s="243">
        <f t="shared" si="1"/>
        <v>1</v>
      </c>
      <c r="M79" s="244">
        <v>3</v>
      </c>
      <c r="N79" s="244">
        <f t="shared" si="2"/>
        <v>4</v>
      </c>
      <c r="O79" s="243">
        <v>5</v>
      </c>
      <c r="P79" s="243">
        <f t="shared" si="3"/>
        <v>9</v>
      </c>
      <c r="Q79" s="244">
        <v>5</v>
      </c>
      <c r="R79" s="244">
        <f t="shared" si="4"/>
        <v>14</v>
      </c>
      <c r="S79" s="243">
        <v>5</v>
      </c>
      <c r="T79" s="243">
        <f t="shared" si="5"/>
        <v>19</v>
      </c>
      <c r="U79" s="244">
        <v>3</v>
      </c>
      <c r="V79" s="244">
        <f t="shared" si="6"/>
        <v>22</v>
      </c>
      <c r="W79" s="243">
        <v>5</v>
      </c>
      <c r="X79" s="243">
        <f t="shared" si="7"/>
        <v>27</v>
      </c>
      <c r="Y79" s="244">
        <v>0</v>
      </c>
      <c r="Z79" s="244">
        <v>0</v>
      </c>
      <c r="AA79" s="244">
        <v>1</v>
      </c>
      <c r="AB79" s="244">
        <v>1</v>
      </c>
      <c r="AC79" s="244">
        <v>1</v>
      </c>
      <c r="AD79" s="244">
        <v>1</v>
      </c>
      <c r="AE79" s="244">
        <v>0</v>
      </c>
      <c r="AF79" s="244">
        <v>4</v>
      </c>
      <c r="AG79" s="244">
        <f t="shared" si="8"/>
        <v>31</v>
      </c>
      <c r="AH79" s="243">
        <v>1</v>
      </c>
      <c r="AI79" s="243">
        <v>1</v>
      </c>
      <c r="AJ79" s="243">
        <v>1</v>
      </c>
      <c r="AK79" s="243">
        <v>1</v>
      </c>
      <c r="AL79" s="243">
        <v>1</v>
      </c>
      <c r="AM79" s="243">
        <v>1</v>
      </c>
      <c r="AN79" s="243">
        <v>1</v>
      </c>
      <c r="AO79" s="243">
        <v>7</v>
      </c>
      <c r="AP79" s="243">
        <f t="shared" si="9"/>
        <v>38</v>
      </c>
      <c r="AQ79" s="244">
        <v>0</v>
      </c>
      <c r="AR79" s="244">
        <v>0</v>
      </c>
      <c r="AS79" s="244">
        <v>1</v>
      </c>
      <c r="AT79" s="244">
        <v>1</v>
      </c>
      <c r="AU79" s="244">
        <v>1</v>
      </c>
      <c r="AV79" s="244">
        <v>1</v>
      </c>
      <c r="AW79" s="244">
        <v>0</v>
      </c>
      <c r="AX79" s="244">
        <v>3</v>
      </c>
      <c r="AY79" s="244">
        <f t="shared" si="10"/>
        <v>41</v>
      </c>
      <c r="AZ79" s="243">
        <v>0</v>
      </c>
      <c r="BA79" s="243">
        <v>1</v>
      </c>
      <c r="BB79" s="243">
        <v>1</v>
      </c>
      <c r="BC79" s="243">
        <v>1</v>
      </c>
      <c r="BD79" s="243">
        <v>1</v>
      </c>
      <c r="BE79" s="243">
        <v>1</v>
      </c>
      <c r="BF79" s="243">
        <v>1</v>
      </c>
      <c r="BG79" s="243">
        <v>6</v>
      </c>
      <c r="BH79" s="243">
        <f t="shared" si="11"/>
        <v>47</v>
      </c>
      <c r="BI79" s="244">
        <v>0</v>
      </c>
      <c r="BJ79" s="244">
        <v>0</v>
      </c>
      <c r="BK79" s="244">
        <v>0</v>
      </c>
      <c r="BL79" s="244">
        <v>0</v>
      </c>
      <c r="BM79" s="244">
        <v>0</v>
      </c>
      <c r="BN79" s="244">
        <v>1</v>
      </c>
      <c r="BO79" s="244">
        <v>0</v>
      </c>
      <c r="BP79" s="244">
        <v>1</v>
      </c>
      <c r="BQ79" s="244">
        <f t="shared" si="12"/>
        <v>48</v>
      </c>
      <c r="BR79" s="243">
        <v>0</v>
      </c>
      <c r="BS79" s="243">
        <v>0</v>
      </c>
      <c r="BT79" s="243">
        <v>0</v>
      </c>
      <c r="BU79" s="243">
        <v>0</v>
      </c>
      <c r="BV79" s="243">
        <v>0</v>
      </c>
      <c r="BW79" s="243">
        <v>0</v>
      </c>
      <c r="BX79" s="243">
        <v>0</v>
      </c>
      <c r="BY79" s="243"/>
      <c r="BZ79" s="243"/>
    </row>
    <row r="80" spans="1:78" x14ac:dyDescent="0.25">
      <c r="A80" s="324" t="s">
        <v>186</v>
      </c>
      <c r="B80" s="325"/>
      <c r="C80" s="325"/>
      <c r="D80" s="325"/>
      <c r="E80" s="325"/>
      <c r="F80" s="325"/>
      <c r="G80" s="325"/>
      <c r="H80" s="325"/>
      <c r="I80" s="326"/>
      <c r="J80" s="145">
        <f>SUM(J74:J79)</f>
        <v>60816985.447600007</v>
      </c>
      <c r="K80" s="243"/>
      <c r="L80" s="243"/>
      <c r="M80" s="244"/>
      <c r="N80" s="244"/>
      <c r="O80" s="243"/>
      <c r="P80" s="243"/>
      <c r="Q80" s="244"/>
      <c r="R80" s="244"/>
      <c r="S80" s="243"/>
      <c r="T80" s="243"/>
      <c r="U80" s="244"/>
      <c r="V80" s="244"/>
      <c r="W80" s="243"/>
      <c r="X80" s="243"/>
      <c r="Y80" s="244"/>
      <c r="Z80" s="244"/>
      <c r="AA80" s="244"/>
      <c r="AB80" s="244"/>
      <c r="AC80" s="244"/>
      <c r="AD80" s="244"/>
      <c r="AE80" s="244"/>
      <c r="AF80" s="244"/>
      <c r="AG80" s="244"/>
      <c r="AH80" s="243"/>
      <c r="AI80" s="243"/>
      <c r="AJ80" s="243"/>
      <c r="AK80" s="243"/>
      <c r="AL80" s="243"/>
      <c r="AM80" s="243"/>
      <c r="AN80" s="243"/>
      <c r="AO80" s="243"/>
      <c r="AP80" s="243">
        <f t="shared" si="9"/>
        <v>0</v>
      </c>
      <c r="AQ80" s="244"/>
      <c r="AR80" s="244"/>
      <c r="AS80" s="244"/>
      <c r="AT80" s="244"/>
      <c r="AU80" s="244"/>
      <c r="AV80" s="244"/>
      <c r="AW80" s="244"/>
      <c r="AX80" s="244"/>
      <c r="AY80" s="244">
        <f t="shared" si="10"/>
        <v>0</v>
      </c>
      <c r="AZ80" s="243"/>
      <c r="BA80" s="243"/>
      <c r="BB80" s="243"/>
      <c r="BC80" s="243"/>
      <c r="BD80" s="243"/>
      <c r="BE80" s="243"/>
      <c r="BF80" s="243"/>
      <c r="BG80" s="243"/>
      <c r="BH80" s="243">
        <f t="shared" si="11"/>
        <v>0</v>
      </c>
      <c r="BI80" s="244"/>
      <c r="BJ80" s="244"/>
      <c r="BK80" s="244"/>
      <c r="BL80" s="244"/>
      <c r="BM80" s="244"/>
      <c r="BN80" s="244"/>
      <c r="BO80" s="244"/>
      <c r="BP80" s="244">
        <v>1</v>
      </c>
      <c r="BQ80" s="244">
        <f t="shared" si="12"/>
        <v>1</v>
      </c>
      <c r="BR80" s="243"/>
      <c r="BS80" s="243"/>
      <c r="BT80" s="243"/>
      <c r="BU80" s="243"/>
      <c r="BV80" s="243"/>
      <c r="BW80" s="243"/>
      <c r="BX80" s="243"/>
      <c r="BY80" s="243"/>
      <c r="BZ80" s="243"/>
    </row>
    <row r="81" spans="1:78" x14ac:dyDescent="0.25">
      <c r="A81" s="111">
        <v>1</v>
      </c>
      <c r="B81" s="112" t="s">
        <v>79</v>
      </c>
      <c r="C81" s="113"/>
      <c r="D81" s="114">
        <f>G81/F81</f>
        <v>38.178126530612246</v>
      </c>
      <c r="E81" s="115" t="s">
        <v>164</v>
      </c>
      <c r="F81" s="115">
        <v>49</v>
      </c>
      <c r="G81" s="115">
        <f>'[13]RAB SEPT REKAP'!G29+'[13]RAB SEPT kom REKAP'!G29</f>
        <v>1870.7282</v>
      </c>
      <c r="H81" s="116" t="s">
        <v>156</v>
      </c>
      <c r="I81" s="116">
        <f>'[13]RAB SEPT'!I29</f>
        <v>13175.66450567261</v>
      </c>
      <c r="J81" s="117">
        <f t="shared" ref="J81:J86" si="21">I81*G81</f>
        <v>24648087.144500811</v>
      </c>
      <c r="K81" s="243">
        <v>1</v>
      </c>
      <c r="L81" s="243">
        <f t="shared" ref="L81:L111" si="22">K81</f>
        <v>1</v>
      </c>
      <c r="M81" s="244">
        <v>4</v>
      </c>
      <c r="N81" s="244">
        <f t="shared" ref="N81:N110" si="23">L81+M81</f>
        <v>5</v>
      </c>
      <c r="O81" s="243">
        <v>5</v>
      </c>
      <c r="P81" s="243">
        <f t="shared" ref="P81:P110" si="24">N81+O81</f>
        <v>10</v>
      </c>
      <c r="Q81" s="244">
        <v>5</v>
      </c>
      <c r="R81" s="244">
        <f t="shared" ref="R81:R110" si="25">P81+Q81</f>
        <v>15</v>
      </c>
      <c r="S81" s="243">
        <v>6</v>
      </c>
      <c r="T81" s="243">
        <f t="shared" ref="T81:T110" si="26">R81+S81</f>
        <v>21</v>
      </c>
      <c r="U81" s="244">
        <v>3</v>
      </c>
      <c r="V81" s="244">
        <f t="shared" ref="V81:V110" si="27">T81+U81</f>
        <v>24</v>
      </c>
      <c r="W81" s="243">
        <v>6</v>
      </c>
      <c r="X81" s="243">
        <f t="shared" ref="X81:X110" si="28">V81+W81</f>
        <v>30</v>
      </c>
      <c r="Y81" s="244">
        <v>1</v>
      </c>
      <c r="Z81" s="244">
        <v>1</v>
      </c>
      <c r="AA81" s="244">
        <v>1</v>
      </c>
      <c r="AB81" s="244">
        <v>1</v>
      </c>
      <c r="AC81" s="244">
        <v>0</v>
      </c>
      <c r="AD81" s="244">
        <v>0</v>
      </c>
      <c r="AE81" s="244">
        <v>0</v>
      </c>
      <c r="AF81" s="244">
        <v>4</v>
      </c>
      <c r="AG81" s="244">
        <f t="shared" ref="AG81:AG110" si="29">X81+AF81</f>
        <v>34</v>
      </c>
      <c r="AH81" s="243">
        <v>1</v>
      </c>
      <c r="AI81" s="243">
        <v>1</v>
      </c>
      <c r="AJ81" s="243">
        <v>1</v>
      </c>
      <c r="AK81" s="243">
        <v>1</v>
      </c>
      <c r="AL81" s="243">
        <v>1</v>
      </c>
      <c r="AM81" s="243">
        <v>1</v>
      </c>
      <c r="AN81" s="243">
        <v>1</v>
      </c>
      <c r="AO81" s="243">
        <v>7</v>
      </c>
      <c r="AP81" s="243">
        <f t="shared" si="9"/>
        <v>41</v>
      </c>
      <c r="AQ81" s="244">
        <v>1</v>
      </c>
      <c r="AR81" s="244">
        <v>1</v>
      </c>
      <c r="AS81" s="244">
        <v>1</v>
      </c>
      <c r="AT81" s="244">
        <v>1</v>
      </c>
      <c r="AU81" s="244">
        <v>0</v>
      </c>
      <c r="AV81" s="244">
        <v>0</v>
      </c>
      <c r="AW81" s="244">
        <v>0</v>
      </c>
      <c r="AX81" s="244">
        <v>3</v>
      </c>
      <c r="AY81" s="244">
        <f t="shared" si="10"/>
        <v>44</v>
      </c>
      <c r="AZ81" s="243">
        <v>1</v>
      </c>
      <c r="BA81" s="243">
        <v>1</v>
      </c>
      <c r="BB81" s="243">
        <v>1</v>
      </c>
      <c r="BC81" s="243">
        <v>1</v>
      </c>
      <c r="BD81" s="243">
        <v>1</v>
      </c>
      <c r="BE81" s="243">
        <v>1</v>
      </c>
      <c r="BF81" s="243">
        <v>0</v>
      </c>
      <c r="BG81" s="243">
        <v>6</v>
      </c>
      <c r="BH81" s="243">
        <f t="shared" si="11"/>
        <v>50</v>
      </c>
      <c r="BI81" s="244">
        <v>1</v>
      </c>
      <c r="BJ81" s="244">
        <v>0</v>
      </c>
      <c r="BK81" s="244">
        <v>0</v>
      </c>
      <c r="BL81" s="244">
        <v>0</v>
      </c>
      <c r="BM81" s="244">
        <v>0</v>
      </c>
      <c r="BN81" s="244">
        <v>0</v>
      </c>
      <c r="BO81" s="244">
        <v>0</v>
      </c>
      <c r="BP81" s="244">
        <v>1</v>
      </c>
      <c r="BQ81" s="244">
        <f t="shared" si="12"/>
        <v>51</v>
      </c>
      <c r="BR81" s="243">
        <v>0</v>
      </c>
      <c r="BS81" s="243">
        <v>0</v>
      </c>
      <c r="BT81" s="243">
        <v>0</v>
      </c>
      <c r="BU81" s="243">
        <v>0</v>
      </c>
      <c r="BV81" s="243">
        <v>0</v>
      </c>
      <c r="BW81" s="243">
        <v>0</v>
      </c>
      <c r="BX81" s="243">
        <v>0</v>
      </c>
      <c r="BY81" s="243"/>
      <c r="BZ81" s="243"/>
    </row>
    <row r="82" spans="1:78" x14ac:dyDescent="0.25">
      <c r="A82" s="111">
        <f>A81+1</f>
        <v>2</v>
      </c>
      <c r="B82" s="118" t="s">
        <v>80</v>
      </c>
      <c r="C82" s="119"/>
      <c r="D82" s="114">
        <f t="shared" ref="D82:D86" si="30">G82/F82</f>
        <v>10.169167346938776</v>
      </c>
      <c r="E82" s="120" t="s">
        <v>164</v>
      </c>
      <c r="F82" s="115">
        <v>49</v>
      </c>
      <c r="G82" s="115">
        <f>'[13]RAB SEPT REKAP'!G30+'[13]RAB SEPT kom REKAP'!G30</f>
        <v>498.28920000000005</v>
      </c>
      <c r="H82" s="116" t="s">
        <v>156</v>
      </c>
      <c r="I82" s="116">
        <f>'[13]RAB SEPT'!I30</f>
        <v>13175.66450567261</v>
      </c>
      <c r="J82" s="117">
        <f t="shared" si="21"/>
        <v>6565291.3260000013</v>
      </c>
      <c r="K82" s="243">
        <v>1</v>
      </c>
      <c r="L82" s="243">
        <f t="shared" si="22"/>
        <v>1</v>
      </c>
      <c r="M82" s="244">
        <v>3</v>
      </c>
      <c r="N82" s="244">
        <f t="shared" si="23"/>
        <v>4</v>
      </c>
      <c r="O82" s="243">
        <v>5</v>
      </c>
      <c r="P82" s="243">
        <f t="shared" si="24"/>
        <v>9</v>
      </c>
      <c r="Q82" s="244">
        <v>5</v>
      </c>
      <c r="R82" s="244">
        <f t="shared" si="25"/>
        <v>14</v>
      </c>
      <c r="S82" s="243">
        <v>6</v>
      </c>
      <c r="T82" s="243">
        <f t="shared" si="26"/>
        <v>20</v>
      </c>
      <c r="U82" s="244">
        <v>3</v>
      </c>
      <c r="V82" s="244">
        <f t="shared" si="27"/>
        <v>23</v>
      </c>
      <c r="W82" s="243">
        <v>6</v>
      </c>
      <c r="X82" s="243">
        <f t="shared" si="28"/>
        <v>29</v>
      </c>
      <c r="Y82" s="244">
        <v>1</v>
      </c>
      <c r="Z82" s="244">
        <v>1</v>
      </c>
      <c r="AA82" s="244">
        <v>1</v>
      </c>
      <c r="AB82" s="244">
        <v>1</v>
      </c>
      <c r="AC82" s="244">
        <v>0</v>
      </c>
      <c r="AD82" s="244">
        <v>0</v>
      </c>
      <c r="AE82" s="244">
        <v>0</v>
      </c>
      <c r="AF82" s="244">
        <v>4</v>
      </c>
      <c r="AG82" s="244">
        <f t="shared" si="29"/>
        <v>33</v>
      </c>
      <c r="AH82" s="243">
        <v>1</v>
      </c>
      <c r="AI82" s="243">
        <v>1</v>
      </c>
      <c r="AJ82" s="243">
        <v>1</v>
      </c>
      <c r="AK82" s="243">
        <v>1</v>
      </c>
      <c r="AL82" s="243">
        <v>1</v>
      </c>
      <c r="AM82" s="243">
        <v>1</v>
      </c>
      <c r="AN82" s="243">
        <v>1</v>
      </c>
      <c r="AO82" s="243">
        <v>7</v>
      </c>
      <c r="AP82" s="243">
        <f t="shared" si="9"/>
        <v>40</v>
      </c>
      <c r="AQ82" s="244">
        <v>1</v>
      </c>
      <c r="AR82" s="244">
        <v>1</v>
      </c>
      <c r="AS82" s="244">
        <v>1</v>
      </c>
      <c r="AT82" s="244">
        <v>1</v>
      </c>
      <c r="AU82" s="244">
        <v>0</v>
      </c>
      <c r="AV82" s="244">
        <v>0</v>
      </c>
      <c r="AW82" s="244">
        <v>0</v>
      </c>
      <c r="AX82" s="244">
        <v>3</v>
      </c>
      <c r="AY82" s="244">
        <f t="shared" si="10"/>
        <v>43</v>
      </c>
      <c r="AZ82" s="243">
        <v>1</v>
      </c>
      <c r="BA82" s="243">
        <v>1</v>
      </c>
      <c r="BB82" s="243">
        <v>1</v>
      </c>
      <c r="BC82" s="243">
        <v>1</v>
      </c>
      <c r="BD82" s="243">
        <v>1</v>
      </c>
      <c r="BE82" s="243">
        <v>1</v>
      </c>
      <c r="BF82" s="243">
        <v>0</v>
      </c>
      <c r="BG82" s="243">
        <v>6</v>
      </c>
      <c r="BH82" s="243">
        <f t="shared" si="11"/>
        <v>49</v>
      </c>
      <c r="BI82" s="244">
        <v>0</v>
      </c>
      <c r="BJ82" s="244">
        <v>1</v>
      </c>
      <c r="BK82" s="244">
        <v>0</v>
      </c>
      <c r="BL82" s="244">
        <v>0</v>
      </c>
      <c r="BM82" s="244">
        <v>0</v>
      </c>
      <c r="BN82" s="244">
        <v>0</v>
      </c>
      <c r="BO82" s="244">
        <v>0</v>
      </c>
      <c r="BP82" s="244">
        <v>1</v>
      </c>
      <c r="BQ82" s="244">
        <f t="shared" si="12"/>
        <v>50</v>
      </c>
      <c r="BR82" s="243">
        <v>0</v>
      </c>
      <c r="BS82" s="243">
        <v>0</v>
      </c>
      <c r="BT82" s="243">
        <v>0</v>
      </c>
      <c r="BU82" s="243">
        <v>0</v>
      </c>
      <c r="BV82" s="243">
        <v>0</v>
      </c>
      <c r="BW82" s="243">
        <v>0</v>
      </c>
      <c r="BX82" s="243">
        <v>0</v>
      </c>
      <c r="BY82" s="243"/>
      <c r="BZ82" s="243"/>
    </row>
    <row r="83" spans="1:78" x14ac:dyDescent="0.25">
      <c r="A83" s="111">
        <v>3</v>
      </c>
      <c r="B83" s="140" t="s">
        <v>81</v>
      </c>
      <c r="C83" s="16"/>
      <c r="D83" s="114">
        <f t="shared" si="30"/>
        <v>10.169167346938776</v>
      </c>
      <c r="E83" s="146" t="s">
        <v>164</v>
      </c>
      <c r="F83" s="115">
        <v>49</v>
      </c>
      <c r="G83" s="115">
        <f>'[13]RAB SEPT REKAP'!G31+'[13]RAB SEPT kom REKAP'!G31</f>
        <v>498.28920000000005</v>
      </c>
      <c r="H83" s="147" t="s">
        <v>156</v>
      </c>
      <c r="I83" s="116">
        <f>'[13]RAB SEPT'!I31</f>
        <v>13175.66450567261</v>
      </c>
      <c r="J83" s="117">
        <f t="shared" si="21"/>
        <v>6565291.3260000013</v>
      </c>
      <c r="K83" s="243">
        <v>1</v>
      </c>
      <c r="L83" s="243">
        <f t="shared" si="22"/>
        <v>1</v>
      </c>
      <c r="M83" s="244">
        <v>4</v>
      </c>
      <c r="N83" s="244">
        <f t="shared" si="23"/>
        <v>5</v>
      </c>
      <c r="O83" s="243">
        <v>5</v>
      </c>
      <c r="P83" s="243">
        <f t="shared" si="24"/>
        <v>10</v>
      </c>
      <c r="Q83" s="244">
        <v>5</v>
      </c>
      <c r="R83" s="244">
        <f t="shared" si="25"/>
        <v>15</v>
      </c>
      <c r="S83" s="243">
        <v>6</v>
      </c>
      <c r="T83" s="243">
        <f t="shared" si="26"/>
        <v>21</v>
      </c>
      <c r="U83" s="244">
        <v>3</v>
      </c>
      <c r="V83" s="244">
        <f t="shared" si="27"/>
        <v>24</v>
      </c>
      <c r="W83" s="243">
        <v>6</v>
      </c>
      <c r="X83" s="243">
        <f t="shared" si="28"/>
        <v>30</v>
      </c>
      <c r="Y83" s="244">
        <v>1</v>
      </c>
      <c r="Z83" s="244">
        <v>1</v>
      </c>
      <c r="AA83" s="244">
        <v>1</v>
      </c>
      <c r="AB83" s="244">
        <v>1</v>
      </c>
      <c r="AC83" s="244">
        <v>0</v>
      </c>
      <c r="AD83" s="244">
        <v>0</v>
      </c>
      <c r="AE83" s="244">
        <v>0</v>
      </c>
      <c r="AF83" s="244">
        <v>4</v>
      </c>
      <c r="AG83" s="244">
        <f t="shared" si="29"/>
        <v>34</v>
      </c>
      <c r="AH83" s="243">
        <v>1</v>
      </c>
      <c r="AI83" s="243">
        <v>1</v>
      </c>
      <c r="AJ83" s="243">
        <v>1</v>
      </c>
      <c r="AK83" s="243">
        <v>1</v>
      </c>
      <c r="AL83" s="243">
        <v>1</v>
      </c>
      <c r="AM83" s="243">
        <v>1</v>
      </c>
      <c r="AN83" s="243">
        <v>1</v>
      </c>
      <c r="AO83" s="243">
        <v>7</v>
      </c>
      <c r="AP83" s="243">
        <f t="shared" si="9"/>
        <v>41</v>
      </c>
      <c r="AQ83" s="244">
        <v>1</v>
      </c>
      <c r="AR83" s="244">
        <v>1</v>
      </c>
      <c r="AS83" s="244">
        <v>1</v>
      </c>
      <c r="AT83" s="244">
        <v>1</v>
      </c>
      <c r="AU83" s="244">
        <v>0</v>
      </c>
      <c r="AV83" s="244">
        <v>0</v>
      </c>
      <c r="AW83" s="244">
        <v>0</v>
      </c>
      <c r="AX83" s="244">
        <v>3</v>
      </c>
      <c r="AY83" s="244">
        <f t="shared" si="10"/>
        <v>44</v>
      </c>
      <c r="AZ83" s="243">
        <v>0</v>
      </c>
      <c r="BA83" s="243">
        <v>1</v>
      </c>
      <c r="BB83" s="243">
        <v>1</v>
      </c>
      <c r="BC83" s="243">
        <v>1</v>
      </c>
      <c r="BD83" s="243">
        <v>1</v>
      </c>
      <c r="BE83" s="243">
        <v>1</v>
      </c>
      <c r="BF83" s="243">
        <v>1</v>
      </c>
      <c r="BG83" s="243">
        <v>6</v>
      </c>
      <c r="BH83" s="243">
        <f t="shared" si="11"/>
        <v>50</v>
      </c>
      <c r="BI83" s="244">
        <v>0</v>
      </c>
      <c r="BJ83" s="244">
        <v>0</v>
      </c>
      <c r="BK83" s="244">
        <v>1</v>
      </c>
      <c r="BL83" s="244">
        <v>0</v>
      </c>
      <c r="BM83" s="244">
        <v>0</v>
      </c>
      <c r="BN83" s="244">
        <v>0</v>
      </c>
      <c r="BO83" s="244">
        <v>0</v>
      </c>
      <c r="BP83" s="244">
        <v>1</v>
      </c>
      <c r="BQ83" s="244">
        <f t="shared" si="12"/>
        <v>51</v>
      </c>
      <c r="BR83" s="243">
        <v>0</v>
      </c>
      <c r="BS83" s="243">
        <v>0</v>
      </c>
      <c r="BT83" s="243">
        <v>0</v>
      </c>
      <c r="BU83" s="243">
        <v>0</v>
      </c>
      <c r="BV83" s="243">
        <v>0</v>
      </c>
      <c r="BW83" s="243">
        <v>0</v>
      </c>
      <c r="BX83" s="243">
        <v>0</v>
      </c>
      <c r="BY83" s="243"/>
      <c r="BZ83" s="243"/>
    </row>
    <row r="84" spans="1:78" x14ac:dyDescent="0.25">
      <c r="A84" s="111">
        <v>4</v>
      </c>
      <c r="B84" s="118" t="s">
        <v>82</v>
      </c>
      <c r="C84" s="143"/>
      <c r="D84" s="114">
        <f t="shared" si="30"/>
        <v>4.9770000000000003</v>
      </c>
      <c r="E84" s="120" t="s">
        <v>164</v>
      </c>
      <c r="F84" s="115">
        <v>49</v>
      </c>
      <c r="G84" s="115">
        <f>'[13]RAB SEPT REKAP'!G32+'[13]RAB SEPT kom REKAP'!G32</f>
        <v>243.87300000000002</v>
      </c>
      <c r="H84" s="121" t="s">
        <v>156</v>
      </c>
      <c r="I84" s="116">
        <f>'[13]RAB SEPT'!I32</f>
        <v>13175.66450567261</v>
      </c>
      <c r="J84" s="117">
        <f t="shared" si="21"/>
        <v>3213188.8299918966</v>
      </c>
      <c r="K84" s="243">
        <v>1</v>
      </c>
      <c r="L84" s="243">
        <f t="shared" si="22"/>
        <v>1</v>
      </c>
      <c r="M84" s="244">
        <v>3</v>
      </c>
      <c r="N84" s="244">
        <f t="shared" si="23"/>
        <v>4</v>
      </c>
      <c r="O84" s="243">
        <v>5</v>
      </c>
      <c r="P84" s="243">
        <f t="shared" si="24"/>
        <v>9</v>
      </c>
      <c r="Q84" s="244">
        <v>5</v>
      </c>
      <c r="R84" s="244">
        <f t="shared" si="25"/>
        <v>14</v>
      </c>
      <c r="S84" s="243">
        <v>6</v>
      </c>
      <c r="T84" s="243">
        <f t="shared" si="26"/>
        <v>20</v>
      </c>
      <c r="U84" s="244">
        <v>3</v>
      </c>
      <c r="V84" s="244">
        <f t="shared" si="27"/>
        <v>23</v>
      </c>
      <c r="W84" s="243">
        <v>6</v>
      </c>
      <c r="X84" s="243">
        <f t="shared" si="28"/>
        <v>29</v>
      </c>
      <c r="Y84" s="244">
        <v>1</v>
      </c>
      <c r="Z84" s="244">
        <v>1</v>
      </c>
      <c r="AA84" s="244">
        <v>1</v>
      </c>
      <c r="AB84" s="244">
        <v>1</v>
      </c>
      <c r="AC84" s="244">
        <v>0</v>
      </c>
      <c r="AD84" s="244">
        <v>0</v>
      </c>
      <c r="AE84" s="244">
        <v>0</v>
      </c>
      <c r="AF84" s="244">
        <v>4</v>
      </c>
      <c r="AG84" s="244">
        <f t="shared" si="29"/>
        <v>33</v>
      </c>
      <c r="AH84" s="243">
        <v>1</v>
      </c>
      <c r="AI84" s="243">
        <v>1</v>
      </c>
      <c r="AJ84" s="243">
        <v>1</v>
      </c>
      <c r="AK84" s="243">
        <v>1</v>
      </c>
      <c r="AL84" s="243">
        <v>1</v>
      </c>
      <c r="AM84" s="243">
        <v>1</v>
      </c>
      <c r="AN84" s="243">
        <v>1</v>
      </c>
      <c r="AO84" s="243">
        <v>7</v>
      </c>
      <c r="AP84" s="243">
        <f t="shared" si="9"/>
        <v>40</v>
      </c>
      <c r="AQ84" s="244">
        <v>1</v>
      </c>
      <c r="AR84" s="244">
        <v>1</v>
      </c>
      <c r="AS84" s="244">
        <v>1</v>
      </c>
      <c r="AT84" s="244">
        <v>1</v>
      </c>
      <c r="AU84" s="244">
        <v>0</v>
      </c>
      <c r="AV84" s="244">
        <v>0</v>
      </c>
      <c r="AW84" s="244">
        <v>0</v>
      </c>
      <c r="AX84" s="244">
        <v>3</v>
      </c>
      <c r="AY84" s="244">
        <f t="shared" si="10"/>
        <v>43</v>
      </c>
      <c r="AZ84" s="243">
        <v>0</v>
      </c>
      <c r="BA84" s="243">
        <v>1</v>
      </c>
      <c r="BB84" s="243">
        <v>1</v>
      </c>
      <c r="BC84" s="243">
        <v>1</v>
      </c>
      <c r="BD84" s="243">
        <v>1</v>
      </c>
      <c r="BE84" s="243">
        <v>1</v>
      </c>
      <c r="BF84" s="243">
        <v>1</v>
      </c>
      <c r="BG84" s="243">
        <v>6</v>
      </c>
      <c r="BH84" s="243">
        <f t="shared" si="11"/>
        <v>49</v>
      </c>
      <c r="BI84" s="244">
        <v>0</v>
      </c>
      <c r="BJ84" s="244">
        <v>0</v>
      </c>
      <c r="BK84" s="244">
        <v>0</v>
      </c>
      <c r="BL84" s="244">
        <v>1</v>
      </c>
      <c r="BM84" s="244">
        <v>0</v>
      </c>
      <c r="BN84" s="244">
        <v>0</v>
      </c>
      <c r="BO84" s="244">
        <v>0</v>
      </c>
      <c r="BP84" s="244">
        <v>1</v>
      </c>
      <c r="BQ84" s="244">
        <f t="shared" si="12"/>
        <v>50</v>
      </c>
      <c r="BR84" s="243">
        <v>0</v>
      </c>
      <c r="BS84" s="243">
        <v>0</v>
      </c>
      <c r="BT84" s="243">
        <v>0</v>
      </c>
      <c r="BU84" s="243">
        <v>0</v>
      </c>
      <c r="BV84" s="243">
        <v>0</v>
      </c>
      <c r="BW84" s="243">
        <v>0</v>
      </c>
      <c r="BX84" s="243">
        <v>0</v>
      </c>
      <c r="BY84" s="243"/>
      <c r="BZ84" s="243"/>
    </row>
    <row r="85" spans="1:78" x14ac:dyDescent="0.25">
      <c r="A85" s="111">
        <v>5</v>
      </c>
      <c r="B85" s="140" t="s">
        <v>83</v>
      </c>
      <c r="C85" s="16"/>
      <c r="D85" s="114">
        <f t="shared" si="30"/>
        <v>2.3611326530612251</v>
      </c>
      <c r="E85" s="146" t="s">
        <v>164</v>
      </c>
      <c r="F85" s="115">
        <v>49</v>
      </c>
      <c r="G85" s="115">
        <f>'[13]RAB SEPT REKAP'!G33+'[13]RAB SEPT kom REKAP'!G33</f>
        <v>115.69550000000002</v>
      </c>
      <c r="H85" s="147" t="s">
        <v>156</v>
      </c>
      <c r="I85" s="116">
        <f>'[13]RAB SEPT'!I33</f>
        <v>13175.66450567261</v>
      </c>
      <c r="J85" s="117">
        <f t="shared" si="21"/>
        <v>1524365.0928160457</v>
      </c>
      <c r="K85" s="243">
        <v>1</v>
      </c>
      <c r="L85" s="243">
        <f t="shared" si="22"/>
        <v>1</v>
      </c>
      <c r="M85" s="244">
        <v>3</v>
      </c>
      <c r="N85" s="244">
        <f t="shared" si="23"/>
        <v>4</v>
      </c>
      <c r="O85" s="243">
        <v>5</v>
      </c>
      <c r="P85" s="243">
        <f t="shared" si="24"/>
        <v>9</v>
      </c>
      <c r="Q85" s="244">
        <v>5</v>
      </c>
      <c r="R85" s="244">
        <f t="shared" si="25"/>
        <v>14</v>
      </c>
      <c r="S85" s="243">
        <v>6</v>
      </c>
      <c r="T85" s="243">
        <f t="shared" si="26"/>
        <v>20</v>
      </c>
      <c r="U85" s="244">
        <v>3</v>
      </c>
      <c r="V85" s="244">
        <f t="shared" si="27"/>
        <v>23</v>
      </c>
      <c r="W85" s="243">
        <v>6</v>
      </c>
      <c r="X85" s="243">
        <f t="shared" si="28"/>
        <v>29</v>
      </c>
      <c r="Y85" s="244">
        <v>1</v>
      </c>
      <c r="Z85" s="244">
        <v>1</v>
      </c>
      <c r="AA85" s="244">
        <v>1</v>
      </c>
      <c r="AB85" s="244">
        <v>1</v>
      </c>
      <c r="AC85" s="244">
        <v>0</v>
      </c>
      <c r="AD85" s="244">
        <v>0</v>
      </c>
      <c r="AE85" s="244">
        <v>0</v>
      </c>
      <c r="AF85" s="244">
        <v>4</v>
      </c>
      <c r="AG85" s="244">
        <f t="shared" si="29"/>
        <v>33</v>
      </c>
      <c r="AH85" s="243">
        <v>1</v>
      </c>
      <c r="AI85" s="243">
        <v>1</v>
      </c>
      <c r="AJ85" s="243">
        <v>1</v>
      </c>
      <c r="AK85" s="243">
        <v>1</v>
      </c>
      <c r="AL85" s="243">
        <v>1</v>
      </c>
      <c r="AM85" s="243">
        <v>1</v>
      </c>
      <c r="AN85" s="243">
        <v>1</v>
      </c>
      <c r="AO85" s="243">
        <v>7</v>
      </c>
      <c r="AP85" s="243">
        <f t="shared" si="9"/>
        <v>40</v>
      </c>
      <c r="AQ85" s="244">
        <v>1</v>
      </c>
      <c r="AR85" s="244">
        <v>1</v>
      </c>
      <c r="AS85" s="244">
        <v>1</v>
      </c>
      <c r="AT85" s="244">
        <v>1</v>
      </c>
      <c r="AU85" s="244">
        <v>0</v>
      </c>
      <c r="AV85" s="244">
        <v>0</v>
      </c>
      <c r="AW85" s="244">
        <v>0</v>
      </c>
      <c r="AX85" s="244">
        <v>3</v>
      </c>
      <c r="AY85" s="244">
        <f t="shared" si="10"/>
        <v>43</v>
      </c>
      <c r="AZ85" s="243">
        <v>0</v>
      </c>
      <c r="BA85" s="243">
        <v>1</v>
      </c>
      <c r="BB85" s="243">
        <v>1</v>
      </c>
      <c r="BC85" s="243">
        <v>1</v>
      </c>
      <c r="BD85" s="243">
        <v>1</v>
      </c>
      <c r="BE85" s="243">
        <v>1</v>
      </c>
      <c r="BF85" s="243">
        <v>1</v>
      </c>
      <c r="BG85" s="243">
        <v>6</v>
      </c>
      <c r="BH85" s="243">
        <f t="shared" si="11"/>
        <v>49</v>
      </c>
      <c r="BI85" s="244">
        <v>0</v>
      </c>
      <c r="BJ85" s="244">
        <v>0</v>
      </c>
      <c r="BK85" s="244">
        <v>0</v>
      </c>
      <c r="BL85" s="244">
        <v>0</v>
      </c>
      <c r="BM85" s="244">
        <v>1</v>
      </c>
      <c r="BN85" s="244">
        <v>0</v>
      </c>
      <c r="BO85" s="244">
        <v>0</v>
      </c>
      <c r="BP85" s="244">
        <v>1</v>
      </c>
      <c r="BQ85" s="244">
        <f t="shared" si="12"/>
        <v>50</v>
      </c>
      <c r="BR85" s="243">
        <v>0</v>
      </c>
      <c r="BS85" s="243">
        <v>0</v>
      </c>
      <c r="BT85" s="243">
        <v>0</v>
      </c>
      <c r="BU85" s="243">
        <v>0</v>
      </c>
      <c r="BV85" s="243">
        <v>0</v>
      </c>
      <c r="BW85" s="243">
        <v>0</v>
      </c>
      <c r="BX85" s="243">
        <v>0</v>
      </c>
      <c r="BY85" s="243"/>
      <c r="BZ85" s="243"/>
    </row>
    <row r="86" spans="1:78" x14ac:dyDescent="0.25">
      <c r="A86" s="111">
        <v>6</v>
      </c>
      <c r="B86" s="130" t="s">
        <v>84</v>
      </c>
      <c r="C86" s="148"/>
      <c r="D86" s="114">
        <f t="shared" si="30"/>
        <v>1.2794775510204082</v>
      </c>
      <c r="E86" s="133" t="s">
        <v>164</v>
      </c>
      <c r="F86" s="115">
        <v>49</v>
      </c>
      <c r="G86" s="115">
        <f>'[13]RAB SEPT REKAP'!G34+'[13]RAB SEPT kom REKAP'!G34</f>
        <v>62.694400000000002</v>
      </c>
      <c r="H86" s="134" t="s">
        <v>156</v>
      </c>
      <c r="I86" s="116">
        <f>'[13]RAB SEPT'!I34</f>
        <v>13175.66450567261</v>
      </c>
      <c r="J86" s="117">
        <f t="shared" si="21"/>
        <v>826040.3807844409</v>
      </c>
      <c r="K86" s="243">
        <v>1</v>
      </c>
      <c r="L86" s="243">
        <f t="shared" si="22"/>
        <v>1</v>
      </c>
      <c r="M86" s="244">
        <v>3</v>
      </c>
      <c r="N86" s="244">
        <f t="shared" si="23"/>
        <v>4</v>
      </c>
      <c r="O86" s="243">
        <v>5</v>
      </c>
      <c r="P86" s="243">
        <f t="shared" si="24"/>
        <v>9</v>
      </c>
      <c r="Q86" s="244">
        <v>5</v>
      </c>
      <c r="R86" s="244">
        <f t="shared" si="25"/>
        <v>14</v>
      </c>
      <c r="S86" s="243">
        <v>6</v>
      </c>
      <c r="T86" s="243">
        <f t="shared" si="26"/>
        <v>20</v>
      </c>
      <c r="U86" s="244">
        <v>3</v>
      </c>
      <c r="V86" s="244">
        <f t="shared" si="27"/>
        <v>23</v>
      </c>
      <c r="W86" s="243">
        <v>6</v>
      </c>
      <c r="X86" s="243">
        <f t="shared" si="28"/>
        <v>29</v>
      </c>
      <c r="Y86" s="244">
        <v>1</v>
      </c>
      <c r="Z86" s="244">
        <v>1</v>
      </c>
      <c r="AA86" s="244">
        <v>1</v>
      </c>
      <c r="AB86" s="244">
        <v>1</v>
      </c>
      <c r="AC86" s="244">
        <v>0</v>
      </c>
      <c r="AD86" s="244">
        <v>0</v>
      </c>
      <c r="AE86" s="244">
        <v>0</v>
      </c>
      <c r="AF86" s="244">
        <v>4</v>
      </c>
      <c r="AG86" s="244">
        <f t="shared" si="29"/>
        <v>33</v>
      </c>
      <c r="AH86" s="243">
        <v>1</v>
      </c>
      <c r="AI86" s="243">
        <v>1</v>
      </c>
      <c r="AJ86" s="243">
        <v>1</v>
      </c>
      <c r="AK86" s="243">
        <v>1</v>
      </c>
      <c r="AL86" s="243">
        <v>1</v>
      </c>
      <c r="AM86" s="243">
        <v>1</v>
      </c>
      <c r="AN86" s="243">
        <v>1</v>
      </c>
      <c r="AO86" s="243">
        <v>7</v>
      </c>
      <c r="AP86" s="243">
        <f t="shared" si="9"/>
        <v>40</v>
      </c>
      <c r="AQ86" s="244">
        <v>1</v>
      </c>
      <c r="AR86" s="244">
        <v>1</v>
      </c>
      <c r="AS86" s="244">
        <v>1</v>
      </c>
      <c r="AT86" s="244">
        <v>1</v>
      </c>
      <c r="AU86" s="244">
        <v>0</v>
      </c>
      <c r="AV86" s="244">
        <v>0</v>
      </c>
      <c r="AW86" s="244">
        <v>0</v>
      </c>
      <c r="AX86" s="244">
        <v>3</v>
      </c>
      <c r="AY86" s="244">
        <f t="shared" si="10"/>
        <v>43</v>
      </c>
      <c r="AZ86" s="243">
        <v>1</v>
      </c>
      <c r="BA86" s="243">
        <v>1</v>
      </c>
      <c r="BB86" s="243">
        <v>1</v>
      </c>
      <c r="BC86" s="243">
        <v>1</v>
      </c>
      <c r="BD86" s="243">
        <v>1</v>
      </c>
      <c r="BE86" s="243">
        <v>1</v>
      </c>
      <c r="BF86" s="243">
        <v>0</v>
      </c>
      <c r="BG86" s="243">
        <v>6</v>
      </c>
      <c r="BH86" s="243">
        <f t="shared" si="11"/>
        <v>49</v>
      </c>
      <c r="BI86" s="244">
        <v>0</v>
      </c>
      <c r="BJ86" s="244">
        <v>0</v>
      </c>
      <c r="BK86" s="244">
        <v>0</v>
      </c>
      <c r="BL86" s="244">
        <v>0</v>
      </c>
      <c r="BM86" s="244">
        <v>0</v>
      </c>
      <c r="BN86" s="244">
        <v>1</v>
      </c>
      <c r="BO86" s="244">
        <v>0</v>
      </c>
      <c r="BP86" s="244">
        <v>1</v>
      </c>
      <c r="BQ86" s="244">
        <f t="shared" si="12"/>
        <v>50</v>
      </c>
      <c r="BR86" s="243">
        <v>0</v>
      </c>
      <c r="BS86" s="243">
        <v>0</v>
      </c>
      <c r="BT86" s="243">
        <v>0</v>
      </c>
      <c r="BU86" s="243">
        <v>0</v>
      </c>
      <c r="BV86" s="243">
        <v>0</v>
      </c>
      <c r="BW86" s="243">
        <v>0</v>
      </c>
      <c r="BX86" s="243">
        <v>0</v>
      </c>
      <c r="BY86" s="243"/>
      <c r="BZ86" s="243"/>
    </row>
    <row r="87" spans="1:78" x14ac:dyDescent="0.25">
      <c r="A87" s="324" t="s">
        <v>188</v>
      </c>
      <c r="B87" s="325"/>
      <c r="C87" s="325"/>
      <c r="D87" s="325"/>
      <c r="E87" s="325"/>
      <c r="F87" s="325"/>
      <c r="G87" s="325"/>
      <c r="H87" s="325"/>
      <c r="I87" s="326"/>
      <c r="J87" s="137">
        <f>SUM(J81:J86)</f>
        <v>43342264.100093208</v>
      </c>
      <c r="K87" s="243"/>
      <c r="L87" s="243"/>
      <c r="M87" s="244"/>
      <c r="N87" s="244"/>
      <c r="O87" s="243"/>
      <c r="P87" s="243"/>
      <c r="Q87" s="244"/>
      <c r="R87" s="244"/>
      <c r="S87" s="243"/>
      <c r="T87" s="243"/>
      <c r="U87" s="244"/>
      <c r="V87" s="244"/>
      <c r="W87" s="243"/>
      <c r="X87" s="243"/>
      <c r="Y87" s="244"/>
      <c r="Z87" s="244"/>
      <c r="AA87" s="244"/>
      <c r="AB87" s="244"/>
      <c r="AC87" s="244"/>
      <c r="AD87" s="244"/>
      <c r="AE87" s="244"/>
      <c r="AF87" s="244"/>
      <c r="AG87" s="244"/>
      <c r="AH87" s="243"/>
      <c r="AI87" s="243"/>
      <c r="AJ87" s="243"/>
      <c r="AK87" s="243"/>
      <c r="AL87" s="243"/>
      <c r="AM87" s="243"/>
      <c r="AN87" s="243"/>
      <c r="AO87" s="243"/>
      <c r="AP87" s="243">
        <f t="shared" si="9"/>
        <v>0</v>
      </c>
      <c r="AQ87" s="244"/>
      <c r="AR87" s="244"/>
      <c r="AS87" s="244"/>
      <c r="AT87" s="244"/>
      <c r="AU87" s="244"/>
      <c r="AV87" s="244"/>
      <c r="AW87" s="244"/>
      <c r="AX87" s="244"/>
      <c r="AY87" s="244">
        <f t="shared" si="10"/>
        <v>0</v>
      </c>
      <c r="AZ87" s="243"/>
      <c r="BA87" s="243"/>
      <c r="BB87" s="243"/>
      <c r="BC87" s="243"/>
      <c r="BD87" s="243"/>
      <c r="BE87" s="243"/>
      <c r="BF87" s="243"/>
      <c r="BG87" s="243"/>
      <c r="BH87" s="243">
        <f t="shared" si="11"/>
        <v>0</v>
      </c>
      <c r="BI87" s="244"/>
      <c r="BJ87" s="244"/>
      <c r="BK87" s="244"/>
      <c r="BL87" s="244"/>
      <c r="BM87" s="244"/>
      <c r="BN87" s="244"/>
      <c r="BO87" s="244"/>
      <c r="BP87" s="244">
        <v>2</v>
      </c>
      <c r="BQ87" s="244">
        <f t="shared" si="12"/>
        <v>2</v>
      </c>
      <c r="BR87" s="243"/>
      <c r="BS87" s="243"/>
      <c r="BT87" s="243"/>
      <c r="BU87" s="243"/>
      <c r="BV87" s="243"/>
      <c r="BW87" s="243"/>
      <c r="BX87" s="243"/>
      <c r="BY87" s="243"/>
      <c r="BZ87" s="243"/>
    </row>
    <row r="88" spans="1:78" x14ac:dyDescent="0.25">
      <c r="A88" s="111">
        <v>1</v>
      </c>
      <c r="B88" s="112" t="s">
        <v>86</v>
      </c>
      <c r="C88" s="113"/>
      <c r="D88" s="114">
        <f>G88/F88</f>
        <v>3.1836734693877551</v>
      </c>
      <c r="E88" s="115" t="s">
        <v>159</v>
      </c>
      <c r="F88" s="115">
        <v>49</v>
      </c>
      <c r="G88" s="115">
        <f>'[13]RAB SEPT REKAP'!G37+'[13]RAB SEPT kom REKAP'!G37</f>
        <v>156</v>
      </c>
      <c r="H88" s="116" t="s">
        <v>156</v>
      </c>
      <c r="I88" s="116">
        <f>'[13]RAB SEPT'!I37</f>
        <v>55908.333333333328</v>
      </c>
      <c r="J88" s="117">
        <f>I88*G88</f>
        <v>8721700</v>
      </c>
      <c r="K88" s="243">
        <v>1</v>
      </c>
      <c r="L88" s="243">
        <f t="shared" si="22"/>
        <v>1</v>
      </c>
      <c r="M88" s="244">
        <v>3</v>
      </c>
      <c r="N88" s="244">
        <f t="shared" si="23"/>
        <v>4</v>
      </c>
      <c r="O88" s="243">
        <v>5</v>
      </c>
      <c r="P88" s="243">
        <f t="shared" si="24"/>
        <v>9</v>
      </c>
      <c r="Q88" s="244">
        <v>5</v>
      </c>
      <c r="R88" s="244">
        <f t="shared" si="25"/>
        <v>14</v>
      </c>
      <c r="S88" s="243">
        <v>6</v>
      </c>
      <c r="T88" s="243">
        <f t="shared" si="26"/>
        <v>20</v>
      </c>
      <c r="U88" s="244">
        <v>3</v>
      </c>
      <c r="V88" s="244">
        <f t="shared" si="27"/>
        <v>23</v>
      </c>
      <c r="W88" s="243">
        <v>6</v>
      </c>
      <c r="X88" s="243">
        <f t="shared" si="28"/>
        <v>29</v>
      </c>
      <c r="Y88" s="244">
        <v>0</v>
      </c>
      <c r="Z88" s="244">
        <v>1</v>
      </c>
      <c r="AA88" s="244">
        <v>1</v>
      </c>
      <c r="AB88" s="244">
        <v>1</v>
      </c>
      <c r="AC88" s="244">
        <v>1</v>
      </c>
      <c r="AD88" s="244">
        <v>0</v>
      </c>
      <c r="AE88" s="244">
        <v>0</v>
      </c>
      <c r="AF88" s="244">
        <v>4</v>
      </c>
      <c r="AG88" s="244">
        <f t="shared" si="29"/>
        <v>33</v>
      </c>
      <c r="AH88" s="243">
        <v>1</v>
      </c>
      <c r="AI88" s="243">
        <v>1</v>
      </c>
      <c r="AJ88" s="243">
        <v>1</v>
      </c>
      <c r="AK88" s="243">
        <v>1</v>
      </c>
      <c r="AL88" s="243">
        <v>1</v>
      </c>
      <c r="AM88" s="243">
        <v>1</v>
      </c>
      <c r="AN88" s="243">
        <v>1</v>
      </c>
      <c r="AO88" s="243">
        <v>7</v>
      </c>
      <c r="AP88" s="243">
        <f t="shared" si="9"/>
        <v>40</v>
      </c>
      <c r="AQ88" s="244">
        <v>0</v>
      </c>
      <c r="AR88" s="244">
        <v>1</v>
      </c>
      <c r="AS88" s="244">
        <v>1</v>
      </c>
      <c r="AT88" s="244">
        <v>1</v>
      </c>
      <c r="AU88" s="244">
        <v>1</v>
      </c>
      <c r="AV88" s="244">
        <v>0</v>
      </c>
      <c r="AW88" s="244">
        <v>0</v>
      </c>
      <c r="AX88" s="244">
        <v>3</v>
      </c>
      <c r="AY88" s="244">
        <f t="shared" si="10"/>
        <v>43</v>
      </c>
      <c r="AZ88" s="243">
        <v>0</v>
      </c>
      <c r="BA88" s="243">
        <v>1</v>
      </c>
      <c r="BB88" s="243">
        <v>1</v>
      </c>
      <c r="BC88" s="243">
        <v>1</v>
      </c>
      <c r="BD88" s="243">
        <v>1</v>
      </c>
      <c r="BE88" s="243">
        <v>1</v>
      </c>
      <c r="BF88" s="243">
        <v>1</v>
      </c>
      <c r="BG88" s="243">
        <v>6</v>
      </c>
      <c r="BH88" s="243">
        <f t="shared" si="11"/>
        <v>49</v>
      </c>
      <c r="BI88" s="244">
        <v>0</v>
      </c>
      <c r="BJ88" s="244">
        <v>1</v>
      </c>
      <c r="BK88" s="244">
        <v>1</v>
      </c>
      <c r="BL88" s="244">
        <v>0</v>
      </c>
      <c r="BM88" s="244">
        <v>1</v>
      </c>
      <c r="BN88" s="244">
        <v>1</v>
      </c>
      <c r="BO88" s="244">
        <v>1</v>
      </c>
      <c r="BP88" s="244">
        <v>5</v>
      </c>
      <c r="BQ88" s="244">
        <f t="shared" si="12"/>
        <v>54</v>
      </c>
      <c r="BR88" s="243">
        <v>0</v>
      </c>
      <c r="BS88" s="243">
        <v>0</v>
      </c>
      <c r="BT88" s="243">
        <v>0</v>
      </c>
      <c r="BU88" s="243">
        <v>0</v>
      </c>
      <c r="BV88" s="243">
        <v>0</v>
      </c>
      <c r="BW88" s="243">
        <v>0</v>
      </c>
      <c r="BX88" s="243">
        <v>0</v>
      </c>
      <c r="BY88" s="243"/>
      <c r="BZ88" s="243"/>
    </row>
    <row r="89" spans="1:78" x14ac:dyDescent="0.25">
      <c r="A89" s="111">
        <f>A88+1</f>
        <v>2</v>
      </c>
      <c r="B89" s="118" t="s">
        <v>87</v>
      </c>
      <c r="C89" s="119"/>
      <c r="D89" s="114">
        <f t="shared" ref="D89:D92" si="31">G89/F89</f>
        <v>1.8288979591836734</v>
      </c>
      <c r="E89" s="120" t="s">
        <v>159</v>
      </c>
      <c r="F89" s="115">
        <v>49</v>
      </c>
      <c r="G89" s="115">
        <f>'[13]RAB SEPT REKAP'!G38+'[13]RAB SEPT kom REKAP'!G38</f>
        <v>89.616</v>
      </c>
      <c r="H89" s="121" t="s">
        <v>156</v>
      </c>
      <c r="I89" s="116">
        <f>'[13]RAB SEPT'!I38</f>
        <v>55908.333333333328</v>
      </c>
      <c r="J89" s="117">
        <f>I89*G89</f>
        <v>5010281.1999999993</v>
      </c>
      <c r="K89" s="243">
        <v>1</v>
      </c>
      <c r="L89" s="243">
        <f t="shared" si="22"/>
        <v>1</v>
      </c>
      <c r="M89" s="244">
        <v>3</v>
      </c>
      <c r="N89" s="244">
        <f t="shared" si="23"/>
        <v>4</v>
      </c>
      <c r="O89" s="243">
        <v>5</v>
      </c>
      <c r="P89" s="243">
        <f t="shared" si="24"/>
        <v>9</v>
      </c>
      <c r="Q89" s="244">
        <v>5</v>
      </c>
      <c r="R89" s="244">
        <f t="shared" si="25"/>
        <v>14</v>
      </c>
      <c r="S89" s="243">
        <v>6</v>
      </c>
      <c r="T89" s="243">
        <f t="shared" si="26"/>
        <v>20</v>
      </c>
      <c r="U89" s="244">
        <v>3</v>
      </c>
      <c r="V89" s="244">
        <f t="shared" si="27"/>
        <v>23</v>
      </c>
      <c r="W89" s="243">
        <v>6</v>
      </c>
      <c r="X89" s="243">
        <f t="shared" si="28"/>
        <v>29</v>
      </c>
      <c r="Y89" s="244">
        <v>0</v>
      </c>
      <c r="Z89" s="244">
        <v>1</v>
      </c>
      <c r="AA89" s="244">
        <v>1</v>
      </c>
      <c r="AB89" s="244">
        <v>1</v>
      </c>
      <c r="AC89" s="244">
        <v>1</v>
      </c>
      <c r="AD89" s="244">
        <v>0</v>
      </c>
      <c r="AE89" s="244">
        <v>0</v>
      </c>
      <c r="AF89" s="244">
        <v>4</v>
      </c>
      <c r="AG89" s="244">
        <f t="shared" si="29"/>
        <v>33</v>
      </c>
      <c r="AH89" s="243">
        <v>1</v>
      </c>
      <c r="AI89" s="243">
        <v>1</v>
      </c>
      <c r="AJ89" s="243">
        <v>1</v>
      </c>
      <c r="AK89" s="243">
        <v>1</v>
      </c>
      <c r="AL89" s="243">
        <v>1</v>
      </c>
      <c r="AM89" s="243">
        <v>1</v>
      </c>
      <c r="AN89" s="243">
        <v>1</v>
      </c>
      <c r="AO89" s="243">
        <v>7</v>
      </c>
      <c r="AP89" s="243">
        <f t="shared" si="9"/>
        <v>40</v>
      </c>
      <c r="AQ89" s="244">
        <v>0</v>
      </c>
      <c r="AR89" s="244">
        <v>1</v>
      </c>
      <c r="AS89" s="244">
        <v>1</v>
      </c>
      <c r="AT89" s="244">
        <v>1</v>
      </c>
      <c r="AU89" s="244">
        <v>1</v>
      </c>
      <c r="AV89" s="244">
        <v>0</v>
      </c>
      <c r="AW89" s="244">
        <v>0</v>
      </c>
      <c r="AX89" s="244">
        <v>3</v>
      </c>
      <c r="AY89" s="244">
        <f t="shared" si="10"/>
        <v>43</v>
      </c>
      <c r="AZ89" s="243">
        <v>1</v>
      </c>
      <c r="BA89" s="243">
        <v>1</v>
      </c>
      <c r="BB89" s="243">
        <v>1</v>
      </c>
      <c r="BC89" s="243">
        <v>1</v>
      </c>
      <c r="BD89" s="243">
        <v>1</v>
      </c>
      <c r="BE89" s="243">
        <v>1</v>
      </c>
      <c r="BF89" s="243">
        <v>0</v>
      </c>
      <c r="BG89" s="243">
        <v>6</v>
      </c>
      <c r="BH89" s="243">
        <f t="shared" si="11"/>
        <v>49</v>
      </c>
      <c r="BI89" s="244">
        <v>1</v>
      </c>
      <c r="BJ89" s="244">
        <v>1</v>
      </c>
      <c r="BK89" s="244">
        <v>1</v>
      </c>
      <c r="BL89" s="244">
        <v>1</v>
      </c>
      <c r="BM89" s="244">
        <v>0</v>
      </c>
      <c r="BN89" s="244">
        <v>0</v>
      </c>
      <c r="BO89" s="244">
        <v>0</v>
      </c>
      <c r="BP89" s="244">
        <v>4</v>
      </c>
      <c r="BQ89" s="244">
        <f t="shared" si="12"/>
        <v>53</v>
      </c>
      <c r="BR89" s="243">
        <v>0</v>
      </c>
      <c r="BS89" s="243">
        <v>0</v>
      </c>
      <c r="BT89" s="243">
        <v>0</v>
      </c>
      <c r="BU89" s="243">
        <v>0</v>
      </c>
      <c r="BV89" s="243">
        <v>0</v>
      </c>
      <c r="BW89" s="243">
        <v>0</v>
      </c>
      <c r="BX89" s="243">
        <v>0</v>
      </c>
      <c r="BY89" s="243"/>
      <c r="BZ89" s="243"/>
    </row>
    <row r="90" spans="1:78" x14ac:dyDescent="0.25">
      <c r="A90" s="111">
        <f>A89+1</f>
        <v>3</v>
      </c>
      <c r="B90" s="140" t="s">
        <v>88</v>
      </c>
      <c r="C90" s="16"/>
      <c r="D90" s="114">
        <f t="shared" si="31"/>
        <v>1</v>
      </c>
      <c r="E90" s="115" t="s">
        <v>159</v>
      </c>
      <c r="F90" s="115">
        <v>49</v>
      </c>
      <c r="G90" s="115">
        <f>'[13]RAB SEPT REKAP'!G39+'[13]RAB SEPT kom REKAP'!G39</f>
        <v>49</v>
      </c>
      <c r="H90" s="121" t="s">
        <v>156</v>
      </c>
      <c r="I90" s="116">
        <f>'[13]RAB SEPT'!I39</f>
        <v>55908.333333333328</v>
      </c>
      <c r="J90" s="117">
        <f>I90*G90</f>
        <v>2739508.333333333</v>
      </c>
      <c r="K90" s="243">
        <v>1</v>
      </c>
      <c r="L90" s="243">
        <f t="shared" si="22"/>
        <v>1</v>
      </c>
      <c r="M90" s="244">
        <v>3</v>
      </c>
      <c r="N90" s="244">
        <f t="shared" si="23"/>
        <v>4</v>
      </c>
      <c r="O90" s="243">
        <v>5</v>
      </c>
      <c r="P90" s="243">
        <f t="shared" si="24"/>
        <v>9</v>
      </c>
      <c r="Q90" s="244">
        <v>5</v>
      </c>
      <c r="R90" s="244">
        <f t="shared" si="25"/>
        <v>14</v>
      </c>
      <c r="S90" s="243">
        <v>6</v>
      </c>
      <c r="T90" s="243">
        <f t="shared" si="26"/>
        <v>20</v>
      </c>
      <c r="U90" s="244">
        <v>3</v>
      </c>
      <c r="V90" s="244">
        <f t="shared" si="27"/>
        <v>23</v>
      </c>
      <c r="W90" s="243">
        <v>6</v>
      </c>
      <c r="X90" s="243">
        <f t="shared" si="28"/>
        <v>29</v>
      </c>
      <c r="Y90" s="244">
        <v>0</v>
      </c>
      <c r="Z90" s="244">
        <v>1</v>
      </c>
      <c r="AA90" s="244">
        <v>1</v>
      </c>
      <c r="AB90" s="244">
        <v>1</v>
      </c>
      <c r="AC90" s="244">
        <v>1</v>
      </c>
      <c r="AD90" s="244">
        <v>0</v>
      </c>
      <c r="AE90" s="244">
        <v>0</v>
      </c>
      <c r="AF90" s="244">
        <v>4</v>
      </c>
      <c r="AG90" s="244">
        <f t="shared" si="29"/>
        <v>33</v>
      </c>
      <c r="AH90" s="243">
        <v>1</v>
      </c>
      <c r="AI90" s="243">
        <v>1</v>
      </c>
      <c r="AJ90" s="243">
        <v>1</v>
      </c>
      <c r="AK90" s="243">
        <v>1</v>
      </c>
      <c r="AL90" s="243">
        <v>1</v>
      </c>
      <c r="AM90" s="243">
        <v>1</v>
      </c>
      <c r="AN90" s="243">
        <v>1</v>
      </c>
      <c r="AO90" s="243">
        <v>7</v>
      </c>
      <c r="AP90" s="243">
        <f t="shared" si="9"/>
        <v>40</v>
      </c>
      <c r="AQ90" s="244">
        <v>0</v>
      </c>
      <c r="AR90" s="244">
        <v>1</v>
      </c>
      <c r="AS90" s="244">
        <v>1</v>
      </c>
      <c r="AT90" s="244">
        <v>1</v>
      </c>
      <c r="AU90" s="244">
        <v>1</v>
      </c>
      <c r="AV90" s="244">
        <v>0</v>
      </c>
      <c r="AW90" s="244">
        <v>0</v>
      </c>
      <c r="AX90" s="244">
        <v>3</v>
      </c>
      <c r="AY90" s="244">
        <f t="shared" si="10"/>
        <v>43</v>
      </c>
      <c r="AZ90" s="243">
        <v>0</v>
      </c>
      <c r="BA90" s="243">
        <v>1</v>
      </c>
      <c r="BB90" s="243">
        <v>1</v>
      </c>
      <c r="BC90" s="243">
        <v>1</v>
      </c>
      <c r="BD90" s="243">
        <v>1</v>
      </c>
      <c r="BE90" s="243">
        <v>1</v>
      </c>
      <c r="BF90" s="243">
        <v>1</v>
      </c>
      <c r="BG90" s="243">
        <v>6</v>
      </c>
      <c r="BH90" s="243">
        <f t="shared" si="11"/>
        <v>49</v>
      </c>
      <c r="BI90" s="244">
        <v>1</v>
      </c>
      <c r="BJ90" s="244">
        <v>1</v>
      </c>
      <c r="BK90" s="244">
        <v>1</v>
      </c>
      <c r="BL90" s="244">
        <v>1</v>
      </c>
      <c r="BM90" s="244">
        <v>1</v>
      </c>
      <c r="BN90" s="244">
        <v>0</v>
      </c>
      <c r="BO90" s="244">
        <v>0</v>
      </c>
      <c r="BP90" s="244">
        <v>5</v>
      </c>
      <c r="BQ90" s="244">
        <f t="shared" si="12"/>
        <v>54</v>
      </c>
      <c r="BR90" s="243">
        <v>0</v>
      </c>
      <c r="BS90" s="243">
        <v>0</v>
      </c>
      <c r="BT90" s="243">
        <v>0</v>
      </c>
      <c r="BU90" s="243">
        <v>0</v>
      </c>
      <c r="BV90" s="243">
        <v>0</v>
      </c>
      <c r="BW90" s="243">
        <v>0</v>
      </c>
      <c r="BX90" s="243">
        <v>0</v>
      </c>
      <c r="BY90" s="243"/>
      <c r="BZ90" s="243"/>
    </row>
    <row r="91" spans="1:78" x14ac:dyDescent="0.25">
      <c r="A91" s="111">
        <f>A90+1</f>
        <v>4</v>
      </c>
      <c r="B91" s="140" t="s">
        <v>89</v>
      </c>
      <c r="C91" s="16"/>
      <c r="D91" s="114">
        <f t="shared" si="31"/>
        <v>1.4999999999999999E-2</v>
      </c>
      <c r="E91" s="120" t="s">
        <v>159</v>
      </c>
      <c r="F91" s="115">
        <v>49</v>
      </c>
      <c r="G91" s="115">
        <f>'[13]RAB SEPT REKAP'!G40+'[13]RAB SEPT kom REKAP'!G40</f>
        <v>0.73499999999999999</v>
      </c>
      <c r="H91" s="121" t="s">
        <v>156</v>
      </c>
      <c r="I91" s="116">
        <f>'[13]RAB SEPT'!I40</f>
        <v>71362.5</v>
      </c>
      <c r="J91" s="117">
        <f>I91*G91</f>
        <v>52451.4375</v>
      </c>
      <c r="K91" s="243">
        <v>1</v>
      </c>
      <c r="L91" s="243">
        <f t="shared" si="22"/>
        <v>1</v>
      </c>
      <c r="M91" s="244">
        <v>3</v>
      </c>
      <c r="N91" s="244">
        <f t="shared" si="23"/>
        <v>4</v>
      </c>
      <c r="O91" s="243">
        <v>5</v>
      </c>
      <c r="P91" s="243">
        <f t="shared" si="24"/>
        <v>9</v>
      </c>
      <c r="Q91" s="244">
        <v>5</v>
      </c>
      <c r="R91" s="244">
        <f t="shared" si="25"/>
        <v>14</v>
      </c>
      <c r="S91" s="243">
        <v>6</v>
      </c>
      <c r="T91" s="243">
        <f t="shared" si="26"/>
        <v>20</v>
      </c>
      <c r="U91" s="244">
        <v>3</v>
      </c>
      <c r="V91" s="244">
        <f t="shared" si="27"/>
        <v>23</v>
      </c>
      <c r="W91" s="243">
        <v>6</v>
      </c>
      <c r="X91" s="243">
        <f t="shared" si="28"/>
        <v>29</v>
      </c>
      <c r="Y91" s="244">
        <v>0</v>
      </c>
      <c r="Z91" s="244">
        <v>1</v>
      </c>
      <c r="AA91" s="244">
        <v>1</v>
      </c>
      <c r="AB91" s="244">
        <v>1</v>
      </c>
      <c r="AC91" s="244">
        <v>1</v>
      </c>
      <c r="AD91" s="244">
        <v>0</v>
      </c>
      <c r="AE91" s="244">
        <v>0</v>
      </c>
      <c r="AF91" s="244">
        <v>4</v>
      </c>
      <c r="AG91" s="244">
        <f t="shared" si="29"/>
        <v>33</v>
      </c>
      <c r="AH91" s="243">
        <v>1</v>
      </c>
      <c r="AI91" s="243">
        <v>1</v>
      </c>
      <c r="AJ91" s="243">
        <v>1</v>
      </c>
      <c r="AK91" s="243">
        <v>1</v>
      </c>
      <c r="AL91" s="243">
        <v>1</v>
      </c>
      <c r="AM91" s="243">
        <v>1</v>
      </c>
      <c r="AN91" s="243">
        <v>1</v>
      </c>
      <c r="AO91" s="243">
        <v>7</v>
      </c>
      <c r="AP91" s="243">
        <f t="shared" si="9"/>
        <v>40</v>
      </c>
      <c r="AQ91" s="244">
        <v>0</v>
      </c>
      <c r="AR91" s="244">
        <v>1</v>
      </c>
      <c r="AS91" s="244">
        <v>1</v>
      </c>
      <c r="AT91" s="244">
        <v>1</v>
      </c>
      <c r="AU91" s="244">
        <v>1</v>
      </c>
      <c r="AV91" s="244">
        <v>0</v>
      </c>
      <c r="AW91" s="244">
        <v>0</v>
      </c>
      <c r="AX91" s="244">
        <v>3</v>
      </c>
      <c r="AY91" s="244">
        <f t="shared" si="10"/>
        <v>43</v>
      </c>
      <c r="AZ91" s="243">
        <v>1</v>
      </c>
      <c r="BA91" s="243">
        <v>1</v>
      </c>
      <c r="BB91" s="243">
        <v>1</v>
      </c>
      <c r="BC91" s="243">
        <v>1</v>
      </c>
      <c r="BD91" s="243">
        <v>1</v>
      </c>
      <c r="BE91" s="243">
        <v>1</v>
      </c>
      <c r="BF91" s="243">
        <v>0</v>
      </c>
      <c r="BG91" s="243">
        <v>6</v>
      </c>
      <c r="BH91" s="243">
        <f t="shared" si="11"/>
        <v>49</v>
      </c>
      <c r="BI91" s="244">
        <v>0</v>
      </c>
      <c r="BJ91" s="244">
        <v>0</v>
      </c>
      <c r="BK91" s="244">
        <v>1</v>
      </c>
      <c r="BL91" s="244">
        <v>1</v>
      </c>
      <c r="BM91" s="244">
        <v>1</v>
      </c>
      <c r="BN91" s="244">
        <v>1</v>
      </c>
      <c r="BO91" s="244">
        <v>1</v>
      </c>
      <c r="BP91" s="244">
        <v>5</v>
      </c>
      <c r="BQ91" s="244">
        <f t="shared" si="12"/>
        <v>54</v>
      </c>
      <c r="BR91" s="243">
        <v>0</v>
      </c>
      <c r="BS91" s="243">
        <v>0</v>
      </c>
      <c r="BT91" s="243">
        <v>0</v>
      </c>
      <c r="BU91" s="243">
        <v>0</v>
      </c>
      <c r="BV91" s="243">
        <v>0</v>
      </c>
      <c r="BW91" s="243">
        <v>0</v>
      </c>
      <c r="BX91" s="243">
        <v>0</v>
      </c>
      <c r="BY91" s="243"/>
      <c r="BZ91" s="243"/>
    </row>
    <row r="92" spans="1:78" x14ac:dyDescent="0.25">
      <c r="A92" s="129">
        <v>5</v>
      </c>
      <c r="B92" s="118" t="s">
        <v>90</v>
      </c>
      <c r="C92" s="16"/>
      <c r="D92" s="114">
        <f t="shared" si="31"/>
        <v>0.43</v>
      </c>
      <c r="E92" s="120" t="s">
        <v>159</v>
      </c>
      <c r="F92" s="115">
        <v>49</v>
      </c>
      <c r="G92" s="115">
        <f>'[13]RAB SEPT REKAP'!G41+'[13]RAB SEPT kom REKAP'!G41</f>
        <v>21.07</v>
      </c>
      <c r="H92" s="121" t="s">
        <v>156</v>
      </c>
      <c r="I92" s="116">
        <f>'[13]RAB SEPT'!I41</f>
        <v>55908.333333333328</v>
      </c>
      <c r="J92" s="117">
        <f>I92*G92</f>
        <v>1177988.5833333333</v>
      </c>
      <c r="K92" s="243">
        <v>1</v>
      </c>
      <c r="L92" s="243">
        <f t="shared" si="22"/>
        <v>1</v>
      </c>
      <c r="M92" s="244">
        <v>3</v>
      </c>
      <c r="N92" s="244">
        <f t="shared" si="23"/>
        <v>4</v>
      </c>
      <c r="O92" s="243">
        <v>5</v>
      </c>
      <c r="P92" s="243">
        <f t="shared" si="24"/>
        <v>9</v>
      </c>
      <c r="Q92" s="244">
        <v>5</v>
      </c>
      <c r="R92" s="244">
        <f t="shared" si="25"/>
        <v>14</v>
      </c>
      <c r="S92" s="243">
        <v>6</v>
      </c>
      <c r="T92" s="243">
        <f t="shared" si="26"/>
        <v>20</v>
      </c>
      <c r="U92" s="244">
        <v>3</v>
      </c>
      <c r="V92" s="244">
        <f t="shared" si="27"/>
        <v>23</v>
      </c>
      <c r="W92" s="243">
        <v>6</v>
      </c>
      <c r="X92" s="243">
        <f t="shared" si="28"/>
        <v>29</v>
      </c>
      <c r="Y92" s="244">
        <v>0</v>
      </c>
      <c r="Z92" s="244">
        <v>1</v>
      </c>
      <c r="AA92" s="244">
        <v>1</v>
      </c>
      <c r="AB92" s="244">
        <v>1</v>
      </c>
      <c r="AC92" s="244">
        <v>1</v>
      </c>
      <c r="AD92" s="244">
        <v>0</v>
      </c>
      <c r="AE92" s="244">
        <v>0</v>
      </c>
      <c r="AF92" s="244">
        <v>4</v>
      </c>
      <c r="AG92" s="244">
        <f t="shared" si="29"/>
        <v>33</v>
      </c>
      <c r="AH92" s="243">
        <v>1</v>
      </c>
      <c r="AI92" s="243">
        <v>1</v>
      </c>
      <c r="AJ92" s="243">
        <v>1</v>
      </c>
      <c r="AK92" s="243">
        <v>1</v>
      </c>
      <c r="AL92" s="243">
        <v>1</v>
      </c>
      <c r="AM92" s="243">
        <v>1</v>
      </c>
      <c r="AN92" s="243">
        <v>1</v>
      </c>
      <c r="AO92" s="243">
        <v>7</v>
      </c>
      <c r="AP92" s="243">
        <f t="shared" si="9"/>
        <v>40</v>
      </c>
      <c r="AQ92" s="244">
        <v>0</v>
      </c>
      <c r="AR92" s="244">
        <v>1</v>
      </c>
      <c r="AS92" s="244">
        <v>1</v>
      </c>
      <c r="AT92" s="244">
        <v>1</v>
      </c>
      <c r="AU92" s="244">
        <v>1</v>
      </c>
      <c r="AV92" s="244">
        <v>0</v>
      </c>
      <c r="AW92" s="244">
        <v>0</v>
      </c>
      <c r="AX92" s="244">
        <v>3</v>
      </c>
      <c r="AY92" s="244">
        <f t="shared" si="10"/>
        <v>43</v>
      </c>
      <c r="AZ92" s="243">
        <v>0</v>
      </c>
      <c r="BA92" s="243">
        <v>1</v>
      </c>
      <c r="BB92" s="243">
        <v>1</v>
      </c>
      <c r="BC92" s="243">
        <v>1</v>
      </c>
      <c r="BD92" s="243">
        <v>1</v>
      </c>
      <c r="BE92" s="243">
        <v>1</v>
      </c>
      <c r="BF92" s="243">
        <v>1</v>
      </c>
      <c r="BG92" s="243">
        <v>6</v>
      </c>
      <c r="BH92" s="243">
        <f t="shared" si="11"/>
        <v>49</v>
      </c>
      <c r="BI92" s="244">
        <v>1</v>
      </c>
      <c r="BJ92" s="244">
        <v>1</v>
      </c>
      <c r="BK92" s="244">
        <v>1</v>
      </c>
      <c r="BL92" s="244">
        <v>1</v>
      </c>
      <c r="BM92" s="244">
        <v>1</v>
      </c>
      <c r="BN92" s="244">
        <v>0</v>
      </c>
      <c r="BO92" s="244">
        <v>0</v>
      </c>
      <c r="BP92" s="244">
        <v>5</v>
      </c>
      <c r="BQ92" s="244">
        <f t="shared" si="12"/>
        <v>54</v>
      </c>
      <c r="BR92" s="243">
        <v>0</v>
      </c>
      <c r="BS92" s="243">
        <v>0</v>
      </c>
      <c r="BT92" s="243">
        <v>0</v>
      </c>
      <c r="BU92" s="243">
        <v>0</v>
      </c>
      <c r="BV92" s="243">
        <v>0</v>
      </c>
      <c r="BW92" s="243">
        <v>0</v>
      </c>
      <c r="BX92" s="243">
        <v>0</v>
      </c>
      <c r="BY92" s="243"/>
      <c r="BZ92" s="243"/>
    </row>
    <row r="93" spans="1:78" x14ac:dyDescent="0.25">
      <c r="A93" s="324" t="s">
        <v>190</v>
      </c>
      <c r="B93" s="325"/>
      <c r="C93" s="325"/>
      <c r="D93" s="325"/>
      <c r="E93" s="325"/>
      <c r="F93" s="325"/>
      <c r="G93" s="325"/>
      <c r="H93" s="325"/>
      <c r="I93" s="326"/>
      <c r="J93" s="137">
        <f>SUM(J88:J92)</f>
        <v>17701929.554166663</v>
      </c>
      <c r="K93" s="243"/>
      <c r="L93" s="243"/>
      <c r="M93" s="244"/>
      <c r="N93" s="244"/>
      <c r="O93" s="243"/>
      <c r="P93" s="243"/>
      <c r="Q93" s="244"/>
      <c r="R93" s="244"/>
      <c r="S93" s="243"/>
      <c r="T93" s="243"/>
      <c r="U93" s="244"/>
      <c r="V93" s="244"/>
      <c r="W93" s="243"/>
      <c r="X93" s="243"/>
      <c r="Y93" s="244"/>
      <c r="Z93" s="244"/>
      <c r="AA93" s="244"/>
      <c r="AB93" s="244"/>
      <c r="AC93" s="244"/>
      <c r="AD93" s="244"/>
      <c r="AE93" s="244"/>
      <c r="AF93" s="244"/>
      <c r="AG93" s="244"/>
      <c r="AH93" s="243"/>
      <c r="AI93" s="243"/>
      <c r="AJ93" s="243"/>
      <c r="AK93" s="243"/>
      <c r="AL93" s="243"/>
      <c r="AM93" s="243"/>
      <c r="AN93" s="243"/>
      <c r="AO93" s="243"/>
      <c r="AP93" s="243">
        <f t="shared" ref="AP93:AP110" si="32">AG93+AO93</f>
        <v>0</v>
      </c>
      <c r="AQ93" s="244"/>
      <c r="AR93" s="244"/>
      <c r="AS93" s="244"/>
      <c r="AT93" s="244"/>
      <c r="AU93" s="244"/>
      <c r="AV93" s="244"/>
      <c r="AW93" s="244"/>
      <c r="AX93" s="244"/>
      <c r="AY93" s="244">
        <f t="shared" ref="AY93:AY110" si="33">AP93+AX93</f>
        <v>0</v>
      </c>
      <c r="AZ93" s="243"/>
      <c r="BA93" s="243"/>
      <c r="BB93" s="243"/>
      <c r="BC93" s="243"/>
      <c r="BD93" s="243"/>
      <c r="BE93" s="243"/>
      <c r="BF93" s="243"/>
      <c r="BG93" s="243"/>
      <c r="BH93" s="243">
        <f t="shared" ref="BH93:BH110" si="34">AY93+BG93</f>
        <v>0</v>
      </c>
      <c r="BI93" s="244"/>
      <c r="BJ93" s="244"/>
      <c r="BK93" s="244"/>
      <c r="BL93" s="244"/>
      <c r="BM93" s="244"/>
      <c r="BN93" s="244"/>
      <c r="BO93" s="244"/>
      <c r="BP93" s="244">
        <v>2</v>
      </c>
      <c r="BQ93" s="244">
        <f t="shared" ref="BQ93:BQ110" si="35">BH93+BP93</f>
        <v>2</v>
      </c>
      <c r="BR93" s="243"/>
      <c r="BS93" s="243"/>
      <c r="BT93" s="243"/>
      <c r="BU93" s="243"/>
      <c r="BV93" s="243"/>
      <c r="BW93" s="243"/>
      <c r="BX93" s="243"/>
      <c r="BY93" s="243"/>
      <c r="BZ93" s="243"/>
    </row>
    <row r="94" spans="1:78" x14ac:dyDescent="0.25">
      <c r="A94" s="111">
        <v>1</v>
      </c>
      <c r="B94" s="112" t="s">
        <v>92</v>
      </c>
      <c r="C94" s="113"/>
      <c r="D94" s="149">
        <f>G94/F94</f>
        <v>1</v>
      </c>
      <c r="E94" s="115" t="str">
        <f>'[13]RAB SEPT'!E44</f>
        <v>bh</v>
      </c>
      <c r="F94" s="115">
        <v>49</v>
      </c>
      <c r="G94" s="115">
        <f>'[13]RAB SEPT REKAP'!G44+'[13]RAB SEPT kom REKAP'!G44</f>
        <v>49</v>
      </c>
      <c r="H94" s="116" t="s">
        <v>175</v>
      </c>
      <c r="I94" s="116">
        <f>'[13]RAB SEPT'!I44</f>
        <v>8000</v>
      </c>
      <c r="J94" s="117">
        <f t="shared" ref="J94:J97" si="36">I94*G94</f>
        <v>392000</v>
      </c>
      <c r="K94" s="243">
        <v>0</v>
      </c>
      <c r="L94" s="243">
        <f t="shared" si="22"/>
        <v>0</v>
      </c>
      <c r="M94" s="244">
        <v>3</v>
      </c>
      <c r="N94" s="244">
        <f t="shared" si="23"/>
        <v>3</v>
      </c>
      <c r="O94" s="243">
        <v>4</v>
      </c>
      <c r="P94" s="243">
        <f t="shared" si="24"/>
        <v>7</v>
      </c>
      <c r="Q94" s="244">
        <v>5</v>
      </c>
      <c r="R94" s="244">
        <f t="shared" si="25"/>
        <v>12</v>
      </c>
      <c r="S94" s="243">
        <v>5</v>
      </c>
      <c r="T94" s="243">
        <f t="shared" si="26"/>
        <v>17</v>
      </c>
      <c r="U94" s="244">
        <v>3</v>
      </c>
      <c r="V94" s="244">
        <f t="shared" si="27"/>
        <v>20</v>
      </c>
      <c r="W94" s="243">
        <v>5</v>
      </c>
      <c r="X94" s="243">
        <f t="shared" si="28"/>
        <v>25</v>
      </c>
      <c r="Y94" s="244">
        <v>0</v>
      </c>
      <c r="Z94" s="244">
        <v>0</v>
      </c>
      <c r="AA94" s="244">
        <v>0</v>
      </c>
      <c r="AB94" s="244">
        <v>0</v>
      </c>
      <c r="AC94" s="244">
        <v>0</v>
      </c>
      <c r="AD94" s="244">
        <v>2</v>
      </c>
      <c r="AE94" s="244">
        <v>2</v>
      </c>
      <c r="AF94" s="244">
        <v>4</v>
      </c>
      <c r="AG94" s="244">
        <f t="shared" si="29"/>
        <v>29</v>
      </c>
      <c r="AH94" s="243">
        <v>1</v>
      </c>
      <c r="AI94" s="243">
        <v>1</v>
      </c>
      <c r="AJ94" s="243">
        <v>1</v>
      </c>
      <c r="AK94" s="243">
        <v>1</v>
      </c>
      <c r="AL94" s="243">
        <v>1</v>
      </c>
      <c r="AM94" s="243">
        <v>1</v>
      </c>
      <c r="AN94" s="243">
        <v>1</v>
      </c>
      <c r="AO94" s="243">
        <v>7</v>
      </c>
      <c r="AP94" s="243">
        <f t="shared" si="32"/>
        <v>36</v>
      </c>
      <c r="AQ94" s="244">
        <v>0</v>
      </c>
      <c r="AR94" s="244">
        <v>0</v>
      </c>
      <c r="AS94" s="244">
        <v>0</v>
      </c>
      <c r="AT94" s="244">
        <v>0</v>
      </c>
      <c r="AU94" s="244">
        <v>0</v>
      </c>
      <c r="AV94" s="244">
        <v>1</v>
      </c>
      <c r="AW94" s="244">
        <v>2</v>
      </c>
      <c r="AX94" s="244">
        <v>3</v>
      </c>
      <c r="AY94" s="244">
        <f t="shared" si="33"/>
        <v>39</v>
      </c>
      <c r="AZ94" s="243">
        <v>1</v>
      </c>
      <c r="BA94" s="243">
        <v>1</v>
      </c>
      <c r="BB94" s="243">
        <v>1</v>
      </c>
      <c r="BC94" s="243">
        <v>1</v>
      </c>
      <c r="BD94" s="243">
        <v>1</v>
      </c>
      <c r="BE94" s="243">
        <v>1</v>
      </c>
      <c r="BF94" s="243">
        <v>0</v>
      </c>
      <c r="BG94" s="243">
        <v>6</v>
      </c>
      <c r="BH94" s="243">
        <f t="shared" si="34"/>
        <v>45</v>
      </c>
      <c r="BI94" s="244">
        <v>0</v>
      </c>
      <c r="BJ94" s="244">
        <v>0</v>
      </c>
      <c r="BK94" s="244">
        <v>0</v>
      </c>
      <c r="BL94" s="244">
        <v>0</v>
      </c>
      <c r="BM94" s="244">
        <v>0</v>
      </c>
      <c r="BN94" s="244">
        <v>0</v>
      </c>
      <c r="BO94" s="244">
        <v>1</v>
      </c>
      <c r="BP94" s="244">
        <v>1</v>
      </c>
      <c r="BQ94" s="244">
        <f t="shared" si="35"/>
        <v>46</v>
      </c>
      <c r="BR94" s="243">
        <v>0</v>
      </c>
      <c r="BS94" s="243">
        <v>0</v>
      </c>
      <c r="BT94" s="243">
        <v>0</v>
      </c>
      <c r="BU94" s="243">
        <v>0</v>
      </c>
      <c r="BV94" s="243">
        <v>0</v>
      </c>
      <c r="BW94" s="243">
        <v>0</v>
      </c>
      <c r="BX94" s="243">
        <v>0</v>
      </c>
      <c r="BY94" s="243"/>
      <c r="BZ94" s="243"/>
    </row>
    <row r="95" spans="1:78" x14ac:dyDescent="0.25">
      <c r="A95" s="111">
        <f>A94+1</f>
        <v>2</v>
      </c>
      <c r="B95" s="112" t="s">
        <v>192</v>
      </c>
      <c r="C95" s="113"/>
      <c r="D95" s="149">
        <f t="shared" ref="D95:D98" si="37">G95/F95</f>
        <v>2</v>
      </c>
      <c r="E95" s="115" t="str">
        <f>'[13]RAB SEPT'!E45</f>
        <v>bh</v>
      </c>
      <c r="F95" s="115">
        <v>49</v>
      </c>
      <c r="G95" s="115">
        <f>'[13]RAB SEPT REKAP'!G45+'[13]RAB SEPT kom REKAP'!G45</f>
        <v>98</v>
      </c>
      <c r="H95" s="116" t="s">
        <v>175</v>
      </c>
      <c r="I95" s="116">
        <f>'[13]RAB SEPT'!I45</f>
        <v>15000</v>
      </c>
      <c r="J95" s="117">
        <f t="shared" si="36"/>
        <v>1470000</v>
      </c>
      <c r="K95" s="243">
        <v>1</v>
      </c>
      <c r="L95" s="243">
        <f t="shared" si="22"/>
        <v>1</v>
      </c>
      <c r="M95" s="244">
        <v>3</v>
      </c>
      <c r="N95" s="244">
        <f t="shared" si="23"/>
        <v>4</v>
      </c>
      <c r="O95" s="243">
        <v>4</v>
      </c>
      <c r="P95" s="243">
        <f t="shared" si="24"/>
        <v>8</v>
      </c>
      <c r="Q95" s="244">
        <v>5</v>
      </c>
      <c r="R95" s="244">
        <f t="shared" si="25"/>
        <v>13</v>
      </c>
      <c r="S95" s="243">
        <v>5</v>
      </c>
      <c r="T95" s="243">
        <f t="shared" si="26"/>
        <v>18</v>
      </c>
      <c r="U95" s="244">
        <v>3</v>
      </c>
      <c r="V95" s="244">
        <f t="shared" si="27"/>
        <v>21</v>
      </c>
      <c r="W95" s="243">
        <v>5</v>
      </c>
      <c r="X95" s="243">
        <f t="shared" si="28"/>
        <v>26</v>
      </c>
      <c r="Y95" s="244">
        <v>0</v>
      </c>
      <c r="Z95" s="244">
        <v>0</v>
      </c>
      <c r="AA95" s="244">
        <v>0</v>
      </c>
      <c r="AB95" s="244">
        <v>1</v>
      </c>
      <c r="AC95" s="244">
        <v>1</v>
      </c>
      <c r="AD95" s="244">
        <v>1</v>
      </c>
      <c r="AE95" s="244">
        <v>1</v>
      </c>
      <c r="AF95" s="244">
        <v>4</v>
      </c>
      <c r="AG95" s="244">
        <f t="shared" si="29"/>
        <v>30</v>
      </c>
      <c r="AH95" s="243">
        <v>1</v>
      </c>
      <c r="AI95" s="243">
        <v>1</v>
      </c>
      <c r="AJ95" s="243">
        <v>1</v>
      </c>
      <c r="AK95" s="243">
        <v>1</v>
      </c>
      <c r="AL95" s="243">
        <v>1</v>
      </c>
      <c r="AM95" s="243">
        <v>1</v>
      </c>
      <c r="AN95" s="243">
        <v>1</v>
      </c>
      <c r="AO95" s="243">
        <v>7</v>
      </c>
      <c r="AP95" s="243">
        <f t="shared" si="32"/>
        <v>37</v>
      </c>
      <c r="AQ95" s="244">
        <v>0</v>
      </c>
      <c r="AR95" s="244">
        <v>0</v>
      </c>
      <c r="AS95" s="244">
        <v>0</v>
      </c>
      <c r="AT95" s="244">
        <v>1</v>
      </c>
      <c r="AU95" s="244">
        <v>1</v>
      </c>
      <c r="AV95" s="244">
        <v>1</v>
      </c>
      <c r="AW95" s="244">
        <v>1</v>
      </c>
      <c r="AX95" s="244">
        <v>3</v>
      </c>
      <c r="AY95" s="244">
        <f t="shared" si="33"/>
        <v>40</v>
      </c>
      <c r="AZ95" s="243">
        <v>0</v>
      </c>
      <c r="BA95" s="243">
        <v>1</v>
      </c>
      <c r="BB95" s="243">
        <v>1</v>
      </c>
      <c r="BC95" s="243">
        <v>1</v>
      </c>
      <c r="BD95" s="243">
        <v>1</v>
      </c>
      <c r="BE95" s="243">
        <v>1</v>
      </c>
      <c r="BF95" s="243">
        <v>1</v>
      </c>
      <c r="BG95" s="243">
        <v>6</v>
      </c>
      <c r="BH95" s="243">
        <f t="shared" si="34"/>
        <v>46</v>
      </c>
      <c r="BI95" s="244">
        <v>0</v>
      </c>
      <c r="BJ95" s="244">
        <v>0</v>
      </c>
      <c r="BK95" s="244">
        <v>0</v>
      </c>
      <c r="BL95" s="244">
        <v>0</v>
      </c>
      <c r="BM95" s="244">
        <v>0</v>
      </c>
      <c r="BN95" s="244">
        <v>1</v>
      </c>
      <c r="BO95" s="244">
        <v>0</v>
      </c>
      <c r="BP95" s="244">
        <v>1</v>
      </c>
      <c r="BQ95" s="244">
        <f t="shared" si="35"/>
        <v>47</v>
      </c>
      <c r="BR95" s="243">
        <v>0</v>
      </c>
      <c r="BS95" s="243">
        <v>0</v>
      </c>
      <c r="BT95" s="243">
        <v>0</v>
      </c>
      <c r="BU95" s="243">
        <v>0</v>
      </c>
      <c r="BV95" s="243">
        <v>0</v>
      </c>
      <c r="BW95" s="243">
        <v>0</v>
      </c>
      <c r="BX95" s="243">
        <v>0</v>
      </c>
      <c r="BY95" s="243"/>
      <c r="BZ95" s="243"/>
    </row>
    <row r="96" spans="1:78" x14ac:dyDescent="0.25">
      <c r="A96" s="111">
        <f>A95 +1</f>
        <v>3</v>
      </c>
      <c r="B96" s="112" t="s">
        <v>193</v>
      </c>
      <c r="C96" s="113"/>
      <c r="D96" s="149">
        <f t="shared" si="37"/>
        <v>2</v>
      </c>
      <c r="E96" s="115" t="str">
        <f>'[13]RAB SEPT'!E46</f>
        <v>m</v>
      </c>
      <c r="F96" s="115">
        <v>49</v>
      </c>
      <c r="G96" s="115">
        <f>'[13]RAB SEPT REKAP'!G46+'[13]RAB SEPT kom REKAP'!G46</f>
        <v>98</v>
      </c>
      <c r="H96" s="116" t="s">
        <v>175</v>
      </c>
      <c r="I96" s="116">
        <f>'[13]RAB SEPT'!I46</f>
        <v>25833.333333333332</v>
      </c>
      <c r="J96" s="117">
        <f t="shared" si="36"/>
        <v>2531666.6666666665</v>
      </c>
      <c r="K96" s="243">
        <v>0</v>
      </c>
      <c r="L96" s="243">
        <f t="shared" si="22"/>
        <v>0</v>
      </c>
      <c r="M96" s="244">
        <v>3</v>
      </c>
      <c r="N96" s="244">
        <f t="shared" si="23"/>
        <v>3</v>
      </c>
      <c r="O96" s="243">
        <v>4</v>
      </c>
      <c r="P96" s="243">
        <f t="shared" si="24"/>
        <v>7</v>
      </c>
      <c r="Q96" s="244">
        <v>5</v>
      </c>
      <c r="R96" s="244">
        <f t="shared" si="25"/>
        <v>12</v>
      </c>
      <c r="S96" s="243">
        <v>5</v>
      </c>
      <c r="T96" s="243">
        <f t="shared" si="26"/>
        <v>17</v>
      </c>
      <c r="U96" s="244">
        <v>3</v>
      </c>
      <c r="V96" s="244">
        <f t="shared" si="27"/>
        <v>20</v>
      </c>
      <c r="W96" s="243">
        <v>5</v>
      </c>
      <c r="X96" s="243">
        <f t="shared" si="28"/>
        <v>25</v>
      </c>
      <c r="Y96" s="244">
        <v>0</v>
      </c>
      <c r="Z96" s="244">
        <v>0</v>
      </c>
      <c r="AA96" s="244">
        <v>0</v>
      </c>
      <c r="AB96" s="244">
        <v>0</v>
      </c>
      <c r="AC96" s="244">
        <v>0</v>
      </c>
      <c r="AD96" s="244">
        <v>2</v>
      </c>
      <c r="AE96" s="244">
        <v>2</v>
      </c>
      <c r="AF96" s="244">
        <v>4</v>
      </c>
      <c r="AG96" s="244">
        <f t="shared" si="29"/>
        <v>29</v>
      </c>
      <c r="AH96" s="243">
        <v>1</v>
      </c>
      <c r="AI96" s="243">
        <v>1</v>
      </c>
      <c r="AJ96" s="243">
        <v>1</v>
      </c>
      <c r="AK96" s="243">
        <v>1</v>
      </c>
      <c r="AL96" s="243">
        <v>1</v>
      </c>
      <c r="AM96" s="243">
        <v>1</v>
      </c>
      <c r="AN96" s="243">
        <v>1</v>
      </c>
      <c r="AO96" s="243">
        <v>7</v>
      </c>
      <c r="AP96" s="243">
        <f t="shared" si="32"/>
        <v>36</v>
      </c>
      <c r="AQ96" s="244">
        <v>0</v>
      </c>
      <c r="AR96" s="244">
        <v>0</v>
      </c>
      <c r="AS96" s="244">
        <v>0</v>
      </c>
      <c r="AT96" s="244">
        <v>0</v>
      </c>
      <c r="AU96" s="244">
        <v>0</v>
      </c>
      <c r="AV96" s="244">
        <v>1</v>
      </c>
      <c r="AW96" s="244">
        <v>2</v>
      </c>
      <c r="AX96" s="244">
        <v>3</v>
      </c>
      <c r="AY96" s="244">
        <f t="shared" si="33"/>
        <v>39</v>
      </c>
      <c r="AZ96" s="243">
        <v>1</v>
      </c>
      <c r="BA96" s="243">
        <v>1</v>
      </c>
      <c r="BB96" s="243">
        <v>1</v>
      </c>
      <c r="BC96" s="243">
        <v>1</v>
      </c>
      <c r="BD96" s="243">
        <v>1</v>
      </c>
      <c r="BE96" s="243">
        <v>1</v>
      </c>
      <c r="BF96" s="243">
        <v>0</v>
      </c>
      <c r="BG96" s="243">
        <v>6</v>
      </c>
      <c r="BH96" s="243">
        <f t="shared" si="34"/>
        <v>45</v>
      </c>
      <c r="BI96" s="244">
        <v>0</v>
      </c>
      <c r="BJ96" s="244">
        <v>0</v>
      </c>
      <c r="BK96" s="244">
        <v>0</v>
      </c>
      <c r="BL96" s="244">
        <v>0</v>
      </c>
      <c r="BM96" s="244">
        <v>1</v>
      </c>
      <c r="BN96" s="244">
        <v>0</v>
      </c>
      <c r="BO96" s="244">
        <v>0</v>
      </c>
      <c r="BP96" s="244">
        <v>1</v>
      </c>
      <c r="BQ96" s="244">
        <f t="shared" si="35"/>
        <v>46</v>
      </c>
      <c r="BR96" s="243">
        <v>0</v>
      </c>
      <c r="BS96" s="243">
        <v>0</v>
      </c>
      <c r="BT96" s="243">
        <v>0</v>
      </c>
      <c r="BU96" s="243">
        <v>0</v>
      </c>
      <c r="BV96" s="243">
        <v>0</v>
      </c>
      <c r="BW96" s="243">
        <v>0</v>
      </c>
      <c r="BX96" s="243">
        <v>0</v>
      </c>
      <c r="BY96" s="243"/>
      <c r="BZ96" s="243"/>
    </row>
    <row r="97" spans="1:78" x14ac:dyDescent="0.25">
      <c r="A97" s="111">
        <v>4</v>
      </c>
      <c r="B97" s="112" t="s">
        <v>95</v>
      </c>
      <c r="C97" s="113"/>
      <c r="D97" s="149">
        <f t="shared" si="37"/>
        <v>1</v>
      </c>
      <c r="E97" s="115" t="str">
        <f>'[13]RAB SEPT'!E47</f>
        <v>btg</v>
      </c>
      <c r="F97" s="115">
        <v>49</v>
      </c>
      <c r="G97" s="115">
        <f>'[13]RAB SEPT REKAP'!G47+'[13]RAB SEPT kom REKAP'!G47</f>
        <v>49</v>
      </c>
      <c r="H97" s="116" t="s">
        <v>175</v>
      </c>
      <c r="I97" s="116">
        <f>'[13]RAB SEPT'!I47</f>
        <v>262900</v>
      </c>
      <c r="J97" s="117">
        <f t="shared" si="36"/>
        <v>12882100</v>
      </c>
      <c r="K97" s="243">
        <v>1</v>
      </c>
      <c r="L97" s="243">
        <f t="shared" si="22"/>
        <v>1</v>
      </c>
      <c r="M97" s="244">
        <v>3</v>
      </c>
      <c r="N97" s="244">
        <f t="shared" si="23"/>
        <v>4</v>
      </c>
      <c r="O97" s="243">
        <v>4</v>
      </c>
      <c r="P97" s="243">
        <f t="shared" si="24"/>
        <v>8</v>
      </c>
      <c r="Q97" s="244">
        <v>5</v>
      </c>
      <c r="R97" s="244">
        <f t="shared" si="25"/>
        <v>13</v>
      </c>
      <c r="S97" s="243">
        <v>5</v>
      </c>
      <c r="T97" s="243">
        <f t="shared" si="26"/>
        <v>18</v>
      </c>
      <c r="U97" s="244">
        <v>3</v>
      </c>
      <c r="V97" s="244">
        <f t="shared" si="27"/>
        <v>21</v>
      </c>
      <c r="W97" s="243">
        <v>6</v>
      </c>
      <c r="X97" s="243">
        <f t="shared" si="28"/>
        <v>27</v>
      </c>
      <c r="Y97" s="244">
        <v>0</v>
      </c>
      <c r="Z97" s="244">
        <v>0</v>
      </c>
      <c r="AA97" s="244">
        <v>0</v>
      </c>
      <c r="AB97" s="244">
        <v>0</v>
      </c>
      <c r="AC97" s="244">
        <v>0</v>
      </c>
      <c r="AD97" s="244">
        <v>2</v>
      </c>
      <c r="AE97" s="244">
        <v>2</v>
      </c>
      <c r="AF97" s="244">
        <v>4</v>
      </c>
      <c r="AG97" s="244">
        <f t="shared" si="29"/>
        <v>31</v>
      </c>
      <c r="AH97" s="243">
        <v>1</v>
      </c>
      <c r="AI97" s="243">
        <v>1</v>
      </c>
      <c r="AJ97" s="243">
        <v>1</v>
      </c>
      <c r="AK97" s="243">
        <v>1</v>
      </c>
      <c r="AL97" s="243">
        <v>1</v>
      </c>
      <c r="AM97" s="243">
        <v>1</v>
      </c>
      <c r="AN97" s="243">
        <v>1</v>
      </c>
      <c r="AO97" s="243">
        <v>7</v>
      </c>
      <c r="AP97" s="243">
        <f t="shared" si="32"/>
        <v>38</v>
      </c>
      <c r="AQ97" s="244">
        <v>0</v>
      </c>
      <c r="AR97" s="244">
        <v>0</v>
      </c>
      <c r="AS97" s="244">
        <v>0</v>
      </c>
      <c r="AT97" s="244">
        <v>0</v>
      </c>
      <c r="AU97" s="244">
        <v>0</v>
      </c>
      <c r="AV97" s="244">
        <v>2</v>
      </c>
      <c r="AW97" s="244">
        <v>1</v>
      </c>
      <c r="AX97" s="244">
        <v>3</v>
      </c>
      <c r="AY97" s="244">
        <f t="shared" si="33"/>
        <v>41</v>
      </c>
      <c r="AZ97" s="243">
        <v>0</v>
      </c>
      <c r="BA97" s="243">
        <v>1</v>
      </c>
      <c r="BB97" s="243">
        <v>1</v>
      </c>
      <c r="BC97" s="243">
        <v>1</v>
      </c>
      <c r="BD97" s="243">
        <v>1</v>
      </c>
      <c r="BE97" s="243">
        <v>1</v>
      </c>
      <c r="BF97" s="243">
        <v>1</v>
      </c>
      <c r="BG97" s="243">
        <v>6</v>
      </c>
      <c r="BH97" s="243">
        <f t="shared" si="34"/>
        <v>47</v>
      </c>
      <c r="BI97" s="244">
        <v>0</v>
      </c>
      <c r="BJ97" s="244">
        <v>0</v>
      </c>
      <c r="BK97" s="244">
        <v>0</v>
      </c>
      <c r="BL97" s="244">
        <v>1</v>
      </c>
      <c r="BM97" s="244">
        <v>0</v>
      </c>
      <c r="BN97" s="244">
        <v>0</v>
      </c>
      <c r="BO97" s="244">
        <v>0</v>
      </c>
      <c r="BP97" s="244">
        <v>1</v>
      </c>
      <c r="BQ97" s="244">
        <f t="shared" si="35"/>
        <v>48</v>
      </c>
      <c r="BR97" s="243">
        <v>0</v>
      </c>
      <c r="BS97" s="243">
        <v>0</v>
      </c>
      <c r="BT97" s="243">
        <v>0</v>
      </c>
      <c r="BU97" s="243">
        <v>0</v>
      </c>
      <c r="BV97" s="243">
        <v>0</v>
      </c>
      <c r="BW97" s="243">
        <v>0</v>
      </c>
      <c r="BX97" s="243">
        <v>0</v>
      </c>
      <c r="BY97" s="243"/>
      <c r="BZ97" s="243"/>
    </row>
    <row r="98" spans="1:78" x14ac:dyDescent="0.25">
      <c r="A98" s="111">
        <v>5</v>
      </c>
      <c r="B98" s="112" t="s">
        <v>98</v>
      </c>
      <c r="C98" s="113"/>
      <c r="D98" s="149">
        <f t="shared" si="37"/>
        <v>2</v>
      </c>
      <c r="E98" s="115" t="str">
        <f>'[13]RAB SEPT'!E48</f>
        <v>bh</v>
      </c>
      <c r="F98" s="115">
        <v>49</v>
      </c>
      <c r="G98" s="115">
        <f>'[13]RAB SEPT REKAP'!G48+'[13]RAB SEPT kom REKAP'!G48</f>
        <v>98</v>
      </c>
      <c r="H98" s="116" t="s">
        <v>175</v>
      </c>
      <c r="I98" s="116">
        <f>'[13]RAB SEPT'!I48</f>
        <v>80000</v>
      </c>
      <c r="J98" s="117">
        <f>I98*G98</f>
        <v>7840000</v>
      </c>
      <c r="K98" s="243">
        <v>1</v>
      </c>
      <c r="L98" s="243">
        <f t="shared" si="22"/>
        <v>1</v>
      </c>
      <c r="M98" s="244">
        <v>3</v>
      </c>
      <c r="N98" s="244">
        <f t="shared" si="23"/>
        <v>4</v>
      </c>
      <c r="O98" s="243">
        <v>4</v>
      </c>
      <c r="P98" s="243">
        <f t="shared" si="24"/>
        <v>8</v>
      </c>
      <c r="Q98" s="244">
        <v>5</v>
      </c>
      <c r="R98" s="244">
        <f t="shared" si="25"/>
        <v>13</v>
      </c>
      <c r="S98" s="243">
        <v>5</v>
      </c>
      <c r="T98" s="243">
        <f t="shared" si="26"/>
        <v>18</v>
      </c>
      <c r="U98" s="244">
        <v>3</v>
      </c>
      <c r="V98" s="244">
        <f t="shared" si="27"/>
        <v>21</v>
      </c>
      <c r="W98" s="243">
        <v>5</v>
      </c>
      <c r="X98" s="243">
        <f t="shared" si="28"/>
        <v>26</v>
      </c>
      <c r="Y98" s="244">
        <v>0</v>
      </c>
      <c r="Z98" s="244">
        <v>0</v>
      </c>
      <c r="AA98" s="244">
        <v>0</v>
      </c>
      <c r="AB98" s="244">
        <v>0</v>
      </c>
      <c r="AC98" s="244">
        <v>0</v>
      </c>
      <c r="AD98" s="244">
        <v>2</v>
      </c>
      <c r="AE98" s="244">
        <v>2</v>
      </c>
      <c r="AF98" s="244">
        <v>4</v>
      </c>
      <c r="AG98" s="244">
        <f t="shared" si="29"/>
        <v>30</v>
      </c>
      <c r="AH98" s="243">
        <v>1</v>
      </c>
      <c r="AI98" s="243">
        <v>1</v>
      </c>
      <c r="AJ98" s="243">
        <v>1</v>
      </c>
      <c r="AK98" s="243">
        <v>1</v>
      </c>
      <c r="AL98" s="243">
        <v>1</v>
      </c>
      <c r="AM98" s="243">
        <v>1</v>
      </c>
      <c r="AN98" s="243">
        <v>1</v>
      </c>
      <c r="AO98" s="243">
        <v>7</v>
      </c>
      <c r="AP98" s="243">
        <f t="shared" si="32"/>
        <v>37</v>
      </c>
      <c r="AQ98" s="244">
        <v>0</v>
      </c>
      <c r="AR98" s="244">
        <v>0</v>
      </c>
      <c r="AS98" s="244">
        <v>0</v>
      </c>
      <c r="AT98" s="244">
        <v>0</v>
      </c>
      <c r="AU98" s="244">
        <v>0</v>
      </c>
      <c r="AV98" s="244">
        <v>1</v>
      </c>
      <c r="AW98" s="244">
        <v>2</v>
      </c>
      <c r="AX98" s="244">
        <v>3</v>
      </c>
      <c r="AY98" s="244">
        <f t="shared" si="33"/>
        <v>40</v>
      </c>
      <c r="AZ98" s="243">
        <v>1</v>
      </c>
      <c r="BA98" s="243">
        <v>1</v>
      </c>
      <c r="BB98" s="243">
        <v>1</v>
      </c>
      <c r="BC98" s="243">
        <v>1</v>
      </c>
      <c r="BD98" s="243">
        <v>1</v>
      </c>
      <c r="BE98" s="243">
        <v>1</v>
      </c>
      <c r="BF98" s="243">
        <v>0</v>
      </c>
      <c r="BG98" s="243">
        <v>6</v>
      </c>
      <c r="BH98" s="243">
        <f t="shared" si="34"/>
        <v>46</v>
      </c>
      <c r="BI98" s="244">
        <v>0</v>
      </c>
      <c r="BJ98" s="244">
        <v>0</v>
      </c>
      <c r="BK98" s="244">
        <v>1</v>
      </c>
      <c r="BL98" s="244">
        <v>0</v>
      </c>
      <c r="BM98" s="244">
        <v>0</v>
      </c>
      <c r="BN98" s="244">
        <v>0</v>
      </c>
      <c r="BO98" s="244">
        <v>0</v>
      </c>
      <c r="BP98" s="244">
        <v>1</v>
      </c>
      <c r="BQ98" s="244">
        <f t="shared" si="35"/>
        <v>47</v>
      </c>
      <c r="BR98" s="243">
        <v>0</v>
      </c>
      <c r="BS98" s="243">
        <v>0</v>
      </c>
      <c r="BT98" s="243">
        <v>0</v>
      </c>
      <c r="BU98" s="243">
        <v>0</v>
      </c>
      <c r="BV98" s="243">
        <v>0</v>
      </c>
      <c r="BW98" s="243">
        <v>0</v>
      </c>
      <c r="BX98" s="243">
        <v>0</v>
      </c>
      <c r="BY98" s="243"/>
      <c r="BZ98" s="243"/>
    </row>
    <row r="99" spans="1:78" x14ac:dyDescent="0.25">
      <c r="A99" s="111">
        <v>6</v>
      </c>
      <c r="B99" s="112" t="str">
        <f>'[13]RAB SEPT'!B49</f>
        <v>Plastik Alas Cor</v>
      </c>
      <c r="C99" s="113"/>
      <c r="D99" s="149">
        <v>1</v>
      </c>
      <c r="E99" s="115" t="s">
        <v>97</v>
      </c>
      <c r="F99" s="115">
        <v>49</v>
      </c>
      <c r="G99" s="115">
        <f>'[13]RAB SEPT REKAP'!G49+'[13]RAB SEPT kom REKAP'!G49</f>
        <v>49</v>
      </c>
      <c r="H99" s="116" t="s">
        <v>175</v>
      </c>
      <c r="I99" s="116">
        <f>'[13]RAB SEPT'!I49</f>
        <v>10000</v>
      </c>
      <c r="J99" s="117">
        <f>I99*G99</f>
        <v>490000</v>
      </c>
      <c r="K99" s="243">
        <v>1</v>
      </c>
      <c r="L99" s="243">
        <f t="shared" si="22"/>
        <v>1</v>
      </c>
      <c r="M99" s="244">
        <v>3</v>
      </c>
      <c r="N99" s="244">
        <f t="shared" si="23"/>
        <v>4</v>
      </c>
      <c r="O99" s="243">
        <v>4</v>
      </c>
      <c r="P99" s="243">
        <f t="shared" si="24"/>
        <v>8</v>
      </c>
      <c r="Q99" s="244">
        <v>5</v>
      </c>
      <c r="R99" s="244">
        <f t="shared" si="25"/>
        <v>13</v>
      </c>
      <c r="S99" s="243">
        <v>5</v>
      </c>
      <c r="T99" s="243">
        <f t="shared" si="26"/>
        <v>18</v>
      </c>
      <c r="U99" s="244">
        <v>3</v>
      </c>
      <c r="V99" s="244">
        <f t="shared" si="27"/>
        <v>21</v>
      </c>
      <c r="W99" s="243">
        <v>5</v>
      </c>
      <c r="X99" s="243">
        <f t="shared" si="28"/>
        <v>26</v>
      </c>
      <c r="Y99" s="244">
        <v>2</v>
      </c>
      <c r="Z99" s="244">
        <v>2</v>
      </c>
      <c r="AA99" s="244">
        <v>0</v>
      </c>
      <c r="AB99" s="244">
        <v>0</v>
      </c>
      <c r="AC99" s="244">
        <v>0</v>
      </c>
      <c r="AD99" s="244">
        <v>0</v>
      </c>
      <c r="AE99" s="244">
        <v>0</v>
      </c>
      <c r="AF99" s="244">
        <v>4</v>
      </c>
      <c r="AG99" s="244">
        <f t="shared" si="29"/>
        <v>30</v>
      </c>
      <c r="AH99" s="243">
        <v>1</v>
      </c>
      <c r="AI99" s="243">
        <v>1</v>
      </c>
      <c r="AJ99" s="243">
        <v>1</v>
      </c>
      <c r="AK99" s="243">
        <v>1</v>
      </c>
      <c r="AL99" s="243">
        <v>1</v>
      </c>
      <c r="AM99" s="243">
        <v>1</v>
      </c>
      <c r="AN99" s="243">
        <v>1</v>
      </c>
      <c r="AO99" s="243">
        <v>7</v>
      </c>
      <c r="AP99" s="243">
        <f t="shared" si="32"/>
        <v>37</v>
      </c>
      <c r="AQ99" s="244">
        <v>2</v>
      </c>
      <c r="AR99" s="244">
        <v>1</v>
      </c>
      <c r="AS99" s="244">
        <v>0</v>
      </c>
      <c r="AT99" s="244">
        <v>0</v>
      </c>
      <c r="AU99" s="244">
        <v>0</v>
      </c>
      <c r="AV99" s="244">
        <v>0</v>
      </c>
      <c r="AW99" s="244">
        <v>0</v>
      </c>
      <c r="AX99" s="244">
        <v>3</v>
      </c>
      <c r="AY99" s="244">
        <f t="shared" si="33"/>
        <v>40</v>
      </c>
      <c r="AZ99" s="243">
        <v>0</v>
      </c>
      <c r="BA99" s="243">
        <v>1</v>
      </c>
      <c r="BB99" s="243">
        <v>1</v>
      </c>
      <c r="BC99" s="243">
        <v>1</v>
      </c>
      <c r="BD99" s="243">
        <v>1</v>
      </c>
      <c r="BE99" s="243">
        <v>1</v>
      </c>
      <c r="BF99" s="243">
        <v>1</v>
      </c>
      <c r="BG99" s="243">
        <v>6</v>
      </c>
      <c r="BH99" s="243">
        <f t="shared" si="34"/>
        <v>46</v>
      </c>
      <c r="BI99" s="244">
        <v>0</v>
      </c>
      <c r="BJ99" s="244">
        <v>1</v>
      </c>
      <c r="BK99" s="244">
        <v>0</v>
      </c>
      <c r="BL99" s="244">
        <v>0</v>
      </c>
      <c r="BM99" s="244">
        <v>0</v>
      </c>
      <c r="BN99" s="244">
        <v>0</v>
      </c>
      <c r="BO99" s="244">
        <v>0</v>
      </c>
      <c r="BP99" s="244">
        <v>1</v>
      </c>
      <c r="BQ99" s="244">
        <f t="shared" si="35"/>
        <v>47</v>
      </c>
      <c r="BR99" s="243">
        <v>0</v>
      </c>
      <c r="BS99" s="243">
        <v>0</v>
      </c>
      <c r="BT99" s="243">
        <v>0</v>
      </c>
      <c r="BU99" s="243">
        <v>0</v>
      </c>
      <c r="BV99" s="243">
        <v>0</v>
      </c>
      <c r="BW99" s="243">
        <v>0</v>
      </c>
      <c r="BX99" s="243">
        <v>0</v>
      </c>
      <c r="BY99" s="243"/>
      <c r="BZ99" s="243"/>
    </row>
    <row r="100" spans="1:78" x14ac:dyDescent="0.25">
      <c r="A100" s="111">
        <v>7</v>
      </c>
      <c r="B100" s="112" t="s">
        <v>194</v>
      </c>
      <c r="C100" s="113"/>
      <c r="D100" s="149">
        <v>1</v>
      </c>
      <c r="E100" s="115" t="s">
        <v>101</v>
      </c>
      <c r="F100" s="115">
        <v>43</v>
      </c>
      <c r="G100" s="115">
        <f>F100*D100</f>
        <v>43</v>
      </c>
      <c r="H100" s="116" t="s">
        <v>175</v>
      </c>
      <c r="I100" s="116">
        <v>648000</v>
      </c>
      <c r="J100" s="117">
        <f>I100*G100</f>
        <v>27864000</v>
      </c>
      <c r="K100" s="243">
        <v>1</v>
      </c>
      <c r="L100" s="243">
        <f t="shared" si="22"/>
        <v>1</v>
      </c>
      <c r="M100" s="244">
        <v>3</v>
      </c>
      <c r="N100" s="244">
        <f t="shared" si="23"/>
        <v>4</v>
      </c>
      <c r="O100" s="243">
        <v>4</v>
      </c>
      <c r="P100" s="243">
        <f t="shared" si="24"/>
        <v>8</v>
      </c>
      <c r="Q100" s="244">
        <v>5</v>
      </c>
      <c r="R100" s="244">
        <f t="shared" si="25"/>
        <v>13</v>
      </c>
      <c r="S100" s="243">
        <v>5</v>
      </c>
      <c r="T100" s="243">
        <f t="shared" si="26"/>
        <v>18</v>
      </c>
      <c r="U100" s="244">
        <v>3</v>
      </c>
      <c r="V100" s="244">
        <f t="shared" si="27"/>
        <v>21</v>
      </c>
      <c r="W100" s="243">
        <v>5</v>
      </c>
      <c r="X100" s="243">
        <f t="shared" si="28"/>
        <v>26</v>
      </c>
      <c r="Y100" s="244">
        <v>0</v>
      </c>
      <c r="Z100" s="244">
        <v>0</v>
      </c>
      <c r="AA100" s="244">
        <v>0</v>
      </c>
      <c r="AB100" s="244">
        <v>0</v>
      </c>
      <c r="AC100" s="244">
        <v>2</v>
      </c>
      <c r="AD100" s="244">
        <v>2</v>
      </c>
      <c r="AE100" s="244">
        <v>0</v>
      </c>
      <c r="AF100" s="244">
        <v>4</v>
      </c>
      <c r="AG100" s="244">
        <f t="shared" si="29"/>
        <v>30</v>
      </c>
      <c r="AH100" s="243">
        <v>1</v>
      </c>
      <c r="AI100" s="243">
        <v>1</v>
      </c>
      <c r="AJ100" s="243">
        <v>1</v>
      </c>
      <c r="AK100" s="243">
        <v>1</v>
      </c>
      <c r="AL100" s="243">
        <v>1</v>
      </c>
      <c r="AM100" s="243">
        <v>1</v>
      </c>
      <c r="AN100" s="243">
        <v>1</v>
      </c>
      <c r="AO100" s="243">
        <v>7</v>
      </c>
      <c r="AP100" s="243">
        <f t="shared" si="32"/>
        <v>37</v>
      </c>
      <c r="AQ100" s="244">
        <v>0</v>
      </c>
      <c r="AR100" s="244">
        <v>0</v>
      </c>
      <c r="AS100" s="244">
        <v>0</v>
      </c>
      <c r="AT100" s="244">
        <v>0</v>
      </c>
      <c r="AU100" s="244">
        <v>2</v>
      </c>
      <c r="AV100" s="244">
        <v>1</v>
      </c>
      <c r="AW100" s="244">
        <v>0</v>
      </c>
      <c r="AX100" s="244">
        <v>3</v>
      </c>
      <c r="AY100" s="244">
        <f t="shared" si="33"/>
        <v>40</v>
      </c>
      <c r="AZ100" s="243">
        <v>1</v>
      </c>
      <c r="BA100" s="243">
        <v>1</v>
      </c>
      <c r="BB100" s="243">
        <v>1</v>
      </c>
      <c r="BC100" s="243">
        <v>1</v>
      </c>
      <c r="BD100" s="243">
        <v>1</v>
      </c>
      <c r="BE100" s="243">
        <v>0</v>
      </c>
      <c r="BF100" s="243">
        <v>0</v>
      </c>
      <c r="BG100" s="243">
        <v>5</v>
      </c>
      <c r="BH100" s="243">
        <f t="shared" si="34"/>
        <v>45</v>
      </c>
      <c r="BI100" s="244">
        <v>0</v>
      </c>
      <c r="BJ100" s="244">
        <v>0</v>
      </c>
      <c r="BK100" s="244">
        <v>0</v>
      </c>
      <c r="BL100" s="244">
        <v>0</v>
      </c>
      <c r="BM100" s="244">
        <v>0</v>
      </c>
      <c r="BN100" s="244">
        <v>0</v>
      </c>
      <c r="BO100" s="244">
        <v>0</v>
      </c>
      <c r="BP100" s="244">
        <v>0</v>
      </c>
      <c r="BQ100" s="244">
        <f t="shared" si="35"/>
        <v>45</v>
      </c>
      <c r="BR100" s="243">
        <v>0</v>
      </c>
      <c r="BS100" s="243">
        <v>0</v>
      </c>
      <c r="BT100" s="243">
        <v>0</v>
      </c>
      <c r="BU100" s="243">
        <v>0</v>
      </c>
      <c r="BV100" s="243">
        <v>0</v>
      </c>
      <c r="BW100" s="243">
        <v>0</v>
      </c>
      <c r="BX100" s="243">
        <v>0</v>
      </c>
      <c r="BY100" s="243"/>
      <c r="BZ100" s="243"/>
    </row>
    <row r="101" spans="1:78" x14ac:dyDescent="0.25">
      <c r="A101" s="111">
        <v>8</v>
      </c>
      <c r="B101" s="112" t="s">
        <v>195</v>
      </c>
      <c r="C101" s="113"/>
      <c r="D101" s="149">
        <v>1</v>
      </c>
      <c r="E101" s="115" t="str">
        <f>'[13]RAB SEPT'!E51</f>
        <v>set</v>
      </c>
      <c r="F101" s="115">
        <v>6</v>
      </c>
      <c r="G101" s="115">
        <f>F101*D101</f>
        <v>6</v>
      </c>
      <c r="H101" s="116" t="s">
        <v>175</v>
      </c>
      <c r="I101" s="116">
        <v>810000</v>
      </c>
      <c r="J101" s="117">
        <f>I101*G101</f>
        <v>4860000</v>
      </c>
      <c r="K101" s="243">
        <v>0</v>
      </c>
      <c r="L101" s="243">
        <f t="shared" si="22"/>
        <v>0</v>
      </c>
      <c r="M101" s="244">
        <v>0</v>
      </c>
      <c r="N101" s="244">
        <f t="shared" si="23"/>
        <v>0</v>
      </c>
      <c r="O101" s="243">
        <v>0</v>
      </c>
      <c r="P101" s="243">
        <f t="shared" si="24"/>
        <v>0</v>
      </c>
      <c r="Q101" s="244">
        <v>0</v>
      </c>
      <c r="R101" s="244">
        <f t="shared" si="25"/>
        <v>0</v>
      </c>
      <c r="S101" s="243">
        <v>0</v>
      </c>
      <c r="T101" s="243">
        <f t="shared" si="26"/>
        <v>0</v>
      </c>
      <c r="U101" s="244">
        <v>0</v>
      </c>
      <c r="V101" s="244">
        <f t="shared" si="27"/>
        <v>0</v>
      </c>
      <c r="W101" s="243">
        <v>0</v>
      </c>
      <c r="X101" s="243">
        <f t="shared" si="28"/>
        <v>0</v>
      </c>
      <c r="Y101" s="244">
        <v>0</v>
      </c>
      <c r="Z101" s="244">
        <v>0</v>
      </c>
      <c r="AA101" s="244">
        <v>0</v>
      </c>
      <c r="AB101" s="244">
        <v>0</v>
      </c>
      <c r="AC101" s="244">
        <v>0</v>
      </c>
      <c r="AD101" s="244">
        <v>0</v>
      </c>
      <c r="AE101" s="244">
        <v>0</v>
      </c>
      <c r="AF101" s="244">
        <v>0</v>
      </c>
      <c r="AG101" s="244">
        <f t="shared" si="29"/>
        <v>0</v>
      </c>
      <c r="AH101" s="243">
        <v>0</v>
      </c>
      <c r="AI101" s="243">
        <v>0</v>
      </c>
      <c r="AJ101" s="243">
        <v>0</v>
      </c>
      <c r="AK101" s="243">
        <v>0</v>
      </c>
      <c r="AL101" s="243">
        <v>0</v>
      </c>
      <c r="AM101" s="243">
        <v>0</v>
      </c>
      <c r="AN101" s="243">
        <v>0</v>
      </c>
      <c r="AO101" s="243">
        <v>0</v>
      </c>
      <c r="AP101" s="243">
        <f t="shared" si="32"/>
        <v>0</v>
      </c>
      <c r="AQ101" s="244">
        <v>0</v>
      </c>
      <c r="AR101" s="244">
        <v>0</v>
      </c>
      <c r="AS101" s="244">
        <v>0</v>
      </c>
      <c r="AT101" s="244">
        <v>0</v>
      </c>
      <c r="AU101" s="244">
        <v>0</v>
      </c>
      <c r="AV101" s="244">
        <v>0</v>
      </c>
      <c r="AW101" s="244">
        <v>0</v>
      </c>
      <c r="AX101" s="244">
        <v>0</v>
      </c>
      <c r="AY101" s="244">
        <f t="shared" si="33"/>
        <v>0</v>
      </c>
      <c r="AZ101" s="243">
        <v>0</v>
      </c>
      <c r="BA101" s="243">
        <v>0</v>
      </c>
      <c r="BB101" s="243">
        <v>0</v>
      </c>
      <c r="BC101" s="243">
        <v>0</v>
      </c>
      <c r="BD101" s="243">
        <v>0</v>
      </c>
      <c r="BE101" s="243">
        <v>0</v>
      </c>
      <c r="BF101" s="243">
        <v>0</v>
      </c>
      <c r="BG101" s="243">
        <v>0</v>
      </c>
      <c r="BH101" s="243">
        <f t="shared" si="34"/>
        <v>0</v>
      </c>
      <c r="BI101" s="244">
        <v>1</v>
      </c>
      <c r="BJ101" s="244">
        <v>1</v>
      </c>
      <c r="BK101" s="244">
        <v>0</v>
      </c>
      <c r="BL101" s="244">
        <v>1</v>
      </c>
      <c r="BM101" s="244">
        <v>1</v>
      </c>
      <c r="BN101" s="244">
        <v>0</v>
      </c>
      <c r="BO101" s="244">
        <v>0</v>
      </c>
      <c r="BP101" s="244">
        <v>4</v>
      </c>
      <c r="BQ101" s="244">
        <f t="shared" si="35"/>
        <v>4</v>
      </c>
      <c r="BR101" s="243">
        <v>0</v>
      </c>
      <c r="BS101" s="243">
        <v>0</v>
      </c>
      <c r="BT101" s="243">
        <v>0</v>
      </c>
      <c r="BU101" s="243">
        <v>0</v>
      </c>
      <c r="BV101" s="243">
        <v>0</v>
      </c>
      <c r="BW101" s="243">
        <v>0</v>
      </c>
      <c r="BX101" s="243">
        <v>0</v>
      </c>
      <c r="BY101" s="243"/>
      <c r="BZ101" s="243"/>
    </row>
    <row r="102" spans="1:78" x14ac:dyDescent="0.25">
      <c r="A102" s="150">
        <v>9</v>
      </c>
      <c r="B102" s="112" t="s">
        <v>196</v>
      </c>
      <c r="C102" s="113"/>
      <c r="D102" s="149">
        <v>1</v>
      </c>
      <c r="E102" s="115" t="s">
        <v>101</v>
      </c>
      <c r="F102" s="115">
        <v>49</v>
      </c>
      <c r="G102" s="115">
        <f>F102*D102</f>
        <v>49</v>
      </c>
      <c r="H102" s="116" t="s">
        <v>175</v>
      </c>
      <c r="I102" s="116">
        <v>230000</v>
      </c>
      <c r="J102" s="117">
        <f>I102*G102</f>
        <v>11270000</v>
      </c>
      <c r="K102" s="243">
        <v>0</v>
      </c>
      <c r="L102" s="243">
        <f t="shared" si="22"/>
        <v>0</v>
      </c>
      <c r="M102" s="244">
        <v>3</v>
      </c>
      <c r="N102" s="244">
        <f t="shared" si="23"/>
        <v>3</v>
      </c>
      <c r="O102" s="243">
        <v>4</v>
      </c>
      <c r="P102" s="243">
        <f t="shared" si="24"/>
        <v>7</v>
      </c>
      <c r="Q102" s="244">
        <v>5</v>
      </c>
      <c r="R102" s="244">
        <f t="shared" si="25"/>
        <v>12</v>
      </c>
      <c r="S102" s="243">
        <v>5</v>
      </c>
      <c r="T102" s="243">
        <f t="shared" si="26"/>
        <v>17</v>
      </c>
      <c r="U102" s="244">
        <v>3</v>
      </c>
      <c r="V102" s="244">
        <f t="shared" si="27"/>
        <v>20</v>
      </c>
      <c r="W102" s="243">
        <v>5</v>
      </c>
      <c r="X102" s="243">
        <f t="shared" si="28"/>
        <v>25</v>
      </c>
      <c r="Y102" s="244">
        <v>0</v>
      </c>
      <c r="Z102" s="244">
        <v>0</v>
      </c>
      <c r="AA102" s="244">
        <v>0</v>
      </c>
      <c r="AB102" s="244">
        <v>0</v>
      </c>
      <c r="AC102" s="244">
        <v>0</v>
      </c>
      <c r="AD102" s="244">
        <v>2</v>
      </c>
      <c r="AE102" s="244">
        <v>2</v>
      </c>
      <c r="AF102" s="244">
        <v>4</v>
      </c>
      <c r="AG102" s="244">
        <f t="shared" si="29"/>
        <v>29</v>
      </c>
      <c r="AH102" s="243">
        <v>1</v>
      </c>
      <c r="AI102" s="243">
        <v>1</v>
      </c>
      <c r="AJ102" s="243">
        <v>1</v>
      </c>
      <c r="AK102" s="243">
        <v>1</v>
      </c>
      <c r="AL102" s="243">
        <v>1</v>
      </c>
      <c r="AM102" s="243">
        <v>1</v>
      </c>
      <c r="AN102" s="243">
        <v>1</v>
      </c>
      <c r="AO102" s="243">
        <v>7</v>
      </c>
      <c r="AP102" s="243">
        <f t="shared" si="32"/>
        <v>36</v>
      </c>
      <c r="AQ102" s="244">
        <v>0</v>
      </c>
      <c r="AR102" s="244">
        <v>0</v>
      </c>
      <c r="AS102" s="244">
        <v>1</v>
      </c>
      <c r="AT102" s="244">
        <v>2</v>
      </c>
      <c r="AU102" s="244">
        <v>0</v>
      </c>
      <c r="AV102" s="244">
        <v>2</v>
      </c>
      <c r="AW102" s="244">
        <v>2</v>
      </c>
      <c r="AX102" s="244">
        <v>7</v>
      </c>
      <c r="AY102" s="244">
        <f t="shared" si="33"/>
        <v>43</v>
      </c>
      <c r="AZ102" s="243">
        <v>0</v>
      </c>
      <c r="BA102" s="243">
        <v>0</v>
      </c>
      <c r="BB102" s="243">
        <v>1</v>
      </c>
      <c r="BC102" s="243">
        <v>1</v>
      </c>
      <c r="BD102" s="243">
        <v>1</v>
      </c>
      <c r="BE102" s="243">
        <v>1</v>
      </c>
      <c r="BF102" s="243">
        <v>1</v>
      </c>
      <c r="BG102" s="243">
        <v>5</v>
      </c>
      <c r="BH102" s="243">
        <f t="shared" si="34"/>
        <v>48</v>
      </c>
      <c r="BI102" s="244">
        <v>0</v>
      </c>
      <c r="BJ102" s="244">
        <v>0</v>
      </c>
      <c r="BK102" s="244">
        <v>0</v>
      </c>
      <c r="BL102" s="244">
        <v>0</v>
      </c>
      <c r="BM102" s="244">
        <v>0</v>
      </c>
      <c r="BN102" s="244">
        <v>0</v>
      </c>
      <c r="BO102" s="244">
        <v>0</v>
      </c>
      <c r="BP102" s="244">
        <v>0</v>
      </c>
      <c r="BQ102" s="244">
        <f t="shared" si="35"/>
        <v>48</v>
      </c>
      <c r="BR102" s="243">
        <v>0</v>
      </c>
      <c r="BS102" s="243">
        <v>0</v>
      </c>
      <c r="BT102" s="243">
        <v>0</v>
      </c>
      <c r="BU102" s="243">
        <v>0</v>
      </c>
      <c r="BV102" s="243">
        <v>0</v>
      </c>
      <c r="BW102" s="243">
        <v>0</v>
      </c>
      <c r="BX102" s="243">
        <v>0</v>
      </c>
      <c r="BY102" s="243">
        <v>1</v>
      </c>
      <c r="BZ102" s="243"/>
    </row>
    <row r="103" spans="1:78" x14ac:dyDescent="0.25">
      <c r="A103" s="324" t="s">
        <v>197</v>
      </c>
      <c r="B103" s="325"/>
      <c r="C103" s="325"/>
      <c r="D103" s="325"/>
      <c r="E103" s="325"/>
      <c r="F103" s="325"/>
      <c r="G103" s="325"/>
      <c r="H103" s="325"/>
      <c r="I103" s="326"/>
      <c r="J103" s="151">
        <f>SUM(J94:J102)</f>
        <v>69599766.666666657</v>
      </c>
      <c r="K103" s="243"/>
      <c r="L103" s="243"/>
      <c r="M103" s="244"/>
      <c r="N103" s="244"/>
      <c r="O103" s="243"/>
      <c r="P103" s="243"/>
      <c r="Q103" s="244"/>
      <c r="R103" s="244"/>
      <c r="S103" s="243"/>
      <c r="T103" s="243"/>
      <c r="U103" s="244"/>
      <c r="V103" s="244"/>
      <c r="W103" s="243"/>
      <c r="X103" s="243"/>
      <c r="Y103" s="244"/>
      <c r="Z103" s="244"/>
      <c r="AA103" s="244"/>
      <c r="AB103" s="244"/>
      <c r="AC103" s="244"/>
      <c r="AD103" s="244"/>
      <c r="AE103" s="244"/>
      <c r="AF103" s="244"/>
      <c r="AG103" s="244"/>
      <c r="AH103" s="243"/>
      <c r="AI103" s="243"/>
      <c r="AJ103" s="243"/>
      <c r="AK103" s="243"/>
      <c r="AL103" s="243"/>
      <c r="AM103" s="243"/>
      <c r="AN103" s="243"/>
      <c r="AO103" s="243"/>
      <c r="AP103" s="243">
        <f t="shared" si="32"/>
        <v>0</v>
      </c>
      <c r="AQ103" s="244"/>
      <c r="AR103" s="244"/>
      <c r="AS103" s="244"/>
      <c r="AT103" s="244"/>
      <c r="AU103" s="244"/>
      <c r="AV103" s="244"/>
      <c r="AW103" s="244"/>
      <c r="AX103" s="244"/>
      <c r="AY103" s="244">
        <f t="shared" si="33"/>
        <v>0</v>
      </c>
      <c r="AZ103" s="243"/>
      <c r="BA103" s="243"/>
      <c r="BB103" s="243"/>
      <c r="BC103" s="243"/>
      <c r="BD103" s="243"/>
      <c r="BE103" s="243"/>
      <c r="BF103" s="243"/>
      <c r="BG103" s="243"/>
      <c r="BH103" s="243">
        <f t="shared" si="34"/>
        <v>0</v>
      </c>
      <c r="BI103" s="244"/>
      <c r="BJ103" s="244"/>
      <c r="BK103" s="244"/>
      <c r="BL103" s="244"/>
      <c r="BM103" s="244"/>
      <c r="BN103" s="244"/>
      <c r="BO103" s="244"/>
      <c r="BP103" s="244">
        <v>2</v>
      </c>
      <c r="BQ103" s="244">
        <f t="shared" si="35"/>
        <v>2</v>
      </c>
      <c r="BR103" s="243"/>
      <c r="BS103" s="243"/>
      <c r="BT103" s="243"/>
      <c r="BU103" s="243"/>
      <c r="BV103" s="243"/>
      <c r="BW103" s="243"/>
      <c r="BX103" s="243"/>
      <c r="BY103" s="243"/>
      <c r="BZ103" s="243"/>
    </row>
    <row r="104" spans="1:78" x14ac:dyDescent="0.25">
      <c r="A104" s="72">
        <v>1</v>
      </c>
      <c r="B104" s="319" t="s">
        <v>27</v>
      </c>
      <c r="C104" s="320"/>
      <c r="D104" s="155">
        <f>G104/F104</f>
        <v>0.75360000000000005</v>
      </c>
      <c r="E104" s="103" t="str">
        <f>'[13]RAB SEPT REKAP'!E57</f>
        <v>m3</v>
      </c>
      <c r="F104" s="103">
        <v>49</v>
      </c>
      <c r="G104" s="103">
        <f>'[13]RAB SEPT REKAP'!G57+'[13]RAB SEPT kom REKAP'!G56</f>
        <v>36.926400000000001</v>
      </c>
      <c r="H104" s="96" t="s">
        <v>156</v>
      </c>
      <c r="I104" s="96">
        <f>'[13]RAB SEPT'!I57</f>
        <v>67500</v>
      </c>
      <c r="J104" s="97">
        <f>I104*G104</f>
        <v>2492532</v>
      </c>
      <c r="K104" s="243">
        <v>1</v>
      </c>
      <c r="L104" s="243">
        <f t="shared" si="22"/>
        <v>1</v>
      </c>
      <c r="M104" s="244">
        <v>3</v>
      </c>
      <c r="N104" s="244">
        <f t="shared" si="23"/>
        <v>4</v>
      </c>
      <c r="O104" s="243">
        <v>4</v>
      </c>
      <c r="P104" s="243">
        <f t="shared" si="24"/>
        <v>8</v>
      </c>
      <c r="Q104" s="244">
        <v>5</v>
      </c>
      <c r="R104" s="244">
        <f t="shared" si="25"/>
        <v>13</v>
      </c>
      <c r="S104" s="243">
        <v>5</v>
      </c>
      <c r="T104" s="243">
        <f t="shared" si="26"/>
        <v>18</v>
      </c>
      <c r="U104" s="244">
        <v>4</v>
      </c>
      <c r="V104" s="244">
        <f t="shared" si="27"/>
        <v>22</v>
      </c>
      <c r="W104" s="243">
        <v>5</v>
      </c>
      <c r="X104" s="243">
        <f t="shared" si="28"/>
        <v>27</v>
      </c>
      <c r="Y104" s="244">
        <v>1</v>
      </c>
      <c r="Z104" s="244">
        <v>1</v>
      </c>
      <c r="AA104" s="244">
        <v>1</v>
      </c>
      <c r="AB104" s="244">
        <v>0</v>
      </c>
      <c r="AC104" s="244">
        <v>0</v>
      </c>
      <c r="AD104" s="244">
        <v>0</v>
      </c>
      <c r="AE104" s="244">
        <v>0</v>
      </c>
      <c r="AF104" s="244">
        <v>3</v>
      </c>
      <c r="AG104" s="244">
        <f t="shared" si="29"/>
        <v>30</v>
      </c>
      <c r="AH104" s="243">
        <v>2</v>
      </c>
      <c r="AI104" s="243">
        <v>1</v>
      </c>
      <c r="AJ104" s="243">
        <v>1</v>
      </c>
      <c r="AK104" s="243">
        <v>1</v>
      </c>
      <c r="AL104" s="243">
        <v>1</v>
      </c>
      <c r="AM104" s="243">
        <v>1</v>
      </c>
      <c r="AN104" s="243">
        <v>1</v>
      </c>
      <c r="AO104" s="243">
        <v>8</v>
      </c>
      <c r="AP104" s="243">
        <f t="shared" si="32"/>
        <v>38</v>
      </c>
      <c r="AQ104" s="244">
        <v>1</v>
      </c>
      <c r="AR104" s="244">
        <v>1</v>
      </c>
      <c r="AS104" s="244">
        <v>1</v>
      </c>
      <c r="AT104" s="244">
        <v>0</v>
      </c>
      <c r="AU104" s="244">
        <v>0</v>
      </c>
      <c r="AV104" s="244">
        <v>0</v>
      </c>
      <c r="AW104" s="244">
        <v>0</v>
      </c>
      <c r="AX104" s="244">
        <v>3</v>
      </c>
      <c r="AY104" s="244">
        <f t="shared" si="33"/>
        <v>41</v>
      </c>
      <c r="AZ104" s="243">
        <v>1</v>
      </c>
      <c r="BA104" s="243">
        <v>1</v>
      </c>
      <c r="BB104" s="243">
        <v>1</v>
      </c>
      <c r="BC104" s="243">
        <v>1</v>
      </c>
      <c r="BD104" s="243">
        <v>1</v>
      </c>
      <c r="BE104" s="243">
        <v>1</v>
      </c>
      <c r="BF104" s="243">
        <v>0</v>
      </c>
      <c r="BG104" s="243">
        <v>6</v>
      </c>
      <c r="BH104" s="243">
        <f t="shared" si="34"/>
        <v>47</v>
      </c>
      <c r="BI104" s="244">
        <v>0</v>
      </c>
      <c r="BJ104" s="244">
        <v>0</v>
      </c>
      <c r="BK104" s="244">
        <v>0</v>
      </c>
      <c r="BL104" s="244">
        <v>0</v>
      </c>
      <c r="BM104" s="244">
        <v>0</v>
      </c>
      <c r="BN104" s="244">
        <v>1</v>
      </c>
      <c r="BO104" s="244">
        <v>0</v>
      </c>
      <c r="BP104" s="244">
        <v>1</v>
      </c>
      <c r="BQ104" s="244">
        <f t="shared" si="35"/>
        <v>48</v>
      </c>
      <c r="BR104" s="243">
        <v>0</v>
      </c>
      <c r="BS104" s="243">
        <v>0</v>
      </c>
      <c r="BT104" s="243">
        <v>0</v>
      </c>
      <c r="BU104" s="243">
        <v>0</v>
      </c>
      <c r="BV104" s="243">
        <v>0</v>
      </c>
      <c r="BW104" s="243">
        <v>0</v>
      </c>
      <c r="BX104" s="243">
        <v>0</v>
      </c>
      <c r="BY104" s="243"/>
      <c r="BZ104" s="243"/>
    </row>
    <row r="105" spans="1:78" x14ac:dyDescent="0.25">
      <c r="A105" s="72">
        <v>2</v>
      </c>
      <c r="B105" s="73" t="str">
        <f>'[13]RAB SEPT REKAP'!B58</f>
        <v xml:space="preserve">Urugan Tanah Kembali </v>
      </c>
      <c r="C105" s="102"/>
      <c r="D105" s="155">
        <f t="shared" ref="D105:D110" si="38">G105/F105</f>
        <v>0.25119999999999998</v>
      </c>
      <c r="E105" s="103" t="str">
        <f>'[13]RAB SEPT REKAP'!E58</f>
        <v>m3</v>
      </c>
      <c r="F105" s="103">
        <v>49</v>
      </c>
      <c r="G105" s="103">
        <f>'[13]RAB SEPT REKAP'!G58+'[13]RAB SEPT kom REKAP'!G57</f>
        <v>12.308799999999998</v>
      </c>
      <c r="H105" s="96" t="s">
        <v>156</v>
      </c>
      <c r="I105" s="96">
        <f>'[13]RAB SEPT'!I58</f>
        <v>18750</v>
      </c>
      <c r="J105" s="97">
        <f t="shared" ref="J105:J110" si="39">I105*G105</f>
        <v>230789.99999999997</v>
      </c>
      <c r="K105" s="243">
        <v>1</v>
      </c>
      <c r="L105" s="243">
        <f t="shared" si="22"/>
        <v>1</v>
      </c>
      <c r="M105" s="244">
        <v>3</v>
      </c>
      <c r="N105" s="244">
        <f t="shared" si="23"/>
        <v>4</v>
      </c>
      <c r="O105" s="243">
        <v>4</v>
      </c>
      <c r="P105" s="243">
        <f t="shared" si="24"/>
        <v>8</v>
      </c>
      <c r="Q105" s="244">
        <v>5</v>
      </c>
      <c r="R105" s="244">
        <f t="shared" si="25"/>
        <v>13</v>
      </c>
      <c r="S105" s="243">
        <v>5</v>
      </c>
      <c r="T105" s="243">
        <f t="shared" si="26"/>
        <v>18</v>
      </c>
      <c r="U105" s="244">
        <v>4</v>
      </c>
      <c r="V105" s="244">
        <f t="shared" si="27"/>
        <v>22</v>
      </c>
      <c r="W105" s="243">
        <v>5</v>
      </c>
      <c r="X105" s="243">
        <f t="shared" si="28"/>
        <v>27</v>
      </c>
      <c r="Y105" s="244">
        <v>0</v>
      </c>
      <c r="Z105" s="244">
        <v>0</v>
      </c>
      <c r="AA105" s="244">
        <v>0</v>
      </c>
      <c r="AB105" s="244">
        <v>1</v>
      </c>
      <c r="AC105" s="244">
        <v>1</v>
      </c>
      <c r="AD105" s="244">
        <v>1</v>
      </c>
      <c r="AE105" s="244">
        <v>0</v>
      </c>
      <c r="AF105" s="244">
        <v>3</v>
      </c>
      <c r="AG105" s="244">
        <f t="shared" si="29"/>
        <v>30</v>
      </c>
      <c r="AH105" s="243">
        <v>1</v>
      </c>
      <c r="AI105" s="243">
        <v>1</v>
      </c>
      <c r="AJ105" s="243">
        <v>1</v>
      </c>
      <c r="AK105" s="243">
        <v>2</v>
      </c>
      <c r="AL105" s="243">
        <v>1</v>
      </c>
      <c r="AM105" s="243">
        <v>1</v>
      </c>
      <c r="AN105" s="243">
        <v>1</v>
      </c>
      <c r="AO105" s="243">
        <v>8</v>
      </c>
      <c r="AP105" s="243">
        <f t="shared" si="32"/>
        <v>38</v>
      </c>
      <c r="AQ105" s="244">
        <v>0</v>
      </c>
      <c r="AR105" s="244">
        <v>0</v>
      </c>
      <c r="AS105" s="244">
        <v>0</v>
      </c>
      <c r="AT105" s="244">
        <v>1</v>
      </c>
      <c r="AU105" s="244">
        <v>1</v>
      </c>
      <c r="AV105" s="244">
        <v>1</v>
      </c>
      <c r="AW105" s="244">
        <v>0</v>
      </c>
      <c r="AX105" s="244">
        <v>3</v>
      </c>
      <c r="AY105" s="244">
        <f t="shared" si="33"/>
        <v>41</v>
      </c>
      <c r="AZ105" s="243">
        <v>0</v>
      </c>
      <c r="BA105" s="243">
        <v>0</v>
      </c>
      <c r="BB105" s="243">
        <v>0</v>
      </c>
      <c r="BC105" s="243">
        <v>0</v>
      </c>
      <c r="BD105" s="243">
        <v>2</v>
      </c>
      <c r="BE105" s="243">
        <v>2</v>
      </c>
      <c r="BF105" s="243">
        <v>2</v>
      </c>
      <c r="BG105" s="243">
        <v>6</v>
      </c>
      <c r="BH105" s="243">
        <f t="shared" si="34"/>
        <v>47</v>
      </c>
      <c r="BI105" s="244">
        <v>0</v>
      </c>
      <c r="BJ105" s="244">
        <v>0</v>
      </c>
      <c r="BK105" s="244">
        <v>0</v>
      </c>
      <c r="BL105" s="244">
        <v>0</v>
      </c>
      <c r="BM105" s="244">
        <v>1</v>
      </c>
      <c r="BN105" s="244">
        <v>0</v>
      </c>
      <c r="BO105" s="244">
        <v>0</v>
      </c>
      <c r="BP105" s="244">
        <v>1</v>
      </c>
      <c r="BQ105" s="244">
        <f t="shared" si="35"/>
        <v>48</v>
      </c>
      <c r="BR105" s="243">
        <v>0</v>
      </c>
      <c r="BS105" s="243">
        <v>0</v>
      </c>
      <c r="BT105" s="243">
        <v>0</v>
      </c>
      <c r="BU105" s="243">
        <v>0</v>
      </c>
      <c r="BV105" s="243">
        <v>0</v>
      </c>
      <c r="BW105" s="243">
        <v>0</v>
      </c>
      <c r="BX105" s="243">
        <v>0</v>
      </c>
      <c r="BY105" s="243"/>
      <c r="BZ105" s="243"/>
    </row>
    <row r="106" spans="1:78" x14ac:dyDescent="0.25">
      <c r="A106" s="72">
        <v>3</v>
      </c>
      <c r="B106" s="319" t="s">
        <v>199</v>
      </c>
      <c r="C106" s="320"/>
      <c r="D106" s="155">
        <f t="shared" si="38"/>
        <v>3</v>
      </c>
      <c r="E106" s="103" t="str">
        <f>'[13]RAB SEPT'!E61</f>
        <v>Bh</v>
      </c>
      <c r="F106" s="103">
        <v>49</v>
      </c>
      <c r="G106" s="103">
        <f>'[13]RAB SEPT REKAP'!G61+'[13]RAB SEPT kom REKAP'!G60</f>
        <v>147</v>
      </c>
      <c r="H106" s="96" t="s">
        <v>175</v>
      </c>
      <c r="I106" s="96">
        <f>'[13]RAB SEPT'!I61</f>
        <v>135000</v>
      </c>
      <c r="J106" s="97">
        <f t="shared" si="39"/>
        <v>19845000</v>
      </c>
      <c r="K106" s="243">
        <v>1</v>
      </c>
      <c r="L106" s="243">
        <f t="shared" si="22"/>
        <v>1</v>
      </c>
      <c r="M106" s="244">
        <v>3</v>
      </c>
      <c r="N106" s="244">
        <f t="shared" si="23"/>
        <v>4</v>
      </c>
      <c r="O106" s="243">
        <v>4</v>
      </c>
      <c r="P106" s="243">
        <f t="shared" si="24"/>
        <v>8</v>
      </c>
      <c r="Q106" s="244">
        <v>5</v>
      </c>
      <c r="R106" s="244">
        <f t="shared" si="25"/>
        <v>13</v>
      </c>
      <c r="S106" s="243">
        <v>5</v>
      </c>
      <c r="T106" s="243">
        <f t="shared" si="26"/>
        <v>18</v>
      </c>
      <c r="U106" s="244">
        <v>4</v>
      </c>
      <c r="V106" s="244">
        <f t="shared" si="27"/>
        <v>22</v>
      </c>
      <c r="W106" s="243">
        <v>5</v>
      </c>
      <c r="X106" s="243">
        <f t="shared" si="28"/>
        <v>27</v>
      </c>
      <c r="Y106" s="244">
        <v>0</v>
      </c>
      <c r="Z106" s="244">
        <v>1</v>
      </c>
      <c r="AA106" s="244">
        <v>1</v>
      </c>
      <c r="AB106" s="244">
        <v>1</v>
      </c>
      <c r="AC106" s="244">
        <v>0</v>
      </c>
      <c r="AD106" s="244">
        <v>0</v>
      </c>
      <c r="AE106" s="244">
        <v>0</v>
      </c>
      <c r="AF106" s="244">
        <v>3</v>
      </c>
      <c r="AG106" s="244">
        <f t="shared" si="29"/>
        <v>30</v>
      </c>
      <c r="AH106" s="243">
        <v>1</v>
      </c>
      <c r="AI106" s="243">
        <v>1</v>
      </c>
      <c r="AJ106" s="243">
        <v>1</v>
      </c>
      <c r="AK106" s="243">
        <v>1</v>
      </c>
      <c r="AL106" s="243">
        <v>1</v>
      </c>
      <c r="AM106" s="243">
        <v>1</v>
      </c>
      <c r="AN106" s="243">
        <v>2</v>
      </c>
      <c r="AO106" s="243">
        <v>8</v>
      </c>
      <c r="AP106" s="243">
        <f t="shared" si="32"/>
        <v>38</v>
      </c>
      <c r="AQ106" s="244">
        <v>0</v>
      </c>
      <c r="AR106" s="244">
        <v>1</v>
      </c>
      <c r="AS106" s="244">
        <v>1</v>
      </c>
      <c r="AT106" s="244">
        <v>1</v>
      </c>
      <c r="AU106" s="244">
        <v>0</v>
      </c>
      <c r="AV106" s="244">
        <v>0</v>
      </c>
      <c r="AW106" s="244">
        <v>0</v>
      </c>
      <c r="AX106" s="244">
        <v>3</v>
      </c>
      <c r="AY106" s="244">
        <f t="shared" si="33"/>
        <v>41</v>
      </c>
      <c r="AZ106" s="243">
        <v>2</v>
      </c>
      <c r="BA106" s="243">
        <v>2</v>
      </c>
      <c r="BB106" s="243">
        <v>2</v>
      </c>
      <c r="BC106" s="243">
        <v>0</v>
      </c>
      <c r="BD106" s="243">
        <v>0</v>
      </c>
      <c r="BE106" s="243">
        <v>0</v>
      </c>
      <c r="BF106" s="243">
        <v>0</v>
      </c>
      <c r="BG106" s="243">
        <v>6</v>
      </c>
      <c r="BH106" s="243">
        <f t="shared" si="34"/>
        <v>47</v>
      </c>
      <c r="BI106" s="244">
        <v>0</v>
      </c>
      <c r="BJ106" s="244">
        <v>0</v>
      </c>
      <c r="BK106" s="244">
        <v>0</v>
      </c>
      <c r="BL106" s="244">
        <v>1</v>
      </c>
      <c r="BM106" s="244">
        <v>0</v>
      </c>
      <c r="BN106" s="244">
        <v>0</v>
      </c>
      <c r="BO106" s="244">
        <v>0</v>
      </c>
      <c r="BP106" s="244">
        <v>1</v>
      </c>
      <c r="BQ106" s="244">
        <f t="shared" si="35"/>
        <v>48</v>
      </c>
      <c r="BR106" s="243">
        <v>0</v>
      </c>
      <c r="BS106" s="243">
        <v>0</v>
      </c>
      <c r="BT106" s="243">
        <v>0</v>
      </c>
      <c r="BU106" s="243">
        <v>0</v>
      </c>
      <c r="BV106" s="243">
        <v>0</v>
      </c>
      <c r="BW106" s="243">
        <v>0</v>
      </c>
      <c r="BX106" s="243">
        <v>0</v>
      </c>
      <c r="BY106" s="243"/>
      <c r="BZ106" s="243"/>
    </row>
    <row r="107" spans="1:78" x14ac:dyDescent="0.25">
      <c r="A107" s="72">
        <v>4</v>
      </c>
      <c r="B107" s="319" t="s">
        <v>200</v>
      </c>
      <c r="C107" s="320"/>
      <c r="D107" s="155">
        <f t="shared" si="38"/>
        <v>1</v>
      </c>
      <c r="E107" s="103" t="str">
        <f>'[13]RAB SEPT'!E62</f>
        <v>Bh</v>
      </c>
      <c r="F107" s="103">
        <v>49</v>
      </c>
      <c r="G107" s="103">
        <f>'[13]RAB SEPT REKAP'!G62+'[13]RAB SEPT kom REKAP'!G61</f>
        <v>49</v>
      </c>
      <c r="H107" s="96" t="s">
        <v>175</v>
      </c>
      <c r="I107" s="96">
        <f>'[13]RAB SEPT'!I62</f>
        <v>95000</v>
      </c>
      <c r="J107" s="97">
        <f t="shared" si="39"/>
        <v>4655000</v>
      </c>
      <c r="K107" s="243">
        <v>1</v>
      </c>
      <c r="L107" s="243">
        <f t="shared" si="22"/>
        <v>1</v>
      </c>
      <c r="M107" s="244">
        <v>3</v>
      </c>
      <c r="N107" s="244">
        <f t="shared" si="23"/>
        <v>4</v>
      </c>
      <c r="O107" s="243">
        <v>4</v>
      </c>
      <c r="P107" s="243">
        <f t="shared" si="24"/>
        <v>8</v>
      </c>
      <c r="Q107" s="244">
        <v>5</v>
      </c>
      <c r="R107" s="244">
        <f t="shared" si="25"/>
        <v>13</v>
      </c>
      <c r="S107" s="243">
        <v>5</v>
      </c>
      <c r="T107" s="243">
        <f t="shared" si="26"/>
        <v>18</v>
      </c>
      <c r="U107" s="244">
        <v>4</v>
      </c>
      <c r="V107" s="244">
        <f t="shared" si="27"/>
        <v>22</v>
      </c>
      <c r="W107" s="243">
        <v>5</v>
      </c>
      <c r="X107" s="243">
        <f t="shared" si="28"/>
        <v>27</v>
      </c>
      <c r="Y107" s="244">
        <v>0</v>
      </c>
      <c r="Z107" s="244">
        <v>0</v>
      </c>
      <c r="AA107" s="244">
        <v>0</v>
      </c>
      <c r="AB107" s="244">
        <v>0</v>
      </c>
      <c r="AC107" s="244">
        <v>1</v>
      </c>
      <c r="AD107" s="244">
        <v>1</v>
      </c>
      <c r="AE107" s="244">
        <v>1</v>
      </c>
      <c r="AF107" s="244">
        <v>3</v>
      </c>
      <c r="AG107" s="244">
        <f t="shared" si="29"/>
        <v>30</v>
      </c>
      <c r="AH107" s="243">
        <v>1</v>
      </c>
      <c r="AI107" s="243">
        <v>1</v>
      </c>
      <c r="AJ107" s="243">
        <v>2</v>
      </c>
      <c r="AK107" s="243">
        <v>1</v>
      </c>
      <c r="AL107" s="243">
        <v>1</v>
      </c>
      <c r="AM107" s="243">
        <v>1</v>
      </c>
      <c r="AN107" s="243">
        <v>1</v>
      </c>
      <c r="AO107" s="243">
        <v>8</v>
      </c>
      <c r="AP107" s="243">
        <f t="shared" si="32"/>
        <v>38</v>
      </c>
      <c r="AQ107" s="244">
        <v>0</v>
      </c>
      <c r="AR107" s="244">
        <v>0</v>
      </c>
      <c r="AS107" s="244">
        <v>0</v>
      </c>
      <c r="AT107" s="244">
        <v>0</v>
      </c>
      <c r="AU107" s="244">
        <v>1</v>
      </c>
      <c r="AV107" s="244">
        <v>1</v>
      </c>
      <c r="AW107" s="244">
        <v>1</v>
      </c>
      <c r="AX107" s="244">
        <v>3</v>
      </c>
      <c r="AY107" s="244">
        <f t="shared" si="33"/>
        <v>41</v>
      </c>
      <c r="AZ107" s="243">
        <v>0</v>
      </c>
      <c r="BA107" s="243">
        <v>0</v>
      </c>
      <c r="BB107" s="243">
        <v>0</v>
      </c>
      <c r="BC107" s="243">
        <v>2</v>
      </c>
      <c r="BD107" s="243">
        <v>2</v>
      </c>
      <c r="BE107" s="243">
        <v>2</v>
      </c>
      <c r="BF107" s="243">
        <v>0</v>
      </c>
      <c r="BG107" s="243">
        <v>6</v>
      </c>
      <c r="BH107" s="243">
        <f t="shared" si="34"/>
        <v>47</v>
      </c>
      <c r="BI107" s="244">
        <v>0</v>
      </c>
      <c r="BJ107" s="244">
        <v>0</v>
      </c>
      <c r="BK107" s="244">
        <v>1</v>
      </c>
      <c r="BL107" s="244">
        <v>0</v>
      </c>
      <c r="BM107" s="244">
        <v>0</v>
      </c>
      <c r="BN107" s="244">
        <v>0</v>
      </c>
      <c r="BO107" s="244">
        <v>0</v>
      </c>
      <c r="BP107" s="244">
        <v>1</v>
      </c>
      <c r="BQ107" s="244">
        <f t="shared" si="35"/>
        <v>48</v>
      </c>
      <c r="BR107" s="243">
        <v>0</v>
      </c>
      <c r="BS107" s="243">
        <v>0</v>
      </c>
      <c r="BT107" s="243">
        <v>0</v>
      </c>
      <c r="BU107" s="243">
        <v>0</v>
      </c>
      <c r="BV107" s="243">
        <v>0</v>
      </c>
      <c r="BW107" s="243">
        <v>0</v>
      </c>
      <c r="BX107" s="243">
        <v>0</v>
      </c>
      <c r="BY107" s="243"/>
      <c r="BZ107" s="243"/>
    </row>
    <row r="108" spans="1:78" x14ac:dyDescent="0.25">
      <c r="A108" s="72">
        <v>5</v>
      </c>
      <c r="B108" s="319" t="s">
        <v>201</v>
      </c>
      <c r="C108" s="320"/>
      <c r="D108" s="155">
        <f t="shared" si="38"/>
        <v>0.10048000000000001</v>
      </c>
      <c r="E108" s="103" t="str">
        <f>'[13]RAB SEPT'!E63</f>
        <v>M3</v>
      </c>
      <c r="F108" s="103">
        <v>49</v>
      </c>
      <c r="G108" s="103">
        <f>'[13]RAB SEPT REKAP'!G63+'[13]RAB SEPT kom REKAP'!G62</f>
        <v>4.9235200000000008</v>
      </c>
      <c r="H108" s="96" t="s">
        <v>175</v>
      </c>
      <c r="I108" s="96">
        <f>'[13]RAB SEPT'!I63</f>
        <v>200000</v>
      </c>
      <c r="J108" s="97">
        <f t="shared" si="39"/>
        <v>984704.00000000012</v>
      </c>
      <c r="K108" s="243">
        <v>1</v>
      </c>
      <c r="L108" s="243">
        <f t="shared" si="22"/>
        <v>1</v>
      </c>
      <c r="M108" s="244">
        <v>3</v>
      </c>
      <c r="N108" s="244">
        <f t="shared" si="23"/>
        <v>4</v>
      </c>
      <c r="O108" s="243">
        <v>4</v>
      </c>
      <c r="P108" s="243">
        <f t="shared" si="24"/>
        <v>8</v>
      </c>
      <c r="Q108" s="244">
        <v>5</v>
      </c>
      <c r="R108" s="244">
        <f t="shared" si="25"/>
        <v>13</v>
      </c>
      <c r="S108" s="243">
        <v>5</v>
      </c>
      <c r="T108" s="243">
        <f t="shared" si="26"/>
        <v>18</v>
      </c>
      <c r="U108" s="244">
        <v>4</v>
      </c>
      <c r="V108" s="244">
        <f t="shared" si="27"/>
        <v>22</v>
      </c>
      <c r="W108" s="243">
        <v>5</v>
      </c>
      <c r="X108" s="243">
        <f t="shared" si="28"/>
        <v>27</v>
      </c>
      <c r="Y108" s="244">
        <v>0</v>
      </c>
      <c r="Z108" s="244">
        <v>0</v>
      </c>
      <c r="AA108" s="244">
        <v>1</v>
      </c>
      <c r="AB108" s="244">
        <v>1</v>
      </c>
      <c r="AC108" s="244">
        <v>1</v>
      </c>
      <c r="AD108" s="244">
        <v>0</v>
      </c>
      <c r="AE108" s="244">
        <v>0</v>
      </c>
      <c r="AF108" s="244">
        <v>3</v>
      </c>
      <c r="AG108" s="244">
        <f t="shared" si="29"/>
        <v>30</v>
      </c>
      <c r="AH108" s="243">
        <v>1</v>
      </c>
      <c r="AI108" s="243">
        <v>1</v>
      </c>
      <c r="AJ108" s="243">
        <v>2</v>
      </c>
      <c r="AK108" s="243">
        <v>1</v>
      </c>
      <c r="AL108" s="243">
        <v>1</v>
      </c>
      <c r="AM108" s="243">
        <v>1</v>
      </c>
      <c r="AN108" s="243">
        <v>1</v>
      </c>
      <c r="AO108" s="243">
        <v>8</v>
      </c>
      <c r="AP108" s="243">
        <f t="shared" si="32"/>
        <v>38</v>
      </c>
      <c r="AQ108" s="244">
        <v>0</v>
      </c>
      <c r="AR108" s="244">
        <v>0</v>
      </c>
      <c r="AS108" s="244">
        <v>1</v>
      </c>
      <c r="AT108" s="244">
        <v>1</v>
      </c>
      <c r="AU108" s="244">
        <v>1</v>
      </c>
      <c r="AV108" s="244">
        <v>0</v>
      </c>
      <c r="AW108" s="244">
        <v>0</v>
      </c>
      <c r="AX108" s="244">
        <v>3</v>
      </c>
      <c r="AY108" s="244">
        <f t="shared" si="33"/>
        <v>41</v>
      </c>
      <c r="AZ108" s="243">
        <v>0</v>
      </c>
      <c r="BA108" s="243">
        <v>0</v>
      </c>
      <c r="BB108" s="243">
        <v>0</v>
      </c>
      <c r="BC108" s="243">
        <v>0</v>
      </c>
      <c r="BD108" s="243">
        <v>2</v>
      </c>
      <c r="BE108" s="243">
        <v>2</v>
      </c>
      <c r="BF108" s="243">
        <v>2</v>
      </c>
      <c r="BG108" s="243">
        <v>6</v>
      </c>
      <c r="BH108" s="243">
        <f t="shared" si="34"/>
        <v>47</v>
      </c>
      <c r="BI108" s="244">
        <v>0</v>
      </c>
      <c r="BJ108" s="244">
        <v>1</v>
      </c>
      <c r="BK108" s="244">
        <v>0</v>
      </c>
      <c r="BL108" s="244">
        <v>0</v>
      </c>
      <c r="BM108" s="244">
        <v>0</v>
      </c>
      <c r="BN108" s="244">
        <v>0</v>
      </c>
      <c r="BO108" s="244">
        <v>0</v>
      </c>
      <c r="BP108" s="244">
        <v>1</v>
      </c>
      <c r="BQ108" s="244">
        <f t="shared" si="35"/>
        <v>48</v>
      </c>
      <c r="BR108" s="243">
        <v>0</v>
      </c>
      <c r="BS108" s="243">
        <v>0</v>
      </c>
      <c r="BT108" s="243">
        <v>0</v>
      </c>
      <c r="BU108" s="243">
        <v>0</v>
      </c>
      <c r="BV108" s="243">
        <v>0</v>
      </c>
      <c r="BW108" s="243">
        <v>0</v>
      </c>
      <c r="BX108" s="243">
        <v>0</v>
      </c>
      <c r="BY108" s="243"/>
      <c r="BZ108" s="243"/>
    </row>
    <row r="109" spans="1:78" x14ac:dyDescent="0.25">
      <c r="A109" s="72">
        <v>6</v>
      </c>
      <c r="B109" s="319" t="s">
        <v>202</v>
      </c>
      <c r="C109" s="320"/>
      <c r="D109" s="155">
        <f t="shared" si="38"/>
        <v>0.10048000000000001</v>
      </c>
      <c r="E109" s="103" t="str">
        <f>'[13]RAB SEPT'!E64</f>
        <v>M3</v>
      </c>
      <c r="F109" s="103">
        <v>49</v>
      </c>
      <c r="G109" s="103">
        <f>'[13]RAB SEPT REKAP'!G64+'[13]RAB SEPT kom REKAP'!G63</f>
        <v>4.9235200000000008</v>
      </c>
      <c r="H109" s="96" t="s">
        <v>175</v>
      </c>
      <c r="I109" s="96">
        <f>'[13]RAB SEPT'!I64</f>
        <v>260000</v>
      </c>
      <c r="J109" s="97">
        <f t="shared" si="39"/>
        <v>1280115.2000000002</v>
      </c>
      <c r="K109" s="243">
        <v>1</v>
      </c>
      <c r="L109" s="243">
        <f t="shared" si="22"/>
        <v>1</v>
      </c>
      <c r="M109" s="244">
        <v>3</v>
      </c>
      <c r="N109" s="244">
        <f t="shared" si="23"/>
        <v>4</v>
      </c>
      <c r="O109" s="243">
        <v>4</v>
      </c>
      <c r="P109" s="243">
        <f t="shared" si="24"/>
        <v>8</v>
      </c>
      <c r="Q109" s="244">
        <v>5</v>
      </c>
      <c r="R109" s="244">
        <f t="shared" si="25"/>
        <v>13</v>
      </c>
      <c r="S109" s="243">
        <v>5</v>
      </c>
      <c r="T109" s="243">
        <f t="shared" si="26"/>
        <v>18</v>
      </c>
      <c r="U109" s="244">
        <v>4</v>
      </c>
      <c r="V109" s="244">
        <f t="shared" si="27"/>
        <v>22</v>
      </c>
      <c r="W109" s="243">
        <v>5</v>
      </c>
      <c r="X109" s="243">
        <f t="shared" si="28"/>
        <v>27</v>
      </c>
      <c r="Y109" s="244">
        <v>0</v>
      </c>
      <c r="Z109" s="244">
        <v>0</v>
      </c>
      <c r="AA109" s="244">
        <v>1</v>
      </c>
      <c r="AB109" s="244">
        <v>1</v>
      </c>
      <c r="AC109" s="244">
        <v>1</v>
      </c>
      <c r="AD109" s="244">
        <v>0</v>
      </c>
      <c r="AE109" s="244">
        <v>0</v>
      </c>
      <c r="AF109" s="244">
        <v>3</v>
      </c>
      <c r="AG109" s="244">
        <f t="shared" si="29"/>
        <v>30</v>
      </c>
      <c r="AH109" s="243">
        <v>1</v>
      </c>
      <c r="AI109" s="243">
        <v>1</v>
      </c>
      <c r="AJ109" s="243">
        <v>2</v>
      </c>
      <c r="AK109" s="243">
        <v>1</v>
      </c>
      <c r="AL109" s="243">
        <v>1</v>
      </c>
      <c r="AM109" s="243">
        <v>1</v>
      </c>
      <c r="AN109" s="243">
        <v>1</v>
      </c>
      <c r="AO109" s="243">
        <v>8</v>
      </c>
      <c r="AP109" s="243">
        <f t="shared" si="32"/>
        <v>38</v>
      </c>
      <c r="AQ109" s="244">
        <v>0</v>
      </c>
      <c r="AR109" s="244">
        <v>0</v>
      </c>
      <c r="AS109" s="244">
        <v>1</v>
      </c>
      <c r="AT109" s="244">
        <v>1</v>
      </c>
      <c r="AU109" s="244">
        <v>1</v>
      </c>
      <c r="AV109" s="244">
        <v>0</v>
      </c>
      <c r="AW109" s="244">
        <v>0</v>
      </c>
      <c r="AX109" s="244">
        <v>3</v>
      </c>
      <c r="AY109" s="244">
        <f t="shared" si="33"/>
        <v>41</v>
      </c>
      <c r="AZ109" s="243">
        <v>0</v>
      </c>
      <c r="BA109" s="243">
        <v>2</v>
      </c>
      <c r="BB109" s="243">
        <v>2</v>
      </c>
      <c r="BC109" s="243">
        <v>2</v>
      </c>
      <c r="BD109" s="243">
        <v>0</v>
      </c>
      <c r="BE109" s="243">
        <v>0</v>
      </c>
      <c r="BF109" s="243">
        <v>0</v>
      </c>
      <c r="BG109" s="243">
        <v>6</v>
      </c>
      <c r="BH109" s="243">
        <f t="shared" si="34"/>
        <v>47</v>
      </c>
      <c r="BI109" s="244">
        <v>1</v>
      </c>
      <c r="BJ109" s="244">
        <v>0</v>
      </c>
      <c r="BK109" s="244">
        <v>0</v>
      </c>
      <c r="BL109" s="244">
        <v>0</v>
      </c>
      <c r="BM109" s="244">
        <v>0</v>
      </c>
      <c r="BN109" s="244">
        <v>0</v>
      </c>
      <c r="BO109" s="244">
        <v>0</v>
      </c>
      <c r="BP109" s="244">
        <v>1</v>
      </c>
      <c r="BQ109" s="244">
        <f t="shared" si="35"/>
        <v>48</v>
      </c>
      <c r="BR109" s="243">
        <v>0</v>
      </c>
      <c r="BS109" s="243">
        <v>0</v>
      </c>
      <c r="BT109" s="243">
        <v>0</v>
      </c>
      <c r="BU109" s="243">
        <v>0</v>
      </c>
      <c r="BV109" s="243">
        <v>0</v>
      </c>
      <c r="BW109" s="243">
        <v>0</v>
      </c>
      <c r="BX109" s="243">
        <v>0</v>
      </c>
      <c r="BY109" s="243"/>
      <c r="BZ109" s="243"/>
    </row>
    <row r="110" spans="1:78" x14ac:dyDescent="0.25">
      <c r="A110" s="72">
        <v>7</v>
      </c>
      <c r="B110" s="319" t="s">
        <v>203</v>
      </c>
      <c r="C110" s="320"/>
      <c r="D110" s="155">
        <f t="shared" si="38"/>
        <v>1</v>
      </c>
      <c r="E110" s="103" t="str">
        <f>'[13]RAB SEPT'!E65</f>
        <v>M2</v>
      </c>
      <c r="F110" s="103">
        <v>49</v>
      </c>
      <c r="G110" s="103">
        <f>'[13]RAB SEPT REKAP'!G65+'[13]RAB SEPT kom REKAP'!G64</f>
        <v>49</v>
      </c>
      <c r="H110" s="96" t="s">
        <v>175</v>
      </c>
      <c r="I110" s="96">
        <f>'[13]RAB SEPT'!I65</f>
        <v>47250</v>
      </c>
      <c r="J110" s="97">
        <f t="shared" si="39"/>
        <v>2315250</v>
      </c>
      <c r="K110" s="243">
        <v>1</v>
      </c>
      <c r="L110" s="243">
        <f t="shared" si="22"/>
        <v>1</v>
      </c>
      <c r="M110" s="244">
        <v>3</v>
      </c>
      <c r="N110" s="244">
        <f t="shared" si="23"/>
        <v>4</v>
      </c>
      <c r="O110" s="243">
        <v>4</v>
      </c>
      <c r="P110" s="243">
        <f t="shared" si="24"/>
        <v>8</v>
      </c>
      <c r="Q110" s="244">
        <v>5</v>
      </c>
      <c r="R110" s="244">
        <f t="shared" si="25"/>
        <v>13</v>
      </c>
      <c r="S110" s="243">
        <v>5</v>
      </c>
      <c r="T110" s="243">
        <f t="shared" si="26"/>
        <v>18</v>
      </c>
      <c r="U110" s="244">
        <v>4</v>
      </c>
      <c r="V110" s="244">
        <f t="shared" si="27"/>
        <v>22</v>
      </c>
      <c r="W110" s="243">
        <v>5</v>
      </c>
      <c r="X110" s="243">
        <f t="shared" si="28"/>
        <v>27</v>
      </c>
      <c r="Y110" s="244">
        <v>0</v>
      </c>
      <c r="Z110" s="244">
        <v>0</v>
      </c>
      <c r="AA110" s="244">
        <v>1</v>
      </c>
      <c r="AB110" s="244">
        <v>1</v>
      </c>
      <c r="AC110" s="244">
        <v>1</v>
      </c>
      <c r="AD110" s="244">
        <v>0</v>
      </c>
      <c r="AE110" s="244">
        <v>0</v>
      </c>
      <c r="AF110" s="244">
        <v>3</v>
      </c>
      <c r="AG110" s="244">
        <f t="shared" si="29"/>
        <v>30</v>
      </c>
      <c r="AH110" s="243">
        <v>1</v>
      </c>
      <c r="AI110" s="243">
        <v>1</v>
      </c>
      <c r="AJ110" s="243">
        <v>2</v>
      </c>
      <c r="AK110" s="243">
        <v>1</v>
      </c>
      <c r="AL110" s="243">
        <v>1</v>
      </c>
      <c r="AM110" s="243">
        <v>1</v>
      </c>
      <c r="AN110" s="243">
        <v>1</v>
      </c>
      <c r="AO110" s="243">
        <v>8</v>
      </c>
      <c r="AP110" s="243">
        <f t="shared" si="32"/>
        <v>38</v>
      </c>
      <c r="AQ110" s="244">
        <v>0</v>
      </c>
      <c r="AR110" s="244">
        <v>0</v>
      </c>
      <c r="AS110" s="244">
        <v>1</v>
      </c>
      <c r="AT110" s="244">
        <v>1</v>
      </c>
      <c r="AU110" s="244">
        <v>1</v>
      </c>
      <c r="AV110" s="244">
        <v>0</v>
      </c>
      <c r="AW110" s="244">
        <v>0</v>
      </c>
      <c r="AX110" s="244">
        <v>3</v>
      </c>
      <c r="AY110" s="244">
        <f t="shared" si="33"/>
        <v>41</v>
      </c>
      <c r="AZ110" s="243">
        <v>1</v>
      </c>
      <c r="BA110" s="243">
        <v>1</v>
      </c>
      <c r="BB110" s="243">
        <v>1</v>
      </c>
      <c r="BC110" s="243">
        <v>1</v>
      </c>
      <c r="BD110" s="243">
        <v>1</v>
      </c>
      <c r="BE110" s="243">
        <v>1</v>
      </c>
      <c r="BF110" s="243">
        <v>0</v>
      </c>
      <c r="BG110" s="243">
        <v>6</v>
      </c>
      <c r="BH110" s="243">
        <f t="shared" si="34"/>
        <v>47</v>
      </c>
      <c r="BI110" s="244">
        <v>0</v>
      </c>
      <c r="BJ110" s="244">
        <v>1</v>
      </c>
      <c r="BK110" s="244">
        <v>0</v>
      </c>
      <c r="BL110" s="244">
        <v>0</v>
      </c>
      <c r="BM110" s="244">
        <v>0</v>
      </c>
      <c r="BN110" s="244">
        <v>0</v>
      </c>
      <c r="BO110" s="244">
        <v>0</v>
      </c>
      <c r="BP110" s="244">
        <v>1</v>
      </c>
      <c r="BQ110" s="244">
        <f t="shared" si="35"/>
        <v>48</v>
      </c>
      <c r="BR110" s="243">
        <v>0</v>
      </c>
      <c r="BS110" s="243">
        <v>0</v>
      </c>
      <c r="BT110" s="243">
        <v>0</v>
      </c>
      <c r="BU110" s="243">
        <v>0</v>
      </c>
      <c r="BV110" s="243">
        <v>0</v>
      </c>
      <c r="BW110" s="243">
        <v>0</v>
      </c>
      <c r="BX110" s="243">
        <v>0</v>
      </c>
      <c r="BY110" s="243"/>
      <c r="BZ110" s="243"/>
    </row>
    <row r="111" spans="1:78" x14ac:dyDescent="0.25">
      <c r="A111" s="381" t="s">
        <v>204</v>
      </c>
      <c r="B111" s="330"/>
      <c r="C111" s="330"/>
      <c r="D111" s="330"/>
      <c r="E111" s="330"/>
      <c r="F111" s="330"/>
      <c r="G111" s="330"/>
      <c r="H111" s="330"/>
      <c r="I111" s="331"/>
      <c r="J111" s="104">
        <f>SUM(J104:J110)</f>
        <v>31803391.199999999</v>
      </c>
      <c r="K111" s="243">
        <v>3.1459999999999999</v>
      </c>
      <c r="L111" s="243">
        <f t="shared" si="22"/>
        <v>3.1459999999999999</v>
      </c>
      <c r="M111" s="244">
        <v>7.14</v>
      </c>
      <c r="N111" s="244">
        <f>K111+M111</f>
        <v>10.286</v>
      </c>
      <c r="O111" s="243">
        <v>10.87</v>
      </c>
      <c r="P111" s="243">
        <f>N111+O111</f>
        <v>21.155999999999999</v>
      </c>
      <c r="Q111" s="244">
        <v>11.12</v>
      </c>
      <c r="R111" s="244">
        <f>P111+Q111</f>
        <v>32.275999999999996</v>
      </c>
      <c r="S111" s="243">
        <v>11.39</v>
      </c>
      <c r="T111" s="243">
        <f>R111+S111</f>
        <v>43.665999999999997</v>
      </c>
      <c r="U111" s="244">
        <v>5.52</v>
      </c>
      <c r="V111" s="244">
        <f>'[15]MINGGU 6'!K98</f>
        <v>49.20027193071833</v>
      </c>
      <c r="W111" s="243">
        <v>7.54</v>
      </c>
      <c r="X111" s="243">
        <f>'[15]MINGGU 7'!K98</f>
        <v>60.588831695480614</v>
      </c>
      <c r="Y111" s="244"/>
      <c r="Z111" s="244"/>
      <c r="AA111" s="244"/>
      <c r="AB111" s="244"/>
      <c r="AC111" s="244"/>
      <c r="AD111" s="244"/>
      <c r="AE111" s="244"/>
      <c r="AF111" s="244">
        <f>'[15]MINGGU 8'!J98</f>
        <v>5.9541618098095848</v>
      </c>
      <c r="AG111" s="244">
        <f>'[15]MINGGU 8'!N98</f>
        <v>66.542993505290241</v>
      </c>
      <c r="AH111" s="243"/>
      <c r="AI111" s="243"/>
      <c r="AJ111" s="243"/>
      <c r="AK111" s="243"/>
      <c r="AL111" s="243"/>
      <c r="AM111" s="243"/>
      <c r="AN111" s="243"/>
      <c r="AO111" s="243">
        <f>'[15]MINGGU 9'!J98</f>
        <v>11.4617764662925</v>
      </c>
      <c r="AP111" s="243">
        <f>'[15]MINGGU 9'!K98</f>
        <v>78.004769971582718</v>
      </c>
      <c r="AQ111" s="244"/>
      <c r="AR111" s="244"/>
      <c r="AS111" s="244"/>
      <c r="AT111" s="244"/>
      <c r="AU111" s="244"/>
      <c r="AV111" s="244"/>
      <c r="AW111" s="244"/>
      <c r="AX111" s="244">
        <f>'[15]MINGGU 10'!J98</f>
        <v>5.0666455951823348</v>
      </c>
      <c r="AY111" s="244">
        <f>'[15]MINGGU 10'!K98</f>
        <v>83.071415566765069</v>
      </c>
      <c r="AZ111" s="243"/>
      <c r="BA111" s="243"/>
      <c r="BB111" s="243"/>
      <c r="BC111" s="243"/>
      <c r="BD111" s="243"/>
      <c r="BE111" s="243"/>
      <c r="BF111" s="243"/>
      <c r="BG111" s="243">
        <f>'[15]MINGGU 11'!J98</f>
        <v>6.8036055829990616</v>
      </c>
      <c r="BH111" s="243">
        <f>'[15]MINGGU 11'!K98</f>
        <v>89.875021149764081</v>
      </c>
      <c r="BI111" s="244"/>
      <c r="BJ111" s="244"/>
      <c r="BK111" s="244"/>
      <c r="BL111" s="244"/>
      <c r="BM111" s="244"/>
      <c r="BN111" s="244"/>
      <c r="BO111" s="244"/>
      <c r="BP111" s="244"/>
      <c r="BQ111" s="244"/>
      <c r="BR111" s="243"/>
      <c r="BS111" s="243"/>
      <c r="BT111" s="243"/>
      <c r="BU111" s="243"/>
      <c r="BV111" s="243"/>
      <c r="BW111" s="243"/>
      <c r="BX111" s="243"/>
      <c r="BY111" s="243"/>
      <c r="BZ111" s="243"/>
    </row>
    <row r="112" spans="1:78" x14ac:dyDescent="0.25">
      <c r="A112" s="381" t="s">
        <v>205</v>
      </c>
      <c r="B112" s="330"/>
      <c r="C112" s="330"/>
      <c r="D112" s="330"/>
      <c r="E112" s="330"/>
      <c r="F112" s="330"/>
      <c r="G112" s="330"/>
      <c r="H112" s="330"/>
      <c r="I112" s="331"/>
      <c r="J112" s="157">
        <f>J68+J26+J12</f>
        <v>500000242.06169426</v>
      </c>
      <c r="K112" s="243"/>
      <c r="L112" s="243"/>
      <c r="M112" s="244"/>
      <c r="N112" s="244"/>
      <c r="O112" s="243"/>
      <c r="P112" s="243"/>
      <c r="Q112" s="244"/>
      <c r="R112" s="244"/>
      <c r="S112" s="243"/>
      <c r="T112" s="243"/>
      <c r="U112" s="244"/>
      <c r="V112" s="244"/>
      <c r="W112" s="243"/>
      <c r="X112" s="243"/>
      <c r="Y112" s="244"/>
      <c r="Z112" s="244"/>
      <c r="AA112" s="244"/>
      <c r="AB112" s="244"/>
      <c r="AC112" s="244"/>
      <c r="AD112" s="244"/>
      <c r="AE112" s="244"/>
      <c r="AF112" s="244"/>
      <c r="AG112" s="244"/>
      <c r="AH112" s="243"/>
      <c r="AI112" s="243"/>
      <c r="AJ112" s="243"/>
      <c r="AK112" s="243"/>
      <c r="AL112" s="243"/>
      <c r="AM112" s="243"/>
      <c r="AN112" s="243"/>
      <c r="AO112" s="243"/>
      <c r="AP112" s="243"/>
      <c r="AQ112" s="244"/>
      <c r="AR112" s="244"/>
      <c r="AS112" s="244"/>
      <c r="AT112" s="244"/>
      <c r="AU112" s="244"/>
      <c r="AV112" s="244"/>
      <c r="AW112" s="244"/>
      <c r="AX112" s="244"/>
      <c r="AY112" s="244"/>
      <c r="AZ112" s="243"/>
      <c r="BA112" s="243"/>
      <c r="BB112" s="243"/>
      <c r="BC112" s="243"/>
      <c r="BD112" s="243"/>
      <c r="BE112" s="243"/>
      <c r="BF112" s="243"/>
      <c r="BG112" s="243"/>
      <c r="BH112" s="243"/>
      <c r="BI112" s="244"/>
      <c r="BJ112" s="244"/>
      <c r="BK112" s="244"/>
      <c r="BL112" s="244"/>
      <c r="BM112" s="244"/>
      <c r="BN112" s="244"/>
      <c r="BO112" s="244"/>
      <c r="BP112" s="244"/>
      <c r="BQ112" s="244"/>
      <c r="BR112" s="243"/>
      <c r="BS112" s="243"/>
      <c r="BT112" s="243"/>
      <c r="BU112" s="243"/>
      <c r="BV112" s="243"/>
      <c r="BW112" s="243"/>
      <c r="BX112" s="243"/>
      <c r="BY112" s="243"/>
      <c r="BZ112" s="243"/>
    </row>
    <row r="113" spans="1:78" ht="15.75" thickBot="1" x14ac:dyDescent="0.3">
      <c r="A113" s="315" t="s">
        <v>206</v>
      </c>
      <c r="B113" s="316"/>
      <c r="C113" s="316"/>
      <c r="D113" s="316"/>
      <c r="E113" s="316"/>
      <c r="F113" s="316"/>
      <c r="G113" s="316"/>
      <c r="H113" s="316"/>
      <c r="I113" s="317"/>
      <c r="J113" s="158">
        <f>INT(J112/200000)*200000</f>
        <v>500000000</v>
      </c>
      <c r="K113" s="243"/>
      <c r="L113" s="243"/>
      <c r="M113" s="244"/>
      <c r="N113" s="244"/>
      <c r="O113" s="243"/>
      <c r="P113" s="243"/>
      <c r="Q113" s="244"/>
      <c r="R113" s="244"/>
      <c r="S113" s="243"/>
      <c r="T113" s="243"/>
      <c r="U113" s="244"/>
      <c r="V113" s="244"/>
      <c r="W113" s="243"/>
      <c r="X113" s="243"/>
      <c r="Y113" s="244"/>
      <c r="Z113" s="244"/>
      <c r="AA113" s="244"/>
      <c r="AB113" s="244"/>
      <c r="AC113" s="244"/>
      <c r="AD113" s="244"/>
      <c r="AE113" s="244"/>
      <c r="AF113" s="244"/>
      <c r="AG113" s="244"/>
      <c r="AH113" s="243"/>
      <c r="AI113" s="243"/>
      <c r="AJ113" s="243"/>
      <c r="AK113" s="243"/>
      <c r="AL113" s="243"/>
      <c r="AM113" s="243"/>
      <c r="AN113" s="243"/>
      <c r="AO113" s="243"/>
      <c r="AP113" s="243"/>
      <c r="AQ113" s="244"/>
      <c r="AR113" s="244"/>
      <c r="AS113" s="244"/>
      <c r="AT113" s="244"/>
      <c r="AU113" s="244"/>
      <c r="AV113" s="244"/>
      <c r="AW113" s="244"/>
      <c r="AX113" s="244"/>
      <c r="AY113" s="244"/>
      <c r="AZ113" s="243"/>
      <c r="BA113" s="243"/>
      <c r="BB113" s="243"/>
      <c r="BC113" s="243"/>
      <c r="BD113" s="243"/>
      <c r="BE113" s="243"/>
      <c r="BF113" s="243"/>
      <c r="BG113" s="243"/>
      <c r="BH113" s="243"/>
      <c r="BI113" s="244"/>
      <c r="BJ113" s="244"/>
      <c r="BK113" s="244"/>
      <c r="BL113" s="244"/>
      <c r="BM113" s="244"/>
      <c r="BN113" s="244"/>
      <c r="BO113" s="244"/>
      <c r="BP113" s="244"/>
      <c r="BQ113" s="244"/>
      <c r="BR113" s="243"/>
      <c r="BS113" s="243"/>
      <c r="BT113" s="243"/>
      <c r="BU113" s="243"/>
      <c r="BV113" s="243"/>
      <c r="BW113" s="243"/>
      <c r="BX113" s="243"/>
      <c r="BY113" s="243"/>
      <c r="BZ113" s="243"/>
    </row>
    <row r="114" spans="1:78" x14ac:dyDescent="0.25">
      <c r="A114" s="159"/>
      <c r="B114" s="159"/>
      <c r="C114" s="160"/>
      <c r="D114" s="8"/>
      <c r="E114" s="35"/>
      <c r="F114" s="35"/>
      <c r="G114" s="35"/>
      <c r="H114" s="35"/>
      <c r="I114" s="161"/>
      <c r="J114" s="159"/>
    </row>
    <row r="115" spans="1:78" x14ac:dyDescent="0.25">
      <c r="B115" s="2"/>
      <c r="C115" s="2"/>
      <c r="D115" s="3"/>
      <c r="E115" s="3"/>
      <c r="F115" s="3"/>
      <c r="G115" s="3"/>
      <c r="H115" s="3"/>
      <c r="I115" s="3" t="s">
        <v>207</v>
      </c>
      <c r="J115" s="2"/>
      <c r="AG115" s="242">
        <v>0.6</v>
      </c>
      <c r="AP115" s="241">
        <v>0.1206</v>
      </c>
      <c r="AY115" s="242">
        <v>0.3</v>
      </c>
      <c r="BQ115" s="242">
        <v>0.28799999999999998</v>
      </c>
      <c r="BZ115" s="241">
        <v>0.28299999999999997</v>
      </c>
    </row>
    <row r="116" spans="1:78" x14ac:dyDescent="0.25">
      <c r="B116" s="2"/>
      <c r="C116" s="2"/>
      <c r="D116" s="3"/>
      <c r="E116" s="3"/>
      <c r="F116" s="3"/>
      <c r="G116" s="3"/>
      <c r="H116" s="3"/>
      <c r="I116" s="3"/>
      <c r="J116" s="2"/>
      <c r="AG116" s="242">
        <v>66.56</v>
      </c>
      <c r="AP116" s="241">
        <v>78.150000000000006</v>
      </c>
      <c r="AY116" s="242">
        <v>83.08</v>
      </c>
      <c r="BH116" s="241">
        <v>90.01</v>
      </c>
      <c r="BQ116" s="242">
        <v>95.67</v>
      </c>
      <c r="BZ116" s="241">
        <v>99.65</v>
      </c>
    </row>
    <row r="117" spans="1:78" x14ac:dyDescent="0.25">
      <c r="B117" s="311" t="s">
        <v>208</v>
      </c>
      <c r="C117" s="311"/>
      <c r="D117" s="3"/>
      <c r="E117" s="311" t="s">
        <v>209</v>
      </c>
      <c r="F117" s="311"/>
      <c r="G117" s="311"/>
      <c r="H117" s="311"/>
      <c r="I117" s="311"/>
      <c r="J117" s="2"/>
    </row>
    <row r="118" spans="1:78" x14ac:dyDescent="0.25">
      <c r="B118" s="318" t="s">
        <v>210</v>
      </c>
      <c r="C118" s="318"/>
      <c r="D118" s="3"/>
      <c r="E118" s="318" t="s">
        <v>115</v>
      </c>
      <c r="F118" s="318"/>
      <c r="G118" s="318"/>
      <c r="H118" s="3"/>
      <c r="I118" s="1" t="s">
        <v>211</v>
      </c>
      <c r="J118" s="2"/>
    </row>
    <row r="119" spans="1:78" x14ac:dyDescent="0.25">
      <c r="B119" s="2"/>
      <c r="C119" s="2"/>
      <c r="D119" s="3"/>
      <c r="E119" s="3"/>
      <c r="F119" s="3"/>
      <c r="G119" s="3"/>
      <c r="H119" s="3"/>
      <c r="I119" s="1" t="s">
        <v>212</v>
      </c>
      <c r="J119" s="2"/>
    </row>
    <row r="120" spans="1:78" x14ac:dyDescent="0.25">
      <c r="B120" s="2"/>
      <c r="C120" s="2"/>
      <c r="D120" s="3"/>
      <c r="E120" s="3"/>
      <c r="F120" s="3"/>
      <c r="G120" s="3"/>
      <c r="H120" s="3"/>
      <c r="I120" s="3"/>
      <c r="J120" s="2"/>
    </row>
    <row r="121" spans="1:78" x14ac:dyDescent="0.25">
      <c r="B121" s="2"/>
      <c r="C121" s="2"/>
      <c r="D121" s="3"/>
      <c r="E121" s="3"/>
      <c r="F121" s="3"/>
      <c r="G121" s="3"/>
      <c r="H121" s="3"/>
      <c r="I121" s="3"/>
      <c r="J121" s="2"/>
    </row>
    <row r="122" spans="1:78" x14ac:dyDescent="0.25">
      <c r="B122" s="2"/>
      <c r="C122" s="2"/>
      <c r="D122" s="3"/>
      <c r="E122" s="3"/>
      <c r="F122" s="3"/>
      <c r="G122" s="3"/>
      <c r="H122" s="3"/>
      <c r="I122" s="3"/>
      <c r="J122" s="2"/>
    </row>
    <row r="123" spans="1:78" x14ac:dyDescent="0.25">
      <c r="B123" s="311" t="s">
        <v>213</v>
      </c>
      <c r="C123" s="311"/>
      <c r="D123" s="3"/>
      <c r="E123" s="311" t="s">
        <v>214</v>
      </c>
      <c r="F123" s="311"/>
      <c r="G123" s="311"/>
      <c r="H123" s="3"/>
      <c r="I123" s="3" t="s">
        <v>215</v>
      </c>
      <c r="J123" s="2"/>
    </row>
    <row r="124" spans="1:78" x14ac:dyDescent="0.25">
      <c r="A124" s="159"/>
      <c r="B124" s="159"/>
      <c r="C124" s="159"/>
      <c r="D124" s="161"/>
      <c r="E124" s="161"/>
      <c r="F124" s="161"/>
      <c r="G124" s="161"/>
      <c r="H124" s="161"/>
      <c r="I124" s="161"/>
      <c r="J124" s="159"/>
    </row>
    <row r="125" spans="1:78" x14ac:dyDescent="0.25">
      <c r="A125" s="159"/>
      <c r="B125" s="159"/>
      <c r="C125" s="159"/>
      <c r="D125" s="161"/>
      <c r="E125" s="161"/>
      <c r="F125" s="161"/>
      <c r="G125" s="161"/>
      <c r="H125" s="161"/>
      <c r="I125" s="161"/>
      <c r="J125" s="159"/>
    </row>
  </sheetData>
  <mergeCells count="95">
    <mergeCell ref="Q8:R8"/>
    <mergeCell ref="A1:J1"/>
    <mergeCell ref="A2:J2"/>
    <mergeCell ref="K8:L8"/>
    <mergeCell ref="M8:N8"/>
    <mergeCell ref="O8:P8"/>
    <mergeCell ref="BG8:BH8"/>
    <mergeCell ref="BP8:BQ8"/>
    <mergeCell ref="BY8:BZ8"/>
    <mergeCell ref="A9:A10"/>
    <mergeCell ref="B9:C10"/>
    <mergeCell ref="D9:D10"/>
    <mergeCell ref="E9:E10"/>
    <mergeCell ref="F9:F10"/>
    <mergeCell ref="G9:G10"/>
    <mergeCell ref="H9:H10"/>
    <mergeCell ref="S8:T8"/>
    <mergeCell ref="U8:V8"/>
    <mergeCell ref="W8:X8"/>
    <mergeCell ref="AF8:AG8"/>
    <mergeCell ref="AO8:AP8"/>
    <mergeCell ref="AX8:AY8"/>
    <mergeCell ref="B11:C11"/>
    <mergeCell ref="E12:I12"/>
    <mergeCell ref="K25:L25"/>
    <mergeCell ref="M25:N25"/>
    <mergeCell ref="O25:P25"/>
    <mergeCell ref="B35:C35"/>
    <mergeCell ref="BG25:BH25"/>
    <mergeCell ref="BP25:BQ25"/>
    <mergeCell ref="BY25:BZ25"/>
    <mergeCell ref="E26:I26"/>
    <mergeCell ref="B27:J27"/>
    <mergeCell ref="B29:C29"/>
    <mergeCell ref="S25:T25"/>
    <mergeCell ref="U25:V25"/>
    <mergeCell ref="W25:X25"/>
    <mergeCell ref="AF25:AG25"/>
    <mergeCell ref="AO25:AP25"/>
    <mergeCell ref="AX25:AY25"/>
    <mergeCell ref="Q25:R25"/>
    <mergeCell ref="A30:I30"/>
    <mergeCell ref="B31:C31"/>
    <mergeCell ref="B32:C32"/>
    <mergeCell ref="B33:C33"/>
    <mergeCell ref="B34:C34"/>
    <mergeCell ref="B47:C47"/>
    <mergeCell ref="A36:I36"/>
    <mergeCell ref="B37:C37"/>
    <mergeCell ref="B38:C38"/>
    <mergeCell ref="B39:C39"/>
    <mergeCell ref="B40:C40"/>
    <mergeCell ref="A41:I41"/>
    <mergeCell ref="B42:C42"/>
    <mergeCell ref="B43:C43"/>
    <mergeCell ref="B44:C44"/>
    <mergeCell ref="A45:I45"/>
    <mergeCell ref="B46:C46"/>
    <mergeCell ref="B65:C65"/>
    <mergeCell ref="B48:C48"/>
    <mergeCell ref="A49:I49"/>
    <mergeCell ref="B50:C50"/>
    <mergeCell ref="A51:I51"/>
    <mergeCell ref="B52:C52"/>
    <mergeCell ref="A53:I53"/>
    <mergeCell ref="B54:C54"/>
    <mergeCell ref="B55:C55"/>
    <mergeCell ref="B56:C56"/>
    <mergeCell ref="B57:C57"/>
    <mergeCell ref="B58:C58"/>
    <mergeCell ref="B106:C106"/>
    <mergeCell ref="B66:C66"/>
    <mergeCell ref="B67:C67"/>
    <mergeCell ref="D67:I67"/>
    <mergeCell ref="E68:I68"/>
    <mergeCell ref="A71:I71"/>
    <mergeCell ref="A73:I73"/>
    <mergeCell ref="A80:I80"/>
    <mergeCell ref="A87:I87"/>
    <mergeCell ref="A93:I93"/>
    <mergeCell ref="A103:I103"/>
    <mergeCell ref="B104:C104"/>
    <mergeCell ref="B123:C123"/>
    <mergeCell ref="E123:G123"/>
    <mergeCell ref="B107:C107"/>
    <mergeCell ref="B108:C108"/>
    <mergeCell ref="B109:C109"/>
    <mergeCell ref="B110:C110"/>
    <mergeCell ref="A111:I111"/>
    <mergeCell ref="A112:I112"/>
    <mergeCell ref="A113:I113"/>
    <mergeCell ref="B117:C117"/>
    <mergeCell ref="E117:I117"/>
    <mergeCell ref="B118:C118"/>
    <mergeCell ref="E118:G11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5"/>
  <sheetViews>
    <sheetView topLeftCell="A3" workbookViewId="0">
      <selection activeCell="G12" sqref="G12"/>
    </sheetView>
  </sheetViews>
  <sheetFormatPr defaultRowHeight="15" x14ac:dyDescent="0.25"/>
  <cols>
    <col min="1" max="1" width="3.5703125" customWidth="1"/>
    <col min="2" max="2" width="14.28515625" customWidth="1"/>
    <col min="3" max="3" width="11.140625" customWidth="1"/>
    <col min="4" max="4" width="6.85546875" customWidth="1"/>
    <col min="5" max="5" width="6.28515625" customWidth="1"/>
    <col min="6" max="6" width="4.42578125" customWidth="1"/>
    <col min="7" max="7" width="7.140625" customWidth="1"/>
    <col min="8" max="8" width="8.5703125" customWidth="1"/>
    <col min="9" max="9" width="11.85546875" style="79" customWidth="1"/>
    <col min="10" max="10" width="13.5703125" customWidth="1"/>
    <col min="11" max="11" width="17.5703125" customWidth="1"/>
  </cols>
  <sheetData>
    <row r="1" spans="1:10" ht="17.45" customHeight="1" x14ac:dyDescent="0.25">
      <c r="A1" s="345" t="s">
        <v>120</v>
      </c>
      <c r="B1" s="345"/>
      <c r="C1" s="345"/>
      <c r="D1" s="345"/>
      <c r="E1" s="345"/>
      <c r="F1" s="345"/>
      <c r="G1" s="345"/>
      <c r="H1" s="345"/>
      <c r="I1" s="345"/>
      <c r="J1" s="345"/>
    </row>
    <row r="2" spans="1:10" ht="17.45" customHeight="1" x14ac:dyDescent="0.25">
      <c r="A2" s="345" t="s">
        <v>245</v>
      </c>
      <c r="B2" s="345"/>
      <c r="C2" s="345"/>
      <c r="D2" s="345"/>
      <c r="E2" s="345"/>
      <c r="F2" s="345"/>
      <c r="G2" s="345"/>
      <c r="H2" s="345"/>
      <c r="I2" s="345"/>
      <c r="J2" s="345"/>
    </row>
    <row r="3" spans="1:10" x14ac:dyDescent="0.25">
      <c r="A3" s="49"/>
      <c r="B3" s="49"/>
      <c r="C3" s="49"/>
      <c r="D3" s="49"/>
      <c r="E3" s="49"/>
      <c r="F3" s="49"/>
      <c r="G3" s="53"/>
      <c r="H3" s="53"/>
      <c r="I3" s="221"/>
      <c r="J3" s="53"/>
    </row>
    <row r="4" spans="1:10" x14ac:dyDescent="0.25">
      <c r="A4" s="49" t="s">
        <v>122</v>
      </c>
      <c r="B4" s="49"/>
      <c r="C4" s="49" t="str">
        <f>[14]REKAP!C3</f>
        <v>: SANIMAS SPALD-S</v>
      </c>
      <c r="D4" s="49"/>
      <c r="E4" s="49"/>
      <c r="F4" s="49"/>
      <c r="G4" s="53"/>
      <c r="H4" s="53"/>
      <c r="I4" s="221"/>
      <c r="J4" s="53"/>
    </row>
    <row r="5" spans="1:10" x14ac:dyDescent="0.25">
      <c r="A5" s="49" t="s">
        <v>123</v>
      </c>
      <c r="B5" s="49"/>
      <c r="C5" s="49" t="str">
        <f>[14]REKAP!C4</f>
        <v xml:space="preserve">: PEMBANGUNAN BILIK TOILET DAN SEPTICTANK INDIVIDU </v>
      </c>
      <c r="D5" s="49"/>
      <c r="E5" s="49"/>
      <c r="F5" s="49"/>
      <c r="G5" s="53"/>
      <c r="H5" s="53"/>
      <c r="I5" s="221"/>
      <c r="J5" s="53"/>
    </row>
    <row r="6" spans="1:10" x14ac:dyDescent="0.25">
      <c r="A6" s="49" t="s">
        <v>124</v>
      </c>
      <c r="B6" s="49"/>
      <c r="C6" s="49" t="str">
        <f>[14]REKAP!C5</f>
        <v>: DESA WONOTIRTO KECAMATAN BULU</v>
      </c>
      <c r="D6" s="49"/>
      <c r="E6" s="49"/>
      <c r="F6" s="49"/>
      <c r="G6" s="53"/>
      <c r="H6" s="53"/>
      <c r="I6" s="221"/>
      <c r="J6" s="53"/>
    </row>
    <row r="7" spans="1:10" x14ac:dyDescent="0.25">
      <c r="A7" s="49" t="s">
        <v>125</v>
      </c>
      <c r="B7" s="49"/>
      <c r="C7" s="49" t="str">
        <f>[14]REKAP!C6</f>
        <v>: 2022</v>
      </c>
      <c r="D7" s="49"/>
      <c r="E7" s="49"/>
      <c r="F7" s="49"/>
      <c r="G7" s="53"/>
      <c r="H7" s="53"/>
      <c r="I7" s="221"/>
      <c r="J7" s="53"/>
    </row>
    <row r="8" spans="1:10" ht="15.75" thickBot="1" x14ac:dyDescent="0.3">
      <c r="A8" s="49"/>
      <c r="B8" s="49"/>
      <c r="C8" s="49"/>
      <c r="D8" s="49"/>
      <c r="E8" s="49"/>
      <c r="F8" s="49"/>
      <c r="G8" s="53"/>
      <c r="H8" s="53"/>
      <c r="I8" s="221"/>
      <c r="J8" s="53"/>
    </row>
    <row r="9" spans="1:10" x14ac:dyDescent="0.25">
      <c r="A9" s="346" t="s">
        <v>126</v>
      </c>
      <c r="B9" s="348" t="s">
        <v>246</v>
      </c>
      <c r="C9" s="389"/>
      <c r="D9" s="352" t="s">
        <v>17</v>
      </c>
      <c r="E9" s="354" t="s">
        <v>128</v>
      </c>
      <c r="F9" s="354" t="s">
        <v>129</v>
      </c>
      <c r="G9" s="357" t="s">
        <v>130</v>
      </c>
      <c r="H9" s="165" t="s">
        <v>156</v>
      </c>
      <c r="I9" s="222" t="s">
        <v>218</v>
      </c>
      <c r="J9" s="55" t="s">
        <v>247</v>
      </c>
    </row>
    <row r="10" spans="1:10" x14ac:dyDescent="0.25">
      <c r="A10" s="388"/>
      <c r="B10" s="390"/>
      <c r="C10" s="391"/>
      <c r="D10" s="392"/>
      <c r="E10" s="355"/>
      <c r="F10" s="356"/>
      <c r="G10" s="358"/>
      <c r="H10" s="223" t="s">
        <v>218</v>
      </c>
      <c r="I10" s="224" t="s">
        <v>248</v>
      </c>
      <c r="J10" s="58" t="s">
        <v>249</v>
      </c>
    </row>
    <row r="11" spans="1:10" x14ac:dyDescent="0.25">
      <c r="A11" s="225" t="s">
        <v>135</v>
      </c>
      <c r="B11" s="335" t="s">
        <v>26</v>
      </c>
      <c r="C11" s="336"/>
      <c r="D11" s="385"/>
      <c r="E11" s="385"/>
      <c r="F11" s="386"/>
      <c r="G11" s="386"/>
      <c r="H11" s="385"/>
      <c r="I11" s="385"/>
      <c r="J11" s="387"/>
    </row>
    <row r="12" spans="1:10" x14ac:dyDescent="0.25">
      <c r="A12" s="76">
        <v>1</v>
      </c>
      <c r="B12" s="73" t="s">
        <v>250</v>
      </c>
      <c r="C12" s="69"/>
      <c r="D12" s="100">
        <f>'[14]VOLUME BILIK L'!N15</f>
        <v>0.60899999999999987</v>
      </c>
      <c r="E12" s="76" t="s">
        <v>155</v>
      </c>
      <c r="F12" s="76">
        <v>1</v>
      </c>
      <c r="G12" s="76">
        <f>F12*D12</f>
        <v>0.60899999999999987</v>
      </c>
      <c r="H12" s="76" t="s">
        <v>156</v>
      </c>
      <c r="I12" s="226">
        <f>[14]ANALISA!G229</f>
        <v>56250</v>
      </c>
      <c r="J12" s="226">
        <f>I12*G12</f>
        <v>34256.249999999993</v>
      </c>
    </row>
    <row r="13" spans="1:10" x14ac:dyDescent="0.25">
      <c r="A13" s="76">
        <v>2</v>
      </c>
      <c r="B13" s="337" t="s">
        <v>28</v>
      </c>
      <c r="C13" s="337"/>
      <c r="D13" s="227">
        <f>'[14]VOLUME BILIK L'!N19</f>
        <v>8.6999999999999994E-3</v>
      </c>
      <c r="E13" s="228" t="s">
        <v>155</v>
      </c>
      <c r="F13" s="228">
        <v>1</v>
      </c>
      <c r="G13" s="228">
        <f>D13*F13</f>
        <v>8.6999999999999994E-3</v>
      </c>
      <c r="H13" s="144" t="s">
        <v>156</v>
      </c>
      <c r="I13" s="229">
        <f>[14]ANALISA!G344</f>
        <v>358500</v>
      </c>
      <c r="J13" s="230">
        <f>G13*I13</f>
        <v>3118.95</v>
      </c>
    </row>
    <row r="14" spans="1:10" x14ac:dyDescent="0.25">
      <c r="A14" s="339" t="s">
        <v>157</v>
      </c>
      <c r="B14" s="339"/>
      <c r="C14" s="339"/>
      <c r="D14" s="339"/>
      <c r="E14" s="339"/>
      <c r="F14" s="339"/>
      <c r="G14" s="339"/>
      <c r="H14" s="339"/>
      <c r="I14" s="339"/>
      <c r="J14" s="231">
        <f>SUM(J12:J13)</f>
        <v>37375.19999999999</v>
      </c>
    </row>
    <row r="15" spans="1:10" x14ac:dyDescent="0.25">
      <c r="A15" s="225">
        <v>1</v>
      </c>
      <c r="B15" s="337" t="s">
        <v>31</v>
      </c>
      <c r="C15" s="337"/>
      <c r="D15" s="95">
        <f>'[14]VOLUME BILIK L'!N23</f>
        <v>0.34800000000000003</v>
      </c>
      <c r="E15" s="76" t="s">
        <v>155</v>
      </c>
      <c r="F15" s="76">
        <v>1</v>
      </c>
      <c r="G15" s="76">
        <f>D15*F15</f>
        <v>0.34800000000000003</v>
      </c>
      <c r="H15" s="76" t="s">
        <v>156</v>
      </c>
      <c r="I15" s="96">
        <f>[14]ANALISA!G28</f>
        <v>696250</v>
      </c>
      <c r="J15" s="232">
        <f>G15*I15</f>
        <v>242295.00000000003</v>
      </c>
    </row>
    <row r="16" spans="1:10" x14ac:dyDescent="0.25">
      <c r="A16" s="76">
        <v>2</v>
      </c>
      <c r="B16" s="337" t="s">
        <v>251</v>
      </c>
      <c r="C16" s="337"/>
      <c r="D16" s="233">
        <f>'[14]VOLUME BILIK L'!N65</f>
        <v>4.5199999999999996</v>
      </c>
      <c r="E16" s="76" t="s">
        <v>159</v>
      </c>
      <c r="F16" s="76">
        <v>1</v>
      </c>
      <c r="G16" s="76">
        <f>D16*F16</f>
        <v>4.5199999999999996</v>
      </c>
      <c r="H16" s="76" t="s">
        <v>156</v>
      </c>
      <c r="I16" s="96">
        <f>[14]ANALISA!G214</f>
        <v>121869.6</v>
      </c>
      <c r="J16" s="232">
        <f>G16*I16</f>
        <v>550850.59199999995</v>
      </c>
    </row>
    <row r="17" spans="1:10" x14ac:dyDescent="0.25">
      <c r="A17" s="76">
        <v>3</v>
      </c>
      <c r="B17" s="337" t="s">
        <v>33</v>
      </c>
      <c r="C17" s="337"/>
      <c r="D17" s="233">
        <f>'[14]VOLUME BILIK L'!N87</f>
        <v>9.0399999999999991</v>
      </c>
      <c r="E17" s="76" t="s">
        <v>159</v>
      </c>
      <c r="F17" s="76">
        <v>1</v>
      </c>
      <c r="G17" s="76">
        <f>D17*F17</f>
        <v>9.0399999999999991</v>
      </c>
      <c r="H17" s="76" t="s">
        <v>156</v>
      </c>
      <c r="I17" s="96">
        <f>[14]ANALISA!G193</f>
        <v>36708.080000000002</v>
      </c>
      <c r="J17" s="232">
        <f>G17*I17</f>
        <v>331841.04319999996</v>
      </c>
    </row>
    <row r="18" spans="1:10" x14ac:dyDescent="0.25">
      <c r="A18" s="76">
        <v>4</v>
      </c>
      <c r="B18" s="337" t="s">
        <v>34</v>
      </c>
      <c r="C18" s="337"/>
      <c r="D18" s="233">
        <f>'[14]VOLUME BILIK L'!N87</f>
        <v>9.0399999999999991</v>
      </c>
      <c r="E18" s="76" t="s">
        <v>159</v>
      </c>
      <c r="F18" s="76">
        <v>1</v>
      </c>
      <c r="G18" s="76">
        <f>D18*F18</f>
        <v>9.0399999999999991</v>
      </c>
      <c r="H18" s="76" t="s">
        <v>156</v>
      </c>
      <c r="I18" s="96">
        <f>[14]ANALISA!G172</f>
        <v>23910</v>
      </c>
      <c r="J18" s="232">
        <f>G18*I18</f>
        <v>216146.39999999997</v>
      </c>
    </row>
    <row r="19" spans="1:10" x14ac:dyDescent="0.25">
      <c r="A19" s="76">
        <v>5</v>
      </c>
      <c r="B19" s="337" t="s">
        <v>35</v>
      </c>
      <c r="C19" s="337"/>
      <c r="D19" s="233">
        <f>'[14]VOLUME BILIK L'!N91</f>
        <v>1.7999999999999998</v>
      </c>
      <c r="E19" s="76" t="s">
        <v>159</v>
      </c>
      <c r="F19" s="76">
        <v>1</v>
      </c>
      <c r="G19" s="76">
        <f>D19*F19</f>
        <v>1.7999999999999998</v>
      </c>
      <c r="H19" s="76" t="s">
        <v>156</v>
      </c>
      <c r="I19" s="96">
        <f>[14]ANALISA!G363</f>
        <v>165400</v>
      </c>
      <c r="J19" s="232">
        <f>G19*I19</f>
        <v>297719.99999999994</v>
      </c>
    </row>
    <row r="20" spans="1:10" x14ac:dyDescent="0.25">
      <c r="A20" s="339" t="s">
        <v>160</v>
      </c>
      <c r="B20" s="339"/>
      <c r="C20" s="339"/>
      <c r="D20" s="339"/>
      <c r="E20" s="339"/>
      <c r="F20" s="339"/>
      <c r="G20" s="339"/>
      <c r="H20" s="339"/>
      <c r="I20" s="339"/>
      <c r="J20" s="234">
        <f>SUM(J15:J19)</f>
        <v>1638853.0351999998</v>
      </c>
    </row>
    <row r="21" spans="1:10" x14ac:dyDescent="0.25">
      <c r="A21" s="76">
        <v>1</v>
      </c>
      <c r="B21" s="337" t="s">
        <v>38</v>
      </c>
      <c r="C21" s="337"/>
      <c r="D21" s="99">
        <f>'[14]VOLUME BILIK L'!N57</f>
        <v>8.4000000000000005E-2</v>
      </c>
      <c r="E21" s="76" t="s">
        <v>155</v>
      </c>
      <c r="F21" s="76">
        <v>1</v>
      </c>
      <c r="G21" s="76">
        <f>D21*F21</f>
        <v>8.4000000000000005E-2</v>
      </c>
      <c r="H21" s="93" t="s">
        <v>156</v>
      </c>
      <c r="I21" s="96">
        <f>[14]ANALISA!G328</f>
        <v>925662</v>
      </c>
      <c r="J21" s="232">
        <f>G21*I21</f>
        <v>77755.608000000007</v>
      </c>
    </row>
    <row r="22" spans="1:10" x14ac:dyDescent="0.25">
      <c r="A22" s="76">
        <v>2</v>
      </c>
      <c r="B22" s="337" t="s">
        <v>39</v>
      </c>
      <c r="C22" s="337"/>
      <c r="D22" s="99">
        <f>'[14]VOLUME BILIK L'!N27</f>
        <v>4.3499999999999997E-2</v>
      </c>
      <c r="E22" s="76" t="s">
        <v>155</v>
      </c>
      <c r="F22" s="76">
        <v>1</v>
      </c>
      <c r="G22" s="76">
        <f>D22*F22</f>
        <v>4.3499999999999997E-2</v>
      </c>
      <c r="H22" s="93" t="str">
        <f>H21</f>
        <v>Analisa</v>
      </c>
      <c r="I22" s="96">
        <f>[14]ANALISA!G328</f>
        <v>925662</v>
      </c>
      <c r="J22" s="232">
        <f>G22*I22</f>
        <v>40266.296999999999</v>
      </c>
    </row>
    <row r="23" spans="1:10" x14ac:dyDescent="0.25">
      <c r="A23" s="76">
        <v>3</v>
      </c>
      <c r="B23" s="337" t="s">
        <v>40</v>
      </c>
      <c r="C23" s="337"/>
      <c r="D23" s="99">
        <f>'[14]VOLUME BILIK L'!N37</f>
        <v>6.3000000000000014E-2</v>
      </c>
      <c r="E23" s="76" t="s">
        <v>155</v>
      </c>
      <c r="F23" s="76">
        <v>1</v>
      </c>
      <c r="G23" s="76">
        <f>D23*F23</f>
        <v>6.3000000000000014E-2</v>
      </c>
      <c r="H23" s="93" t="str">
        <f>H22</f>
        <v>Analisa</v>
      </c>
      <c r="I23" s="96">
        <f>[14]ANALISA!G328</f>
        <v>925662</v>
      </c>
      <c r="J23" s="232">
        <f>G23*I23</f>
        <v>58316.706000000013</v>
      </c>
    </row>
    <row r="24" spans="1:10" x14ac:dyDescent="0.25">
      <c r="A24" s="76">
        <v>4</v>
      </c>
      <c r="B24" s="337" t="s">
        <v>41</v>
      </c>
      <c r="C24" s="337"/>
      <c r="D24" s="99">
        <f>'[14]VOLUME BILIK L'!N47</f>
        <v>2.9000000000000001E-2</v>
      </c>
      <c r="E24" s="76" t="s">
        <v>155</v>
      </c>
      <c r="F24" s="76">
        <v>1</v>
      </c>
      <c r="G24" s="76">
        <f>D24*F24</f>
        <v>2.9000000000000001E-2</v>
      </c>
      <c r="H24" s="93" t="str">
        <f>H23</f>
        <v>Analisa</v>
      </c>
      <c r="I24" s="96">
        <f>[14]ANALISA!G328</f>
        <v>925662</v>
      </c>
      <c r="J24" s="232">
        <f>G24*I24</f>
        <v>26844.198</v>
      </c>
    </row>
    <row r="25" spans="1:10" x14ac:dyDescent="0.25">
      <c r="A25" s="339" t="s">
        <v>162</v>
      </c>
      <c r="B25" s="339"/>
      <c r="C25" s="339"/>
      <c r="D25" s="339"/>
      <c r="E25" s="339"/>
      <c r="F25" s="339"/>
      <c r="G25" s="339"/>
      <c r="H25" s="339"/>
      <c r="I25" s="339"/>
      <c r="J25" s="231">
        <f>SUM(J21:J24)</f>
        <v>203182.80900000001</v>
      </c>
    </row>
    <row r="26" spans="1:10" x14ac:dyDescent="0.25">
      <c r="A26" s="76">
        <v>1</v>
      </c>
      <c r="B26" s="337" t="s">
        <v>39</v>
      </c>
      <c r="C26" s="337"/>
      <c r="D26" s="99">
        <f>[14]PENULANGAN!P32</f>
        <v>10.72185</v>
      </c>
      <c r="E26" s="76" t="s">
        <v>252</v>
      </c>
      <c r="F26" s="76">
        <v>1</v>
      </c>
      <c r="G26" s="76">
        <f>D26*F26</f>
        <v>10.72185</v>
      </c>
      <c r="H26" s="93" t="s">
        <v>156</v>
      </c>
      <c r="I26" s="96">
        <f>[14]ANALISA!G307</f>
        <v>13175.66450567261</v>
      </c>
      <c r="J26" s="232">
        <f>G26*I26</f>
        <v>141267.49848014588</v>
      </c>
    </row>
    <row r="27" spans="1:10" x14ac:dyDescent="0.25">
      <c r="A27" s="76">
        <v>2</v>
      </c>
      <c r="B27" s="337" t="s">
        <v>40</v>
      </c>
      <c r="C27" s="337"/>
      <c r="D27" s="99">
        <f>[14]PENULANGAN!P36</f>
        <v>22.524749999999997</v>
      </c>
      <c r="E27" s="76" t="s">
        <v>252</v>
      </c>
      <c r="F27" s="76">
        <v>1</v>
      </c>
      <c r="G27" s="76">
        <f>D27*F27</f>
        <v>22.524749999999997</v>
      </c>
      <c r="H27" s="93" t="str">
        <f>H26</f>
        <v>Analisa</v>
      </c>
      <c r="I27" s="96">
        <f>[14]ANALISA!G307</f>
        <v>13175.66450567261</v>
      </c>
      <c r="J27" s="232">
        <f>G27*I27</f>
        <v>296778.54907414911</v>
      </c>
    </row>
    <row r="28" spans="1:10" x14ac:dyDescent="0.25">
      <c r="A28" s="76">
        <v>3</v>
      </c>
      <c r="B28" s="337" t="s">
        <v>41</v>
      </c>
      <c r="C28" s="337"/>
      <c r="D28" s="99">
        <f>[14]PENULANGAN!P40</f>
        <v>7.3667500000000015</v>
      </c>
      <c r="E28" s="76" t="s">
        <v>252</v>
      </c>
      <c r="F28" s="76">
        <v>1</v>
      </c>
      <c r="G28" s="76">
        <f>D28*F28</f>
        <v>7.3667500000000015</v>
      </c>
      <c r="H28" s="93" t="str">
        <f>H27</f>
        <v>Analisa</v>
      </c>
      <c r="I28" s="96">
        <f>[14]ANALISA!G307</f>
        <v>13175.66450567261</v>
      </c>
      <c r="J28" s="232">
        <f>G28*I28</f>
        <v>97061.826497163725</v>
      </c>
    </row>
    <row r="29" spans="1:10" x14ac:dyDescent="0.25">
      <c r="A29" s="339" t="s">
        <v>165</v>
      </c>
      <c r="B29" s="339"/>
      <c r="C29" s="339"/>
      <c r="D29" s="339"/>
      <c r="E29" s="339"/>
      <c r="F29" s="339"/>
      <c r="G29" s="339"/>
      <c r="H29" s="339"/>
      <c r="I29" s="339"/>
      <c r="J29" s="235">
        <f>SUM(J26:J28)</f>
        <v>535107.87405145867</v>
      </c>
    </row>
    <row r="30" spans="1:10" x14ac:dyDescent="0.25">
      <c r="A30" s="76">
        <v>1</v>
      </c>
      <c r="B30" s="337" t="s">
        <v>39</v>
      </c>
      <c r="C30" s="337"/>
      <c r="D30" s="99">
        <f>'[14]VOLUME BILIK L'!N32</f>
        <v>0.58000000000000007</v>
      </c>
      <c r="E30" s="76" t="s">
        <v>159</v>
      </c>
      <c r="F30" s="76">
        <v>1</v>
      </c>
      <c r="G30" s="76">
        <f>D30*F30</f>
        <v>0.58000000000000007</v>
      </c>
      <c r="H30" s="93" t="s">
        <v>156</v>
      </c>
      <c r="I30" s="96">
        <f>[14]ANALISA!G152</f>
        <v>71362.5</v>
      </c>
      <c r="J30" s="232">
        <f>G30*I30</f>
        <v>41390.250000000007</v>
      </c>
    </row>
    <row r="31" spans="1:10" x14ac:dyDescent="0.25">
      <c r="A31" s="76">
        <v>2</v>
      </c>
      <c r="B31" s="337" t="s">
        <v>40</v>
      </c>
      <c r="C31" s="337"/>
      <c r="D31" s="99">
        <f>'[14]VOLUME BILIK L'!N42</f>
        <v>2.5200000000000005</v>
      </c>
      <c r="E31" s="76" t="s">
        <v>159</v>
      </c>
      <c r="F31" s="76">
        <v>1</v>
      </c>
      <c r="G31" s="76">
        <f>D31*F31</f>
        <v>2.5200000000000005</v>
      </c>
      <c r="H31" s="93" t="str">
        <f>H30</f>
        <v>Analisa</v>
      </c>
      <c r="I31" s="96">
        <f>[14]ANALISA!G152</f>
        <v>71362.5</v>
      </c>
      <c r="J31" s="232">
        <f>G31*I31</f>
        <v>179833.50000000003</v>
      </c>
    </row>
    <row r="32" spans="1:10" x14ac:dyDescent="0.25">
      <c r="A32" s="76">
        <v>3</v>
      </c>
      <c r="B32" s="337" t="s">
        <v>41</v>
      </c>
      <c r="C32" s="337"/>
      <c r="D32" s="99">
        <f>'[14]VOLUME BILIK L'!N52</f>
        <v>0.58000000000000007</v>
      </c>
      <c r="E32" s="76" t="s">
        <v>159</v>
      </c>
      <c r="F32" s="76">
        <v>1</v>
      </c>
      <c r="G32" s="76">
        <f>D32*F32</f>
        <v>0.58000000000000007</v>
      </c>
      <c r="H32" s="93" t="str">
        <f>H31</f>
        <v>Analisa</v>
      </c>
      <c r="I32" s="96">
        <f>[14]ANALISA!G152</f>
        <v>71362.5</v>
      </c>
      <c r="J32" s="232">
        <f>G32*I32</f>
        <v>41390.250000000007</v>
      </c>
    </row>
    <row r="33" spans="1:10" x14ac:dyDescent="0.25">
      <c r="A33" s="339" t="s">
        <v>167</v>
      </c>
      <c r="B33" s="339"/>
      <c r="C33" s="339"/>
      <c r="D33" s="339"/>
      <c r="E33" s="339"/>
      <c r="F33" s="339"/>
      <c r="G33" s="339"/>
      <c r="H33" s="339"/>
      <c r="I33" s="339"/>
      <c r="J33" s="231">
        <f>SUM(J30:J32)</f>
        <v>262614.00000000006</v>
      </c>
    </row>
    <row r="34" spans="1:10" x14ac:dyDescent="0.25">
      <c r="A34" s="76">
        <v>1</v>
      </c>
      <c r="B34" s="337" t="s">
        <v>169</v>
      </c>
      <c r="C34" s="337"/>
      <c r="D34" s="99">
        <v>0</v>
      </c>
      <c r="E34" s="76" t="s">
        <v>159</v>
      </c>
      <c r="F34" s="76">
        <v>1</v>
      </c>
      <c r="G34" s="76">
        <f>D34*F34</f>
        <v>0</v>
      </c>
      <c r="H34" s="93" t="s">
        <v>156</v>
      </c>
      <c r="I34" s="96">
        <f>[14]ANALISA!G90</f>
        <v>101375</v>
      </c>
      <c r="J34" s="232">
        <f>G34*I34</f>
        <v>0</v>
      </c>
    </row>
    <row r="35" spans="1:10" x14ac:dyDescent="0.25">
      <c r="A35" s="339"/>
      <c r="B35" s="339"/>
      <c r="C35" s="339"/>
      <c r="D35" s="339"/>
      <c r="E35" s="339"/>
      <c r="F35" s="339"/>
      <c r="G35" s="339"/>
      <c r="H35" s="339"/>
      <c r="I35" s="339"/>
      <c r="J35" s="231">
        <f>SUM(J34)</f>
        <v>0</v>
      </c>
    </row>
    <row r="36" spans="1:10" x14ac:dyDescent="0.25">
      <c r="A36" s="76">
        <v>1</v>
      </c>
      <c r="B36" s="337" t="s">
        <v>51</v>
      </c>
      <c r="C36" s="337"/>
      <c r="D36" s="99">
        <f>'[14]VOLUME BILIK L'!N95+1.25</f>
        <v>13.815599999999998</v>
      </c>
      <c r="E36" s="76" t="s">
        <v>159</v>
      </c>
      <c r="F36" s="76">
        <v>1</v>
      </c>
      <c r="G36" s="76">
        <f>D36*F36</f>
        <v>13.815599999999998</v>
      </c>
      <c r="H36" s="93" t="s">
        <v>156</v>
      </c>
      <c r="I36" s="96">
        <f>[14]ANALISA!G380</f>
        <v>21835</v>
      </c>
      <c r="J36" s="232">
        <f>G36*I36</f>
        <v>301663.62599999993</v>
      </c>
    </row>
    <row r="37" spans="1:10" x14ac:dyDescent="0.25">
      <c r="A37" s="339"/>
      <c r="B37" s="339"/>
      <c r="C37" s="339"/>
      <c r="D37" s="339"/>
      <c r="E37" s="339"/>
      <c r="F37" s="339"/>
      <c r="G37" s="339"/>
      <c r="H37" s="339"/>
      <c r="I37" s="339"/>
      <c r="J37" s="231">
        <f>SUM(J36)</f>
        <v>301663.62599999993</v>
      </c>
    </row>
    <row r="38" spans="1:10" x14ac:dyDescent="0.25">
      <c r="A38" s="76">
        <v>1</v>
      </c>
      <c r="B38" s="337" t="str">
        <f>'[14]VOLUME BILIK'!B97</f>
        <v>Pas. Closet jongkok</v>
      </c>
      <c r="C38" s="337"/>
      <c r="D38" s="101">
        <f>'[14]VOLUME BILIK'!N97</f>
        <v>1</v>
      </c>
      <c r="E38" s="76" t="s">
        <v>97</v>
      </c>
      <c r="F38" s="76">
        <v>1</v>
      </c>
      <c r="G38" s="76">
        <f t="shared" ref="G38:G49" si="0">D38*F38</f>
        <v>1</v>
      </c>
      <c r="H38" s="93" t="s">
        <v>175</v>
      </c>
      <c r="I38" s="96">
        <f>'[14]SATUAN HARGA'!E47</f>
        <v>175000</v>
      </c>
      <c r="J38" s="232">
        <f t="shared" ref="J38:J49" si="1">G38*I38</f>
        <v>175000</v>
      </c>
    </row>
    <row r="39" spans="1:10" x14ac:dyDescent="0.25">
      <c r="A39" s="76">
        <f>A38+1</f>
        <v>2</v>
      </c>
      <c r="B39" s="337" t="str">
        <f>'[14]VOLUME BILIK'!B98</f>
        <v>Pas. Pintu PVC Toilet</v>
      </c>
      <c r="C39" s="337"/>
      <c r="D39" s="101">
        <f>'[14]VOLUME BILIK'!N98</f>
        <v>1</v>
      </c>
      <c r="E39" s="76" t="s">
        <v>97</v>
      </c>
      <c r="F39" s="76">
        <v>1</v>
      </c>
      <c r="G39" s="76">
        <f t="shared" si="0"/>
        <v>1</v>
      </c>
      <c r="H39" s="93" t="s">
        <v>175</v>
      </c>
      <c r="I39" s="96">
        <f>'[14]SATUAN HARGA'!E57</f>
        <v>250000</v>
      </c>
      <c r="J39" s="232">
        <f t="shared" si="1"/>
        <v>250000</v>
      </c>
    </row>
    <row r="40" spans="1:10" x14ac:dyDescent="0.25">
      <c r="A40" s="76">
        <v>3</v>
      </c>
      <c r="B40" s="337" t="str">
        <f>'[14]VOLUME BILIK'!B99</f>
        <v>Pas. Floor drain</v>
      </c>
      <c r="C40" s="337"/>
      <c r="D40" s="101">
        <f>'[14]VOLUME BILIK'!N99</f>
        <v>1</v>
      </c>
      <c r="E40" s="76" t="s">
        <v>97</v>
      </c>
      <c r="F40" s="76">
        <v>1</v>
      </c>
      <c r="G40" s="76">
        <f t="shared" si="0"/>
        <v>1</v>
      </c>
      <c r="H40" s="93" t="s">
        <v>175</v>
      </c>
      <c r="I40" s="96">
        <f>'[14]SATUAN HARGA'!E52</f>
        <v>16000</v>
      </c>
      <c r="J40" s="232">
        <f t="shared" si="1"/>
        <v>16000</v>
      </c>
    </row>
    <row r="41" spans="1:10" x14ac:dyDescent="0.25">
      <c r="A41" s="76">
        <v>4</v>
      </c>
      <c r="B41" s="337" t="str">
        <f>'[14]VOLUME BILIK'!B100</f>
        <v>Pipa air kotor PVC Ø 3" Tipe AW</v>
      </c>
      <c r="C41" s="337"/>
      <c r="D41" s="101">
        <f>'[14]VOLUME BILIK'!N100</f>
        <v>1</v>
      </c>
      <c r="E41" s="76" t="s">
        <v>233</v>
      </c>
      <c r="F41" s="76">
        <v>1</v>
      </c>
      <c r="G41" s="76">
        <f t="shared" si="0"/>
        <v>1</v>
      </c>
      <c r="H41" s="93" t="s">
        <v>175</v>
      </c>
      <c r="I41" s="96">
        <f>'[14]SATUAN HARGA'!E42</f>
        <v>262900</v>
      </c>
      <c r="J41" s="232">
        <f t="shared" si="1"/>
        <v>262900</v>
      </c>
    </row>
    <row r="42" spans="1:10" x14ac:dyDescent="0.25">
      <c r="A42" s="76">
        <v>5</v>
      </c>
      <c r="B42" s="337" t="str">
        <f>'[14]VOLUME BILIK'!B101</f>
        <v>Knee Ø 3'</v>
      </c>
      <c r="C42" s="337"/>
      <c r="D42" s="101">
        <f>'[14]VOLUME BILIK'!N101</f>
        <v>1</v>
      </c>
      <c r="E42" s="76" t="s">
        <v>97</v>
      </c>
      <c r="F42" s="76">
        <v>1</v>
      </c>
      <c r="G42" s="76">
        <f>D42*F42</f>
        <v>1</v>
      </c>
      <c r="H42" s="93" t="s">
        <v>175</v>
      </c>
      <c r="I42" s="96">
        <f>'[14]SATUAN HARGA'!E45</f>
        <v>12000</v>
      </c>
      <c r="J42" s="232">
        <f t="shared" si="1"/>
        <v>12000</v>
      </c>
    </row>
    <row r="43" spans="1:10" x14ac:dyDescent="0.25">
      <c r="A43" s="76">
        <v>6</v>
      </c>
      <c r="B43" s="319" t="str">
        <f>'[14]VOLUME BILIK'!B102</f>
        <v>Tee Ø 3'</v>
      </c>
      <c r="C43" s="320"/>
      <c r="D43" s="101">
        <f>'[14]VOLUME BILIK'!N102</f>
        <v>1</v>
      </c>
      <c r="E43" s="76" t="s">
        <v>97</v>
      </c>
      <c r="F43" s="76">
        <v>1</v>
      </c>
      <c r="G43" s="76">
        <f t="shared" si="0"/>
        <v>1</v>
      </c>
      <c r="H43" s="93" t="s">
        <v>175</v>
      </c>
      <c r="I43" s="96">
        <f>'[14]SATUAN HARGA'!E44</f>
        <v>15000</v>
      </c>
      <c r="J43" s="232">
        <f t="shared" si="1"/>
        <v>15000</v>
      </c>
    </row>
    <row r="44" spans="1:10" x14ac:dyDescent="0.25">
      <c r="A44" s="76">
        <v>7</v>
      </c>
      <c r="B44" s="319" t="str">
        <f>'[14]VOLUME BILIK'!B103</f>
        <v>Kabel listrik</v>
      </c>
      <c r="C44" s="320"/>
      <c r="D44" s="101">
        <f>'[14]VOLUME BILIK'!N103</f>
        <v>3</v>
      </c>
      <c r="E44" s="76" t="s">
        <v>94</v>
      </c>
      <c r="F44" s="76">
        <v>1</v>
      </c>
      <c r="G44" s="76">
        <f t="shared" si="0"/>
        <v>3</v>
      </c>
      <c r="H44" s="93" t="s">
        <v>175</v>
      </c>
      <c r="I44" s="96">
        <f>'[14]SATUAN HARGA'!E36</f>
        <v>3000</v>
      </c>
      <c r="J44" s="232">
        <f t="shared" si="1"/>
        <v>9000</v>
      </c>
    </row>
    <row r="45" spans="1:10" x14ac:dyDescent="0.25">
      <c r="A45" s="76">
        <v>8</v>
      </c>
      <c r="B45" s="319" t="str">
        <f>'[14]VOLUME BILIK'!B104</f>
        <v>Fitting</v>
      </c>
      <c r="C45" s="320"/>
      <c r="D45" s="101">
        <f>'[14]VOLUME BILIK'!N104</f>
        <v>1</v>
      </c>
      <c r="E45" s="76" t="s">
        <v>97</v>
      </c>
      <c r="F45" s="76">
        <v>1</v>
      </c>
      <c r="G45" s="76">
        <f t="shared" si="0"/>
        <v>1</v>
      </c>
      <c r="H45" s="93" t="s">
        <v>175</v>
      </c>
      <c r="I45" s="96">
        <f>'[14]SATUAN HARGA'!E37</f>
        <v>16000</v>
      </c>
      <c r="J45" s="232">
        <f t="shared" si="1"/>
        <v>16000</v>
      </c>
    </row>
    <row r="46" spans="1:10" x14ac:dyDescent="0.25">
      <c r="A46" s="76">
        <v>9</v>
      </c>
      <c r="B46" s="319" t="str">
        <f>'[14]VOLUME BILIK'!B105</f>
        <v>Sakelar</v>
      </c>
      <c r="C46" s="320"/>
      <c r="D46" s="101">
        <f>'[14]VOLUME BILIK'!N105</f>
        <v>1</v>
      </c>
      <c r="E46" s="76" t="s">
        <v>97</v>
      </c>
      <c r="F46" s="76">
        <v>1</v>
      </c>
      <c r="G46" s="76">
        <f t="shared" si="0"/>
        <v>1</v>
      </c>
      <c r="H46" s="93" t="s">
        <v>175</v>
      </c>
      <c r="I46" s="96">
        <f>'[14]SATUAN HARGA'!E38</f>
        <v>16000</v>
      </c>
      <c r="J46" s="232">
        <f t="shared" si="1"/>
        <v>16000</v>
      </c>
    </row>
    <row r="47" spans="1:10" x14ac:dyDescent="0.25">
      <c r="A47" s="76">
        <v>10</v>
      </c>
      <c r="B47" s="319" t="str">
        <f>'[14]VOLUME BILIK'!B106</f>
        <v>Lampu 5 Watt</v>
      </c>
      <c r="C47" s="320"/>
      <c r="D47" s="101">
        <f>'[14]VOLUME BILIK'!N106</f>
        <v>1</v>
      </c>
      <c r="E47" s="76" t="s">
        <v>97</v>
      </c>
      <c r="F47" s="76">
        <v>1</v>
      </c>
      <c r="G47" s="76">
        <f t="shared" si="0"/>
        <v>1</v>
      </c>
      <c r="H47" s="93" t="s">
        <v>175</v>
      </c>
      <c r="I47" s="96">
        <f>'[14]SATUAN HARGA'!E39</f>
        <v>10000</v>
      </c>
      <c r="J47" s="232">
        <f t="shared" si="1"/>
        <v>10000</v>
      </c>
    </row>
    <row r="48" spans="1:10" x14ac:dyDescent="0.25">
      <c r="A48" s="76">
        <v>11</v>
      </c>
      <c r="B48" s="319" t="str">
        <f>'[14]VOLUME BILIK'!B107</f>
        <v>Kran 3/4</v>
      </c>
      <c r="C48" s="320"/>
      <c r="D48" s="101">
        <f>'[14]VOLUME BILIK'!N107</f>
        <v>1</v>
      </c>
      <c r="E48" s="76" t="s">
        <v>97</v>
      </c>
      <c r="F48" s="76">
        <v>1</v>
      </c>
      <c r="G48" s="76">
        <f>D48*F48</f>
        <v>1</v>
      </c>
      <c r="H48" s="93" t="s">
        <v>175</v>
      </c>
      <c r="I48" s="96">
        <f>'[14]SATUAN HARGA'!E46</f>
        <v>25000</v>
      </c>
      <c r="J48" s="232">
        <f t="shared" si="1"/>
        <v>25000</v>
      </c>
    </row>
    <row r="49" spans="1:11" x14ac:dyDescent="0.25">
      <c r="A49" s="76">
        <v>12</v>
      </c>
      <c r="B49" s="319" t="str">
        <f>'[14]VOLUME BILIK'!B108</f>
        <v>Pipa Ø 3/4"</v>
      </c>
      <c r="C49" s="320"/>
      <c r="D49" s="101">
        <f>'[14]VOLUME BILIK'!N108</f>
        <v>1</v>
      </c>
      <c r="E49" s="76" t="s">
        <v>233</v>
      </c>
      <c r="F49" s="76">
        <v>1</v>
      </c>
      <c r="G49" s="76">
        <f t="shared" si="0"/>
        <v>1</v>
      </c>
      <c r="H49" s="93" t="s">
        <v>175</v>
      </c>
      <c r="I49" s="96">
        <f>'[14]SATUAN HARGA'!E41</f>
        <v>28000</v>
      </c>
      <c r="J49" s="232">
        <f t="shared" si="1"/>
        <v>28000</v>
      </c>
    </row>
    <row r="50" spans="1:11" x14ac:dyDescent="0.25">
      <c r="A50" s="76">
        <v>13</v>
      </c>
      <c r="B50" s="319" t="str">
        <f>'[14]VOLUME BILIK'!B109</f>
        <v xml:space="preserve">Roster </v>
      </c>
      <c r="C50" s="320"/>
      <c r="D50" s="101">
        <f>'[14]VOLUME BILIK'!N109</f>
        <v>2</v>
      </c>
      <c r="E50" s="76" t="s">
        <v>97</v>
      </c>
      <c r="F50" s="76">
        <v>1</v>
      </c>
      <c r="G50" s="76">
        <v>1</v>
      </c>
      <c r="H50" s="93" t="s">
        <v>175</v>
      </c>
      <c r="I50" s="96">
        <f>'[14]SATUAN HARGA'!E62</f>
        <v>9000</v>
      </c>
      <c r="J50" s="232">
        <f>I50*G50</f>
        <v>9000</v>
      </c>
    </row>
    <row r="51" spans="1:11" x14ac:dyDescent="0.25">
      <c r="A51" s="76"/>
      <c r="B51" s="337"/>
      <c r="C51" s="337"/>
      <c r="D51" s="99"/>
      <c r="E51" s="76"/>
      <c r="F51" s="76"/>
      <c r="G51" s="76"/>
      <c r="H51" s="93"/>
      <c r="I51" s="96"/>
      <c r="J51" s="232"/>
    </row>
    <row r="52" spans="1:11" x14ac:dyDescent="0.25">
      <c r="A52" s="339" t="s">
        <v>176</v>
      </c>
      <c r="B52" s="339"/>
      <c r="C52" s="339"/>
      <c r="D52" s="339"/>
      <c r="E52" s="339"/>
      <c r="F52" s="339"/>
      <c r="G52" s="339"/>
      <c r="H52" s="339"/>
      <c r="I52" s="339"/>
      <c r="J52" s="236">
        <f>SUM(J38:J51)-10000</f>
        <v>833900</v>
      </c>
    </row>
    <row r="53" spans="1:11" x14ac:dyDescent="0.25">
      <c r="A53" s="339" t="s">
        <v>253</v>
      </c>
      <c r="B53" s="339"/>
      <c r="C53" s="339"/>
      <c r="D53" s="339"/>
      <c r="E53" s="339"/>
      <c r="F53" s="339"/>
      <c r="G53" s="339"/>
      <c r="H53" s="339"/>
      <c r="I53" s="339"/>
      <c r="J53" s="236">
        <f>J14+J20+J25+J29+J33+J35+J37+J52</f>
        <v>3812696.5442514587</v>
      </c>
    </row>
    <row r="54" spans="1:11" x14ac:dyDescent="0.25">
      <c r="A54" s="339" t="s">
        <v>241</v>
      </c>
      <c r="B54" s="339"/>
      <c r="C54" s="339"/>
      <c r="D54" s="339"/>
      <c r="E54" s="339"/>
      <c r="F54" s="339"/>
      <c r="G54" s="339"/>
      <c r="H54" s="339"/>
      <c r="I54" s="339"/>
      <c r="J54" s="236">
        <f>INT(J53/1000)*1000</f>
        <v>3812000</v>
      </c>
      <c r="K54" s="237"/>
    </row>
    <row r="56" spans="1:11" x14ac:dyDescent="0.25">
      <c r="B56" s="2"/>
      <c r="C56" s="2"/>
      <c r="D56" s="2"/>
      <c r="E56" s="2"/>
      <c r="F56" s="2"/>
      <c r="G56" s="2"/>
      <c r="H56" s="2"/>
      <c r="I56" s="238" t="s">
        <v>207</v>
      </c>
      <c r="J56" s="2"/>
    </row>
    <row r="57" spans="1:11" x14ac:dyDescent="0.25">
      <c r="B57" s="2"/>
      <c r="C57" s="2"/>
      <c r="D57" s="2"/>
      <c r="E57" s="2"/>
      <c r="F57" s="2"/>
      <c r="G57" s="2"/>
      <c r="H57" s="2"/>
      <c r="I57" s="238"/>
      <c r="J57" s="2"/>
    </row>
    <row r="58" spans="1:11" x14ac:dyDescent="0.25">
      <c r="B58" s="311" t="s">
        <v>208</v>
      </c>
      <c r="C58" s="311"/>
      <c r="D58" s="2"/>
      <c r="E58" s="311" t="s">
        <v>209</v>
      </c>
      <c r="F58" s="311"/>
      <c r="G58" s="311"/>
      <c r="H58" s="311"/>
      <c r="I58" s="311"/>
      <c r="J58" s="2"/>
    </row>
    <row r="59" spans="1:11" x14ac:dyDescent="0.25">
      <c r="B59" s="318" t="s">
        <v>210</v>
      </c>
      <c r="C59" s="318"/>
      <c r="D59" s="2"/>
      <c r="E59" s="318" t="s">
        <v>115</v>
      </c>
      <c r="F59" s="318"/>
      <c r="G59" s="318"/>
      <c r="H59" s="2"/>
      <c r="I59" s="1" t="s">
        <v>211</v>
      </c>
      <c r="J59" s="2"/>
    </row>
    <row r="60" spans="1:11" x14ac:dyDescent="0.25">
      <c r="B60" s="2"/>
      <c r="C60" s="2"/>
      <c r="D60" s="2"/>
      <c r="E60" s="2"/>
      <c r="F60" s="2"/>
      <c r="G60" s="2"/>
      <c r="H60" s="2"/>
      <c r="I60" s="1" t="s">
        <v>243</v>
      </c>
      <c r="J60" s="2"/>
    </row>
    <row r="61" spans="1:11" x14ac:dyDescent="0.25">
      <c r="B61" s="2"/>
      <c r="C61" s="2"/>
      <c r="D61" s="2"/>
      <c r="E61" s="2"/>
      <c r="F61" s="2"/>
      <c r="G61" s="2"/>
      <c r="H61" s="2"/>
      <c r="I61" s="3"/>
      <c r="J61" s="2"/>
    </row>
    <row r="62" spans="1:11" x14ac:dyDescent="0.25">
      <c r="B62" s="2"/>
      <c r="C62" s="2"/>
      <c r="D62" s="2"/>
      <c r="E62" s="2"/>
      <c r="F62" s="2"/>
      <c r="G62" s="2"/>
      <c r="H62" s="2"/>
      <c r="I62" s="3"/>
      <c r="J62" s="2"/>
    </row>
    <row r="63" spans="1:11" x14ac:dyDescent="0.25">
      <c r="B63" s="2"/>
      <c r="C63" s="2"/>
      <c r="D63" s="2"/>
      <c r="E63" s="2"/>
      <c r="F63" s="2"/>
      <c r="G63" s="2"/>
      <c r="H63" s="2"/>
      <c r="I63" s="3"/>
      <c r="J63" s="2"/>
    </row>
    <row r="64" spans="1:11" x14ac:dyDescent="0.25">
      <c r="B64" s="311" t="s">
        <v>244</v>
      </c>
      <c r="C64" s="311"/>
      <c r="D64" s="2"/>
      <c r="E64" s="311" t="s">
        <v>214</v>
      </c>
      <c r="F64" s="311"/>
      <c r="G64" s="311"/>
      <c r="H64" s="2"/>
      <c r="I64" s="3" t="s">
        <v>215</v>
      </c>
      <c r="J64" s="2"/>
    </row>
    <row r="65" spans="5:10" x14ac:dyDescent="0.25">
      <c r="E65" s="239"/>
      <c r="F65" s="239"/>
      <c r="G65" s="239"/>
      <c r="H65" s="239"/>
      <c r="I65" s="240"/>
      <c r="J65" s="239"/>
    </row>
  </sheetData>
  <mergeCells count="57">
    <mergeCell ref="A1:J1"/>
    <mergeCell ref="A2:J2"/>
    <mergeCell ref="A9:A10"/>
    <mergeCell ref="B9:C10"/>
    <mergeCell ref="D9:D10"/>
    <mergeCell ref="E9:E10"/>
    <mergeCell ref="F9:F10"/>
    <mergeCell ref="G9:G10"/>
    <mergeCell ref="B21:C21"/>
    <mergeCell ref="B11:J11"/>
    <mergeCell ref="B13:C13"/>
    <mergeCell ref="A14:I14"/>
    <mergeCell ref="B15:C15"/>
    <mergeCell ref="B16:C16"/>
    <mergeCell ref="B17:C17"/>
    <mergeCell ref="B18:C18"/>
    <mergeCell ref="B19:C19"/>
    <mergeCell ref="A20:I20"/>
    <mergeCell ref="B31:C31"/>
    <mergeCell ref="B22:C22"/>
    <mergeCell ref="B23:C23"/>
    <mergeCell ref="B24:C24"/>
    <mergeCell ref="A25:I25"/>
    <mergeCell ref="B26:C26"/>
    <mergeCell ref="B27:C27"/>
    <mergeCell ref="B28:C28"/>
    <mergeCell ref="A29:I29"/>
    <mergeCell ref="B30:C30"/>
    <mergeCell ref="B40:C40"/>
    <mergeCell ref="B32:C32"/>
    <mergeCell ref="A33:I33"/>
    <mergeCell ref="B34:C34"/>
    <mergeCell ref="A35:I35"/>
    <mergeCell ref="B36:C36"/>
    <mergeCell ref="A37:I37"/>
    <mergeCell ref="B38:C38"/>
    <mergeCell ref="B39:C39"/>
    <mergeCell ref="A52:I52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64:C64"/>
    <mergeCell ref="E64:G64"/>
    <mergeCell ref="A53:I53"/>
    <mergeCell ref="A54:I54"/>
    <mergeCell ref="B58:C58"/>
    <mergeCell ref="E58:I58"/>
    <mergeCell ref="B59:C59"/>
    <mergeCell ref="E59:G5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1"/>
  <sheetViews>
    <sheetView topLeftCell="A6" zoomScale="114" workbookViewId="0">
      <selection activeCell="L46" sqref="L46"/>
    </sheetView>
  </sheetViews>
  <sheetFormatPr defaultRowHeight="15" x14ac:dyDescent="0.25"/>
  <cols>
    <col min="1" max="1" width="3.5703125" customWidth="1"/>
    <col min="2" max="2" width="14.28515625" customWidth="1"/>
    <col min="3" max="3" width="11.140625" customWidth="1"/>
    <col min="4" max="4" width="6.85546875" style="220" customWidth="1"/>
    <col min="5" max="5" width="6.85546875" style="162" customWidth="1"/>
    <col min="6" max="6" width="5.140625" style="162" customWidth="1"/>
    <col min="7" max="7" width="7.140625" style="162" customWidth="1"/>
    <col min="8" max="8" width="6.85546875" customWidth="1"/>
    <col min="9" max="9" width="12.140625" customWidth="1"/>
    <col min="10" max="10" width="13.5703125" customWidth="1"/>
  </cols>
  <sheetData>
    <row r="1" spans="1:10" ht="17.45" customHeight="1" x14ac:dyDescent="0.25">
      <c r="A1" s="345" t="s">
        <v>120</v>
      </c>
      <c r="B1" s="345"/>
      <c r="C1" s="345"/>
      <c r="D1" s="345"/>
      <c r="E1" s="345"/>
      <c r="F1" s="345"/>
      <c r="G1" s="345"/>
      <c r="H1" s="345"/>
      <c r="I1" s="345"/>
      <c r="J1" s="345"/>
    </row>
    <row r="2" spans="1:10" ht="17.45" customHeight="1" x14ac:dyDescent="0.25">
      <c r="A2" s="345" t="s">
        <v>216</v>
      </c>
      <c r="B2" s="345"/>
      <c r="C2" s="345"/>
      <c r="D2" s="345"/>
      <c r="E2" s="345"/>
      <c r="F2" s="345"/>
      <c r="G2" s="345"/>
      <c r="H2" s="345"/>
      <c r="I2" s="345"/>
      <c r="J2" s="345"/>
    </row>
    <row r="3" spans="1:10" x14ac:dyDescent="0.25">
      <c r="A3" s="49"/>
      <c r="B3" s="49"/>
      <c r="C3" s="49"/>
      <c r="D3" s="164"/>
      <c r="E3" s="50"/>
      <c r="F3" s="50"/>
      <c r="G3" s="51"/>
      <c r="H3" s="53"/>
      <c r="I3" s="53"/>
      <c r="J3" s="53"/>
    </row>
    <row r="4" spans="1:10" x14ac:dyDescent="0.25">
      <c r="A4" s="49" t="s">
        <v>122</v>
      </c>
      <c r="B4" s="49"/>
      <c r="C4" s="49" t="str">
        <f>[13]REKAP!C3</f>
        <v>: SANIMAS SPALD-S</v>
      </c>
      <c r="D4" s="164"/>
      <c r="E4" s="50"/>
      <c r="F4" s="50"/>
      <c r="G4" s="51"/>
      <c r="H4" s="53"/>
      <c r="I4" s="53"/>
      <c r="J4" s="53"/>
    </row>
    <row r="5" spans="1:10" x14ac:dyDescent="0.25">
      <c r="A5" s="49" t="s">
        <v>123</v>
      </c>
      <c r="B5" s="49"/>
      <c r="C5" s="49" t="str">
        <f>[13]REKAP!C4</f>
        <v xml:space="preserve">: PEMBANGUNAN BILIK TOILET DAN SEPTICTANK INDIVIDU </v>
      </c>
      <c r="D5" s="164"/>
      <c r="E5" s="50"/>
      <c r="F5" s="50"/>
      <c r="G5" s="51"/>
      <c r="H5" s="53"/>
      <c r="I5" s="53"/>
      <c r="J5" s="53"/>
    </row>
    <row r="6" spans="1:10" x14ac:dyDescent="0.25">
      <c r="A6" s="49" t="s">
        <v>124</v>
      </c>
      <c r="B6" s="49"/>
      <c r="C6" s="49" t="str">
        <f>[13]REKAP!C5</f>
        <v>: DESA WONOTIRTO KECAMATAN BULU</v>
      </c>
      <c r="D6" s="164"/>
      <c r="E6" s="50"/>
      <c r="F6" s="50"/>
      <c r="G6" s="51"/>
      <c r="H6" s="53"/>
      <c r="I6" s="53"/>
      <c r="J6" s="53"/>
    </row>
    <row r="7" spans="1:10" x14ac:dyDescent="0.25">
      <c r="A7" s="49" t="s">
        <v>125</v>
      </c>
      <c r="B7" s="49"/>
      <c r="C7" s="49" t="str">
        <f>[13]REKAP!C6</f>
        <v>: 2022</v>
      </c>
      <c r="D7" s="164"/>
      <c r="E7" s="50"/>
      <c r="F7" s="50"/>
      <c r="G7" s="51"/>
      <c r="H7" s="53"/>
      <c r="I7" s="53"/>
      <c r="J7" s="53"/>
    </row>
    <row r="8" spans="1:10" ht="15.75" thickBot="1" x14ac:dyDescent="0.3">
      <c r="A8" s="49"/>
      <c r="B8" s="49"/>
      <c r="C8" s="49"/>
      <c r="D8" s="164"/>
      <c r="E8" s="50"/>
      <c r="F8" s="50"/>
      <c r="G8" s="51"/>
      <c r="H8" s="53"/>
      <c r="I8" s="53"/>
      <c r="J8" s="53"/>
    </row>
    <row r="9" spans="1:10" ht="14.45" customHeight="1" x14ac:dyDescent="0.25">
      <c r="A9" s="372" t="s">
        <v>126</v>
      </c>
      <c r="B9" s="348" t="s">
        <v>127</v>
      </c>
      <c r="C9" s="374"/>
      <c r="D9" s="352" t="s">
        <v>17</v>
      </c>
      <c r="E9" s="354" t="s">
        <v>128</v>
      </c>
      <c r="F9" s="354" t="s">
        <v>129</v>
      </c>
      <c r="G9" s="379" t="s">
        <v>217</v>
      </c>
      <c r="H9" s="165" t="s">
        <v>156</v>
      </c>
      <c r="I9" s="54" t="s">
        <v>132</v>
      </c>
      <c r="J9" s="55" t="s">
        <v>133</v>
      </c>
    </row>
    <row r="10" spans="1:10" ht="15.75" thickBot="1" x14ac:dyDescent="0.3">
      <c r="A10" s="373"/>
      <c r="B10" s="375"/>
      <c r="C10" s="376"/>
      <c r="D10" s="377"/>
      <c r="E10" s="378"/>
      <c r="F10" s="378"/>
      <c r="G10" s="380"/>
      <c r="H10" s="166" t="s">
        <v>218</v>
      </c>
      <c r="I10" s="167" t="s">
        <v>134</v>
      </c>
      <c r="J10" s="168" t="s">
        <v>134</v>
      </c>
    </row>
    <row r="11" spans="1:10" ht="16.5" thickTop="1" thickBot="1" x14ac:dyDescent="0.3">
      <c r="A11" s="169" t="s">
        <v>135</v>
      </c>
      <c r="B11" s="170" t="s">
        <v>219</v>
      </c>
      <c r="C11" s="171"/>
      <c r="D11" s="172"/>
      <c r="E11" s="173"/>
      <c r="F11" s="173"/>
      <c r="G11" s="173"/>
      <c r="H11" s="174"/>
      <c r="I11" s="175"/>
      <c r="J11" s="176"/>
    </row>
    <row r="12" spans="1:10" x14ac:dyDescent="0.25">
      <c r="A12" s="156" t="s">
        <v>179</v>
      </c>
      <c r="B12" s="106" t="s">
        <v>26</v>
      </c>
      <c r="C12" s="107"/>
      <c r="D12" s="108"/>
      <c r="E12" s="93"/>
      <c r="F12" s="93"/>
      <c r="G12" s="93"/>
      <c r="H12" s="93"/>
      <c r="I12" s="109"/>
      <c r="J12" s="110"/>
    </row>
    <row r="13" spans="1:10" x14ac:dyDescent="0.25">
      <c r="A13" s="177">
        <v>1</v>
      </c>
      <c r="B13" s="112" t="s">
        <v>69</v>
      </c>
      <c r="C13" s="113"/>
      <c r="D13" s="178">
        <f>'[13]VOLUME SEPT'!N14</f>
        <v>2.3759999999999999</v>
      </c>
      <c r="E13" s="115" t="s">
        <v>155</v>
      </c>
      <c r="F13" s="115">
        <v>1</v>
      </c>
      <c r="G13" s="115">
        <f>D13*F13</f>
        <v>2.3759999999999999</v>
      </c>
      <c r="H13" s="116" t="s">
        <v>156</v>
      </c>
      <c r="I13" s="179">
        <f>[13]ANALISA!G244</f>
        <v>67500</v>
      </c>
      <c r="J13" s="117">
        <f>I13*G13</f>
        <v>160380</v>
      </c>
    </row>
    <row r="14" spans="1:10" ht="15" customHeight="1" x14ac:dyDescent="0.25">
      <c r="A14" s="177">
        <v>2</v>
      </c>
      <c r="B14" s="118" t="s">
        <v>70</v>
      </c>
      <c r="C14" s="119"/>
      <c r="D14" s="180">
        <f>'[13]VOLUME SEPT'!N18</f>
        <v>0.79199999999999993</v>
      </c>
      <c r="E14" s="120" t="s">
        <v>155</v>
      </c>
      <c r="F14" s="115">
        <v>1</v>
      </c>
      <c r="G14" s="115">
        <f>D14*F14</f>
        <v>0.79199999999999993</v>
      </c>
      <c r="H14" s="121" t="s">
        <v>156</v>
      </c>
      <c r="I14" s="181">
        <f>[13]ANALISA!G344</f>
        <v>358500</v>
      </c>
      <c r="J14" s="117">
        <f>I14*G14</f>
        <v>283932</v>
      </c>
    </row>
    <row r="15" spans="1:10" x14ac:dyDescent="0.25">
      <c r="A15" s="324" t="s">
        <v>180</v>
      </c>
      <c r="B15" s="325"/>
      <c r="C15" s="325"/>
      <c r="D15" s="325"/>
      <c r="E15" s="325"/>
      <c r="F15" s="325"/>
      <c r="G15" s="325"/>
      <c r="H15" s="325"/>
      <c r="I15" s="326"/>
      <c r="J15" s="182">
        <f>SUM(J13:J14)</f>
        <v>444312</v>
      </c>
    </row>
    <row r="16" spans="1:10" x14ac:dyDescent="0.25">
      <c r="A16" s="183">
        <v>2</v>
      </c>
      <c r="B16" s="130" t="s">
        <v>72</v>
      </c>
      <c r="C16" s="131"/>
      <c r="D16" s="184">
        <f>'[13]VOLUME SEPT'!N55</f>
        <v>9.1999999999999993</v>
      </c>
      <c r="E16" s="133" t="s">
        <v>159</v>
      </c>
      <c r="F16" s="76">
        <v>1</v>
      </c>
      <c r="G16" s="76">
        <f>D16*F16</f>
        <v>9.1999999999999993</v>
      </c>
      <c r="H16" s="134" t="s">
        <v>156</v>
      </c>
      <c r="I16" s="185">
        <f>[13]ANALISA!G172</f>
        <v>23910</v>
      </c>
      <c r="J16" s="136">
        <f>I16*G16</f>
        <v>219971.99999999997</v>
      </c>
    </row>
    <row r="17" spans="1:10" x14ac:dyDescent="0.25">
      <c r="A17" s="324" t="s">
        <v>182</v>
      </c>
      <c r="B17" s="325"/>
      <c r="C17" s="325"/>
      <c r="D17" s="325"/>
      <c r="E17" s="325"/>
      <c r="F17" s="325"/>
      <c r="G17" s="325"/>
      <c r="H17" s="325"/>
      <c r="I17" s="326"/>
      <c r="J17" s="186">
        <f>SUM(J16:J16)-1341</f>
        <v>218630.99999999997</v>
      </c>
    </row>
    <row r="18" spans="1:10" x14ac:dyDescent="0.25">
      <c r="A18" s="177">
        <v>1</v>
      </c>
      <c r="B18" s="138" t="s">
        <v>184</v>
      </c>
      <c r="C18" s="113"/>
      <c r="D18" s="178">
        <f>'[13]VOLUME SEPT'!N59</f>
        <v>0.52200000000000002</v>
      </c>
      <c r="E18" s="115" t="s">
        <v>155</v>
      </c>
      <c r="F18" s="115">
        <v>1</v>
      </c>
      <c r="G18" s="115">
        <f t="shared" ref="G18:G23" si="0">D18*F18</f>
        <v>0.52200000000000002</v>
      </c>
      <c r="H18" s="116" t="s">
        <v>156</v>
      </c>
      <c r="I18" s="179">
        <f>[13]ANALISA!G328</f>
        <v>925662</v>
      </c>
      <c r="J18" s="117">
        <f t="shared" ref="J18:J23" si="1">I18*G18</f>
        <v>483195.56400000001</v>
      </c>
    </row>
    <row r="19" spans="1:10" x14ac:dyDescent="0.25">
      <c r="A19" s="177">
        <f>A18+1</f>
        <v>2</v>
      </c>
      <c r="B19" s="118" t="s">
        <v>74</v>
      </c>
      <c r="C19" s="119"/>
      <c r="D19" s="180">
        <f>'[13]VOLUME SEPT'!N66</f>
        <v>0.12959999999999999</v>
      </c>
      <c r="E19" s="120" t="s">
        <v>155</v>
      </c>
      <c r="F19" s="115">
        <v>1</v>
      </c>
      <c r="G19" s="115">
        <f t="shared" si="0"/>
        <v>0.12959999999999999</v>
      </c>
      <c r="H19" s="116" t="s">
        <v>156</v>
      </c>
      <c r="I19" s="179">
        <f>[13]ANALISA!G328</f>
        <v>925662</v>
      </c>
      <c r="J19" s="117">
        <f t="shared" si="1"/>
        <v>119965.79519999999</v>
      </c>
    </row>
    <row r="20" spans="1:10" x14ac:dyDescent="0.25">
      <c r="A20" s="177">
        <f>A19+1</f>
        <v>3</v>
      </c>
      <c r="B20" s="112" t="s">
        <v>75</v>
      </c>
      <c r="C20" s="113"/>
      <c r="D20" s="178">
        <f>'[13]VOLUME SEPT'!N25</f>
        <v>0.19400000000000001</v>
      </c>
      <c r="E20" s="115" t="s">
        <v>155</v>
      </c>
      <c r="F20" s="115">
        <v>1</v>
      </c>
      <c r="G20" s="115">
        <f t="shared" si="0"/>
        <v>0.19400000000000001</v>
      </c>
      <c r="H20" s="116" t="s">
        <v>156</v>
      </c>
      <c r="I20" s="179">
        <f>[13]ANALISA!G328</f>
        <v>925662</v>
      </c>
      <c r="J20" s="117">
        <f t="shared" si="1"/>
        <v>179578.42800000001</v>
      </c>
    </row>
    <row r="21" spans="1:10" x14ac:dyDescent="0.25">
      <c r="A21" s="177">
        <v>4</v>
      </c>
      <c r="B21" s="140" t="s">
        <v>220</v>
      </c>
      <c r="C21" s="16"/>
      <c r="D21" s="187">
        <f>'[13]VOLUME SEPT'!N30</f>
        <v>0.05</v>
      </c>
      <c r="E21" s="141" t="s">
        <v>155</v>
      </c>
      <c r="F21" s="146">
        <v>1</v>
      </c>
      <c r="G21" s="146">
        <f t="shared" si="0"/>
        <v>0.05</v>
      </c>
      <c r="H21" s="142" t="s">
        <v>156</v>
      </c>
      <c r="I21" s="188">
        <f>[13]ANALISA!G328</f>
        <v>925662</v>
      </c>
      <c r="J21" s="117">
        <f t="shared" si="1"/>
        <v>46283.100000000006</v>
      </c>
    </row>
    <row r="22" spans="1:10" x14ac:dyDescent="0.25">
      <c r="A22" s="177">
        <v>5</v>
      </c>
      <c r="B22" s="118" t="s">
        <v>221</v>
      </c>
      <c r="C22" s="143"/>
      <c r="D22" s="180">
        <f>'[13]VOLUME SEPT'!N38</f>
        <v>1.4999999999999999E-2</v>
      </c>
      <c r="E22" s="120" t="s">
        <v>155</v>
      </c>
      <c r="F22" s="120">
        <v>1</v>
      </c>
      <c r="G22" s="120">
        <f t="shared" si="0"/>
        <v>1.4999999999999999E-2</v>
      </c>
      <c r="H22" s="121" t="s">
        <v>156</v>
      </c>
      <c r="I22" s="189">
        <f>[13]ANALISA!G328</f>
        <v>925662</v>
      </c>
      <c r="J22" s="117">
        <f t="shared" si="1"/>
        <v>13884.93</v>
      </c>
    </row>
    <row r="23" spans="1:10" x14ac:dyDescent="0.25">
      <c r="A23" s="177">
        <v>6</v>
      </c>
      <c r="B23" s="16" t="s">
        <v>185</v>
      </c>
      <c r="C23" s="16"/>
      <c r="D23" s="190">
        <f>'[13]VOLUME SEPT'!N79</f>
        <v>0.43</v>
      </c>
      <c r="E23" s="115" t="s">
        <v>155</v>
      </c>
      <c r="F23" s="115">
        <v>1</v>
      </c>
      <c r="G23" s="115">
        <f t="shared" si="0"/>
        <v>0.43</v>
      </c>
      <c r="H23" s="144" t="s">
        <v>156</v>
      </c>
      <c r="I23" s="188">
        <f>[13]ANALISA!G328</f>
        <v>925662</v>
      </c>
      <c r="J23" s="117">
        <f t="shared" si="1"/>
        <v>398034.66</v>
      </c>
    </row>
    <row r="24" spans="1:10" x14ac:dyDescent="0.25">
      <c r="A24" s="324" t="s">
        <v>186</v>
      </c>
      <c r="B24" s="325"/>
      <c r="C24" s="325"/>
      <c r="D24" s="325"/>
      <c r="E24" s="325"/>
      <c r="F24" s="325"/>
      <c r="G24" s="325"/>
      <c r="H24" s="325"/>
      <c r="I24" s="326"/>
      <c r="J24" s="110">
        <f>SUM(J18:J23)</f>
        <v>1240942.4772000001</v>
      </c>
    </row>
    <row r="25" spans="1:10" x14ac:dyDescent="0.25">
      <c r="A25" s="177">
        <v>1</v>
      </c>
      <c r="B25" s="112" t="s">
        <v>222</v>
      </c>
      <c r="C25" s="113"/>
      <c r="D25" s="178">
        <f>[13]PENULANGAN!G13</f>
        <v>36.856400000000001</v>
      </c>
      <c r="E25" s="115" t="s">
        <v>164</v>
      </c>
      <c r="F25" s="115">
        <v>1</v>
      </c>
      <c r="G25" s="115">
        <f t="shared" ref="G25:G30" si="2">D25*F25</f>
        <v>36.856400000000001</v>
      </c>
      <c r="H25" s="116" t="s">
        <v>156</v>
      </c>
      <c r="I25" s="179">
        <f>[13]ANALISA!G307</f>
        <v>13175.66450567261</v>
      </c>
      <c r="J25" s="117">
        <f t="shared" ref="J25:J30" si="3">I25*G25</f>
        <v>485607.56128687202</v>
      </c>
    </row>
    <row r="26" spans="1:10" x14ac:dyDescent="0.25">
      <c r="A26" s="177">
        <f>A25+1</f>
        <v>2</v>
      </c>
      <c r="B26" s="118" t="s">
        <v>223</v>
      </c>
      <c r="C26" s="119"/>
      <c r="D26" s="180">
        <f>[13]PENULANGAN!G16/2</f>
        <v>8.144400000000001</v>
      </c>
      <c r="E26" s="120" t="s">
        <v>164</v>
      </c>
      <c r="F26" s="115">
        <v>1</v>
      </c>
      <c r="G26" s="115">
        <f t="shared" si="2"/>
        <v>8.144400000000001</v>
      </c>
      <c r="H26" s="116" t="s">
        <v>156</v>
      </c>
      <c r="I26" s="179">
        <f>[13]ANALISA!G307</f>
        <v>13175.66450567261</v>
      </c>
      <c r="J26" s="117">
        <f t="shared" si="3"/>
        <v>107307.88200000001</v>
      </c>
    </row>
    <row r="27" spans="1:10" x14ac:dyDescent="0.25">
      <c r="A27" s="177">
        <v>3</v>
      </c>
      <c r="B27" s="140" t="s">
        <v>224</v>
      </c>
      <c r="C27" s="16"/>
      <c r="D27" s="191">
        <f>[13]PENULANGAN!G16/2</f>
        <v>8.144400000000001</v>
      </c>
      <c r="E27" s="146" t="s">
        <v>164</v>
      </c>
      <c r="F27" s="146">
        <v>1</v>
      </c>
      <c r="G27" s="146">
        <f t="shared" si="2"/>
        <v>8.144400000000001</v>
      </c>
      <c r="H27" s="147" t="s">
        <v>156</v>
      </c>
      <c r="I27" s="188">
        <f>[13]ANALISA!G307</f>
        <v>13175.66450567261</v>
      </c>
      <c r="J27" s="117">
        <f t="shared" si="3"/>
        <v>107307.88200000001</v>
      </c>
    </row>
    <row r="28" spans="1:10" x14ac:dyDescent="0.25">
      <c r="A28" s="177">
        <v>4</v>
      </c>
      <c r="B28" s="118" t="s">
        <v>225</v>
      </c>
      <c r="C28" s="143"/>
      <c r="D28" s="180">
        <f>[13]PENULANGAN!G20</f>
        <v>4.9770000000000003</v>
      </c>
      <c r="E28" s="120" t="s">
        <v>164</v>
      </c>
      <c r="F28" s="120">
        <v>1</v>
      </c>
      <c r="G28" s="120">
        <f t="shared" si="2"/>
        <v>4.9770000000000003</v>
      </c>
      <c r="H28" s="121" t="s">
        <v>156</v>
      </c>
      <c r="I28" s="189">
        <f>[13]ANALISA!G307</f>
        <v>13175.66450567261</v>
      </c>
      <c r="J28" s="117">
        <f t="shared" si="3"/>
        <v>65575.282244732589</v>
      </c>
    </row>
    <row r="29" spans="1:10" x14ac:dyDescent="0.25">
      <c r="A29" s="177">
        <v>5</v>
      </c>
      <c r="B29" s="140" t="s">
        <v>226</v>
      </c>
      <c r="C29" s="16"/>
      <c r="D29" s="187">
        <f>[13]PENULANGAN!G28</f>
        <v>2.2910000000000004</v>
      </c>
      <c r="E29" s="146" t="s">
        <v>164</v>
      </c>
      <c r="F29" s="115">
        <v>1</v>
      </c>
      <c r="G29" s="115">
        <f t="shared" si="2"/>
        <v>2.2910000000000004</v>
      </c>
      <c r="H29" s="147" t="s">
        <v>156</v>
      </c>
      <c r="I29" s="188">
        <f>[13]ANALISA!G307</f>
        <v>13175.66450567261</v>
      </c>
      <c r="J29" s="117">
        <f t="shared" si="3"/>
        <v>30185.447382495953</v>
      </c>
    </row>
    <row r="30" spans="1:10" x14ac:dyDescent="0.25">
      <c r="A30" s="177">
        <v>6</v>
      </c>
      <c r="B30" s="130" t="s">
        <v>227</v>
      </c>
      <c r="C30" s="148"/>
      <c r="D30" s="184">
        <f>[13]PENULANGAN!G24</f>
        <v>1.1929000000000001</v>
      </c>
      <c r="E30" s="133" t="s">
        <v>164</v>
      </c>
      <c r="F30" s="115">
        <v>1</v>
      </c>
      <c r="G30" s="115">
        <f t="shared" si="2"/>
        <v>1.1929000000000001</v>
      </c>
      <c r="H30" s="134" t="s">
        <v>156</v>
      </c>
      <c r="I30" s="192">
        <f>[13]ANALISA!G307</f>
        <v>13175.66450567261</v>
      </c>
      <c r="J30" s="117">
        <f t="shared" si="3"/>
        <v>15717.250188816857</v>
      </c>
    </row>
    <row r="31" spans="1:10" x14ac:dyDescent="0.25">
      <c r="A31" s="324" t="s">
        <v>188</v>
      </c>
      <c r="B31" s="325"/>
      <c r="C31" s="325"/>
      <c r="D31" s="325"/>
      <c r="E31" s="325"/>
      <c r="F31" s="325"/>
      <c r="G31" s="325"/>
      <c r="H31" s="325"/>
      <c r="I31" s="326"/>
      <c r="J31" s="110">
        <f>SUM(J25:J30)</f>
        <v>811701.30510291737</v>
      </c>
    </row>
    <row r="32" spans="1:10" x14ac:dyDescent="0.25">
      <c r="A32" s="177">
        <v>1</v>
      </c>
      <c r="B32" s="112" t="s">
        <v>228</v>
      </c>
      <c r="C32" s="113"/>
      <c r="D32" s="178">
        <f>'[13]VOLUME SEPT'!N63</f>
        <v>3</v>
      </c>
      <c r="E32" s="115" t="s">
        <v>159</v>
      </c>
      <c r="F32" s="115">
        <v>1</v>
      </c>
      <c r="G32" s="115">
        <f>D32*F32</f>
        <v>3</v>
      </c>
      <c r="H32" s="116" t="s">
        <v>156</v>
      </c>
      <c r="I32" s="179">
        <f>[13]ANALISA!G131</f>
        <v>55908.333333333328</v>
      </c>
      <c r="J32" s="117">
        <f>I32*G32</f>
        <v>167725</v>
      </c>
    </row>
    <row r="33" spans="1:10" x14ac:dyDescent="0.25">
      <c r="A33" s="177">
        <f>A32+1</f>
        <v>2</v>
      </c>
      <c r="B33" s="118" t="s">
        <v>229</v>
      </c>
      <c r="C33" s="119"/>
      <c r="D33" s="180">
        <f>'[13]VOLUME SEPT'!N71</f>
        <v>1.8719999999999999</v>
      </c>
      <c r="E33" s="120" t="s">
        <v>159</v>
      </c>
      <c r="F33" s="115">
        <v>1</v>
      </c>
      <c r="G33" s="115">
        <f>D33*F33</f>
        <v>1.8719999999999999</v>
      </c>
      <c r="H33" s="121" t="s">
        <v>156</v>
      </c>
      <c r="I33" s="181">
        <f>[13]ANALISA!G131</f>
        <v>55908.333333333328</v>
      </c>
      <c r="J33" s="117">
        <f>I33*G33</f>
        <v>104660.39999999998</v>
      </c>
    </row>
    <row r="34" spans="1:10" x14ac:dyDescent="0.25">
      <c r="A34" s="177">
        <f>A33+1</f>
        <v>3</v>
      </c>
      <c r="B34" s="140" t="s">
        <v>225</v>
      </c>
      <c r="C34" s="16"/>
      <c r="D34" s="191">
        <f>'[13]VOLUME SEPT'!N34</f>
        <v>1</v>
      </c>
      <c r="E34" s="115" t="s">
        <v>159</v>
      </c>
      <c r="F34" s="115">
        <v>1</v>
      </c>
      <c r="G34" s="115">
        <f>D34*F34</f>
        <v>1</v>
      </c>
      <c r="H34" s="121" t="s">
        <v>156</v>
      </c>
      <c r="I34" s="188">
        <f>[13]ANALISA!G131</f>
        <v>55908.333333333328</v>
      </c>
      <c r="J34" s="117">
        <f>I34*G34</f>
        <v>55908.333333333328</v>
      </c>
    </row>
    <row r="35" spans="1:10" x14ac:dyDescent="0.25">
      <c r="A35" s="177">
        <f>A34+1</f>
        <v>4</v>
      </c>
      <c r="B35" s="140" t="s">
        <v>226</v>
      </c>
      <c r="C35" s="16"/>
      <c r="D35" s="191">
        <f>'[13]VOLUME SEPT'!N42</f>
        <v>1.4999999999999999E-2</v>
      </c>
      <c r="E35" s="120" t="s">
        <v>159</v>
      </c>
      <c r="F35" s="115">
        <v>1</v>
      </c>
      <c r="G35" s="115">
        <f>D35*F35</f>
        <v>1.4999999999999999E-2</v>
      </c>
      <c r="H35" s="121" t="s">
        <v>156</v>
      </c>
      <c r="I35" s="188">
        <f>[13]ANALISA!G152</f>
        <v>71362.5</v>
      </c>
      <c r="J35" s="117">
        <f>I35*G35</f>
        <v>1070.4375</v>
      </c>
    </row>
    <row r="36" spans="1:10" x14ac:dyDescent="0.25">
      <c r="A36" s="183">
        <v>5</v>
      </c>
      <c r="B36" s="118" t="s">
        <v>227</v>
      </c>
      <c r="C36" s="16"/>
      <c r="D36" s="184">
        <f>'[13]VOLUME SEPT'!N79</f>
        <v>0.43</v>
      </c>
      <c r="E36" s="120" t="s">
        <v>159</v>
      </c>
      <c r="F36" s="115">
        <v>1</v>
      </c>
      <c r="G36" s="115">
        <f>D36*F36</f>
        <v>0.43</v>
      </c>
      <c r="H36" s="121" t="s">
        <v>156</v>
      </c>
      <c r="I36" s="188">
        <f>[13]ANALISA!G131</f>
        <v>55908.333333333328</v>
      </c>
      <c r="J36" s="117">
        <f>I36*G36</f>
        <v>24040.583333333332</v>
      </c>
    </row>
    <row r="37" spans="1:10" x14ac:dyDescent="0.25">
      <c r="A37" s="324" t="s">
        <v>190</v>
      </c>
      <c r="B37" s="325"/>
      <c r="C37" s="325"/>
      <c r="D37" s="325"/>
      <c r="E37" s="325"/>
      <c r="F37" s="325"/>
      <c r="G37" s="325"/>
      <c r="H37" s="325"/>
      <c r="I37" s="326"/>
      <c r="J37" s="186">
        <f>SUM(J32:J36)</f>
        <v>353404.75416666659</v>
      </c>
    </row>
    <row r="38" spans="1:10" x14ac:dyDescent="0.25">
      <c r="A38" s="177">
        <v>1</v>
      </c>
      <c r="B38" s="112" t="str">
        <f>'[13]VOLUME SEPT'!B81</f>
        <v>Tee 1" Gas Release</v>
      </c>
      <c r="C38" s="113"/>
      <c r="D38" s="178">
        <f>'[13]VOLUME SEPT'!N81</f>
        <v>1</v>
      </c>
      <c r="E38" s="115" t="s">
        <v>97</v>
      </c>
      <c r="F38" s="115">
        <v>1</v>
      </c>
      <c r="G38" s="115">
        <f t="shared" ref="G38:G46" si="4">D38*F38</f>
        <v>1</v>
      </c>
      <c r="H38" s="116" t="s">
        <v>175</v>
      </c>
      <c r="I38" s="179">
        <f>'[13]SATUAN HARGA'!E60</f>
        <v>8000</v>
      </c>
      <c r="J38" s="117">
        <f t="shared" ref="J38:J46" si="5">I38*G38</f>
        <v>8000</v>
      </c>
    </row>
    <row r="39" spans="1:10" x14ac:dyDescent="0.25">
      <c r="A39" s="177">
        <v>2</v>
      </c>
      <c r="B39" s="112" t="s">
        <v>230</v>
      </c>
      <c r="C39" s="113"/>
      <c r="D39" s="178">
        <f>'[13]VOLUME SEPT'!N82</f>
        <v>2</v>
      </c>
      <c r="E39" s="115" t="s">
        <v>94</v>
      </c>
      <c r="F39" s="115">
        <v>1</v>
      </c>
      <c r="G39" s="115">
        <f t="shared" si="4"/>
        <v>2</v>
      </c>
      <c r="H39" s="116" t="s">
        <v>231</v>
      </c>
      <c r="I39" s="179">
        <f>'[13]SATUAN HARGA'!E44</f>
        <v>15000</v>
      </c>
      <c r="J39" s="117">
        <f t="shared" si="5"/>
        <v>30000</v>
      </c>
    </row>
    <row r="40" spans="1:10" x14ac:dyDescent="0.25">
      <c r="A40" s="177">
        <v>3</v>
      </c>
      <c r="B40" s="112" t="s">
        <v>232</v>
      </c>
      <c r="C40" s="113"/>
      <c r="D40" s="178">
        <v>2</v>
      </c>
      <c r="E40" s="115" t="s">
        <v>97</v>
      </c>
      <c r="F40" s="115">
        <v>1</v>
      </c>
      <c r="G40" s="115">
        <f t="shared" si="4"/>
        <v>2</v>
      </c>
      <c r="H40" s="116" t="s">
        <v>175</v>
      </c>
      <c r="I40" s="179">
        <f>'[13]SATUAN HARGA'!E43</f>
        <v>25833.333333333332</v>
      </c>
      <c r="J40" s="117">
        <f t="shared" si="5"/>
        <v>51666.666666666664</v>
      </c>
    </row>
    <row r="41" spans="1:10" x14ac:dyDescent="0.25">
      <c r="A41" s="177">
        <v>4</v>
      </c>
      <c r="B41" s="112" t="s">
        <v>96</v>
      </c>
      <c r="C41" s="113"/>
      <c r="D41" s="178">
        <v>1</v>
      </c>
      <c r="E41" s="115" t="s">
        <v>233</v>
      </c>
      <c r="F41" s="115">
        <v>1</v>
      </c>
      <c r="G41" s="115">
        <f t="shared" si="4"/>
        <v>1</v>
      </c>
      <c r="H41" s="116" t="s">
        <v>175</v>
      </c>
      <c r="I41" s="179">
        <f>'[13]SATUAN HARGA'!E42</f>
        <v>262900</v>
      </c>
      <c r="J41" s="117">
        <f t="shared" si="5"/>
        <v>262900</v>
      </c>
    </row>
    <row r="42" spans="1:10" x14ac:dyDescent="0.25">
      <c r="A42" s="177">
        <v>5</v>
      </c>
      <c r="B42" s="112" t="str">
        <f>'[13]VOLUME SEPT'!B85</f>
        <v>Manhole</v>
      </c>
      <c r="C42" s="113"/>
      <c r="D42" s="178">
        <f>'[13]VOLUME SEPT'!N85</f>
        <v>2</v>
      </c>
      <c r="E42" s="115" t="s">
        <v>97</v>
      </c>
      <c r="F42" s="115">
        <v>1</v>
      </c>
      <c r="G42" s="115">
        <f t="shared" si="4"/>
        <v>2</v>
      </c>
      <c r="H42" s="116" t="s">
        <v>175</v>
      </c>
      <c r="I42" s="179">
        <f>'[13]SATUAN HARGA'!E58</f>
        <v>80000</v>
      </c>
      <c r="J42" s="117">
        <f t="shared" si="5"/>
        <v>160000</v>
      </c>
    </row>
    <row r="43" spans="1:10" x14ac:dyDescent="0.25">
      <c r="A43" s="177">
        <v>6</v>
      </c>
      <c r="B43" s="112" t="s">
        <v>99</v>
      </c>
      <c r="C43" s="113"/>
      <c r="D43" s="178">
        <v>1</v>
      </c>
      <c r="E43" s="115" t="s">
        <v>97</v>
      </c>
      <c r="F43" s="115">
        <v>1</v>
      </c>
      <c r="G43" s="115">
        <f t="shared" si="4"/>
        <v>1</v>
      </c>
      <c r="H43" s="116" t="s">
        <v>175</v>
      </c>
      <c r="I43" s="179">
        <v>10000</v>
      </c>
      <c r="J43" s="117">
        <f t="shared" si="5"/>
        <v>10000</v>
      </c>
    </row>
    <row r="44" spans="1:10" x14ac:dyDescent="0.25">
      <c r="A44" s="177">
        <v>7</v>
      </c>
      <c r="B44" s="112" t="s">
        <v>234</v>
      </c>
      <c r="C44" s="113"/>
      <c r="D44" s="178">
        <v>1</v>
      </c>
      <c r="E44" s="115" t="s">
        <v>101</v>
      </c>
      <c r="F44" s="115">
        <v>1</v>
      </c>
      <c r="G44" s="115">
        <f t="shared" si="4"/>
        <v>1</v>
      </c>
      <c r="H44" s="116" t="s">
        <v>175</v>
      </c>
      <c r="I44" s="179">
        <v>648000</v>
      </c>
      <c r="J44" s="117">
        <f t="shared" si="5"/>
        <v>648000</v>
      </c>
    </row>
    <row r="45" spans="1:10" x14ac:dyDescent="0.25">
      <c r="A45" s="177">
        <v>8</v>
      </c>
      <c r="B45" s="112" t="s">
        <v>235</v>
      </c>
      <c r="C45" s="113"/>
      <c r="D45" s="178">
        <f>'[13]VOLUME SEPT'!N86</f>
        <v>1</v>
      </c>
      <c r="E45" s="115" t="s">
        <v>101</v>
      </c>
      <c r="F45" s="115">
        <v>1</v>
      </c>
      <c r="G45" s="115">
        <f t="shared" si="4"/>
        <v>1</v>
      </c>
      <c r="H45" s="116" t="s">
        <v>175</v>
      </c>
      <c r="I45" s="179">
        <v>230000</v>
      </c>
      <c r="J45" s="117">
        <f t="shared" si="5"/>
        <v>230000</v>
      </c>
    </row>
    <row r="46" spans="1:10" ht="15.75" thickBot="1" x14ac:dyDescent="0.3">
      <c r="A46" s="177">
        <v>8</v>
      </c>
      <c r="B46" s="112" t="s">
        <v>103</v>
      </c>
      <c r="C46" s="113"/>
      <c r="D46" s="178">
        <f>'[13]VOLUME SEPT'!N87</f>
        <v>1</v>
      </c>
      <c r="E46" s="115" t="s">
        <v>101</v>
      </c>
      <c r="F46" s="115">
        <v>1</v>
      </c>
      <c r="G46" s="115">
        <f t="shared" si="4"/>
        <v>1</v>
      </c>
      <c r="H46" s="116" t="s">
        <v>175</v>
      </c>
      <c r="I46" s="179">
        <v>230000</v>
      </c>
      <c r="J46" s="117">
        <f t="shared" si="5"/>
        <v>230000</v>
      </c>
    </row>
    <row r="47" spans="1:10" x14ac:dyDescent="0.25">
      <c r="A47" s="193" t="s">
        <v>179</v>
      </c>
      <c r="B47" s="194" t="s">
        <v>26</v>
      </c>
      <c r="C47" s="195"/>
      <c r="D47" s="196"/>
      <c r="E47" s="197"/>
      <c r="F47" s="197"/>
      <c r="G47" s="197"/>
      <c r="H47" s="198"/>
      <c r="I47" s="199"/>
      <c r="J47" s="200"/>
    </row>
    <row r="48" spans="1:10" x14ac:dyDescent="0.25">
      <c r="A48" s="201">
        <v>1</v>
      </c>
      <c r="B48" s="140" t="s">
        <v>236</v>
      </c>
      <c r="C48" s="7"/>
      <c r="D48" s="202">
        <f>'[13]VOLUME SEPT'!N92</f>
        <v>0.75360000000000005</v>
      </c>
      <c r="E48" s="115" t="s">
        <v>155</v>
      </c>
      <c r="F48" s="115">
        <v>1</v>
      </c>
      <c r="G48" s="115">
        <f t="shared" ref="G48:G54" si="6">D48*F48</f>
        <v>0.75360000000000005</v>
      </c>
      <c r="H48" s="116" t="s">
        <v>156</v>
      </c>
      <c r="I48" s="179">
        <f>[13]ANALISA!G244</f>
        <v>67500</v>
      </c>
      <c r="J48" s="117">
        <f t="shared" ref="J48:J54" si="7">I48*G48</f>
        <v>50868</v>
      </c>
    </row>
    <row r="49" spans="1:10" x14ac:dyDescent="0.25">
      <c r="A49" s="203">
        <v>2</v>
      </c>
      <c r="B49" s="112" t="s">
        <v>105</v>
      </c>
      <c r="C49" s="113"/>
      <c r="D49" s="178">
        <f>'[13]VOLUME SEPT'!N96</f>
        <v>0.25119999999999998</v>
      </c>
      <c r="E49" s="115" t="s">
        <v>155</v>
      </c>
      <c r="F49" s="115">
        <v>1</v>
      </c>
      <c r="G49" s="115">
        <f t="shared" si="6"/>
        <v>0.25119999999999998</v>
      </c>
      <c r="H49" s="116" t="s">
        <v>156</v>
      </c>
      <c r="I49" s="179">
        <f>[13]ANALISA!G288</f>
        <v>18750</v>
      </c>
      <c r="J49" s="117">
        <f t="shared" si="7"/>
        <v>4710</v>
      </c>
    </row>
    <row r="50" spans="1:10" x14ac:dyDescent="0.25">
      <c r="A50" s="203">
        <v>1</v>
      </c>
      <c r="B50" s="112" t="s">
        <v>199</v>
      </c>
      <c r="C50" s="113"/>
      <c r="D50" s="178">
        <f>'[13]VOLUME SEPT'!N100</f>
        <v>3</v>
      </c>
      <c r="E50" s="115" t="s">
        <v>237</v>
      </c>
      <c r="F50" s="115">
        <v>1</v>
      </c>
      <c r="G50" s="115">
        <f t="shared" si="6"/>
        <v>3</v>
      </c>
      <c r="H50" s="116" t="s">
        <v>175</v>
      </c>
      <c r="I50" s="179">
        <f>'[13]SATUAN HARGA'!E48</f>
        <v>135000</v>
      </c>
      <c r="J50" s="117">
        <f t="shared" si="7"/>
        <v>405000</v>
      </c>
    </row>
    <row r="51" spans="1:10" x14ac:dyDescent="0.25">
      <c r="A51" s="203">
        <v>2</v>
      </c>
      <c r="B51" s="112" t="s">
        <v>200</v>
      </c>
      <c r="C51" s="113"/>
      <c r="D51" s="178">
        <f>'[13]VOLUME SEPT'!N103</f>
        <v>1</v>
      </c>
      <c r="E51" s="115" t="s">
        <v>237</v>
      </c>
      <c r="F51" s="115">
        <v>1</v>
      </c>
      <c r="G51" s="115">
        <f t="shared" si="6"/>
        <v>1</v>
      </c>
      <c r="H51" s="116" t="s">
        <v>175</v>
      </c>
      <c r="I51" s="179">
        <f>'[13]SATUAN HARGA'!E49</f>
        <v>95000</v>
      </c>
      <c r="J51" s="117">
        <f t="shared" si="7"/>
        <v>95000</v>
      </c>
    </row>
    <row r="52" spans="1:10" x14ac:dyDescent="0.25">
      <c r="A52" s="203">
        <v>3</v>
      </c>
      <c r="B52" s="112" t="s">
        <v>201</v>
      </c>
      <c r="C52" s="113"/>
      <c r="D52" s="178">
        <f>'[13]VOLUME SEPT'!N108</f>
        <v>0.10048000000000001</v>
      </c>
      <c r="E52" s="115" t="s">
        <v>238</v>
      </c>
      <c r="F52" s="115">
        <v>1</v>
      </c>
      <c r="G52" s="115">
        <f t="shared" si="6"/>
        <v>0.10048000000000001</v>
      </c>
      <c r="H52" s="116" t="s">
        <v>175</v>
      </c>
      <c r="I52" s="179">
        <f>'[13]SATUAN HARGA'!E23</f>
        <v>200000</v>
      </c>
      <c r="J52" s="117">
        <f t="shared" si="7"/>
        <v>20096.000000000004</v>
      </c>
    </row>
    <row r="53" spans="1:10" x14ac:dyDescent="0.25">
      <c r="A53" s="203">
        <v>4</v>
      </c>
      <c r="B53" s="112" t="s">
        <v>202</v>
      </c>
      <c r="C53" s="113"/>
      <c r="D53" s="178">
        <f>'[13]VOLUME SEPT'!N112</f>
        <v>0.10048000000000001</v>
      </c>
      <c r="E53" s="115" t="s">
        <v>238</v>
      </c>
      <c r="F53" s="115">
        <v>1</v>
      </c>
      <c r="G53" s="115">
        <f t="shared" si="6"/>
        <v>0.10048000000000001</v>
      </c>
      <c r="H53" s="116" t="s">
        <v>175</v>
      </c>
      <c r="I53" s="179">
        <f>'[13]SATUAN HARGA'!E21</f>
        <v>260000</v>
      </c>
      <c r="J53" s="117">
        <f t="shared" si="7"/>
        <v>26124.800000000003</v>
      </c>
    </row>
    <row r="54" spans="1:10" x14ac:dyDescent="0.25">
      <c r="A54" s="203">
        <v>5</v>
      </c>
      <c r="B54" s="112" t="s">
        <v>203</v>
      </c>
      <c r="C54" s="113"/>
      <c r="D54" s="178">
        <f>'[13]VOLUME SEPT'!N116</f>
        <v>1</v>
      </c>
      <c r="E54" s="115" t="s">
        <v>239</v>
      </c>
      <c r="F54" s="115">
        <v>1</v>
      </c>
      <c r="G54" s="115">
        <f t="shared" si="6"/>
        <v>1</v>
      </c>
      <c r="H54" s="116" t="s">
        <v>156</v>
      </c>
      <c r="I54" s="179">
        <f>[13]ANALISA!G275</f>
        <v>47250</v>
      </c>
      <c r="J54" s="117">
        <f t="shared" si="7"/>
        <v>47250</v>
      </c>
    </row>
    <row r="55" spans="1:10" x14ac:dyDescent="0.25">
      <c r="A55" s="203"/>
      <c r="B55" s="112"/>
      <c r="C55" s="113"/>
      <c r="D55" s="178"/>
      <c r="E55" s="115"/>
      <c r="F55" s="115"/>
      <c r="G55" s="115"/>
      <c r="H55" s="116"/>
      <c r="I55" s="179"/>
      <c r="J55" s="117"/>
    </row>
    <row r="56" spans="1:10" ht="15.75" thickBot="1" x14ac:dyDescent="0.3">
      <c r="A56" s="324" t="s">
        <v>182</v>
      </c>
      <c r="B56" s="325"/>
      <c r="C56" s="325"/>
      <c r="D56" s="325"/>
      <c r="E56" s="325"/>
      <c r="F56" s="325"/>
      <c r="G56" s="325"/>
      <c r="H56" s="325"/>
      <c r="I56" s="326"/>
      <c r="J56" s="151">
        <f>SUM(J50:J55)</f>
        <v>593470.80000000005</v>
      </c>
    </row>
    <row r="57" spans="1:10" ht="15.75" thickBot="1" x14ac:dyDescent="0.3">
      <c r="A57" s="369" t="s">
        <v>240</v>
      </c>
      <c r="B57" s="370"/>
      <c r="C57" s="370"/>
      <c r="D57" s="370"/>
      <c r="E57" s="370"/>
      <c r="F57" s="370"/>
      <c r="G57" s="370"/>
      <c r="H57" s="370"/>
      <c r="I57" s="371"/>
      <c r="J57" s="206" t="e">
        <f>#REF!+J56</f>
        <v>#REF!</v>
      </c>
    </row>
    <row r="58" spans="1:10" ht="15.75" thickBot="1" x14ac:dyDescent="0.3">
      <c r="A58" s="204"/>
      <c r="B58" s="205"/>
      <c r="C58" s="205"/>
      <c r="D58" s="207"/>
      <c r="E58" s="208"/>
      <c r="F58" s="209"/>
      <c r="G58" s="209"/>
      <c r="H58" s="364" t="s">
        <v>241</v>
      </c>
      <c r="I58" s="365"/>
      <c r="J58" s="210" t="e">
        <f>INT(J57/1000)*1000</f>
        <v>#REF!</v>
      </c>
    </row>
    <row r="59" spans="1:10" ht="15.75" thickBot="1" x14ac:dyDescent="0.3">
      <c r="A59" s="211"/>
      <c r="B59" s="212"/>
      <c r="C59" s="212"/>
      <c r="D59" s="213"/>
      <c r="E59" s="212"/>
      <c r="F59" s="212"/>
      <c r="G59" s="212"/>
      <c r="H59" s="359"/>
      <c r="I59" s="360"/>
      <c r="J59" s="214"/>
    </row>
    <row r="60" spans="1:10" ht="15.75" thickBot="1" x14ac:dyDescent="0.3">
      <c r="A60" s="361" t="s">
        <v>242</v>
      </c>
      <c r="B60" s="362"/>
      <c r="C60" s="362"/>
      <c r="D60" s="362"/>
      <c r="E60" s="362"/>
      <c r="F60" s="362"/>
      <c r="G60" s="362"/>
      <c r="H60" s="362"/>
      <c r="I60" s="363"/>
      <c r="J60" s="215" t="e">
        <f>#REF!+J58</f>
        <v>#REF!</v>
      </c>
    </row>
    <row r="61" spans="1:10" ht="15.75" thickBot="1" x14ac:dyDescent="0.3">
      <c r="A61" s="216"/>
      <c r="B61" s="217"/>
      <c r="C61" s="217"/>
      <c r="D61" s="218"/>
      <c r="E61" s="219"/>
      <c r="F61" s="219"/>
      <c r="G61" s="219"/>
      <c r="H61" s="364" t="s">
        <v>241</v>
      </c>
      <c r="I61" s="365"/>
      <c r="J61" s="210" t="e">
        <f>INT(J60/1000)*1000</f>
        <v>#REF!</v>
      </c>
    </row>
    <row r="62" spans="1:10" x14ac:dyDescent="0.25">
      <c r="D62"/>
      <c r="E62"/>
      <c r="F62"/>
      <c r="G62"/>
    </row>
    <row r="63" spans="1:10" x14ac:dyDescent="0.25">
      <c r="B63" s="2"/>
      <c r="C63" s="2"/>
      <c r="D63" s="2"/>
      <c r="E63" s="2"/>
      <c r="F63" s="2"/>
      <c r="G63" s="2"/>
      <c r="H63" s="2"/>
      <c r="I63" s="3" t="s">
        <v>207</v>
      </c>
      <c r="J63" s="2"/>
    </row>
    <row r="64" spans="1:10" x14ac:dyDescent="0.25">
      <c r="B64" s="2"/>
      <c r="C64" s="2"/>
      <c r="D64" s="2"/>
      <c r="E64" s="2"/>
      <c r="F64" s="2"/>
      <c r="G64" s="2"/>
      <c r="H64" s="2"/>
      <c r="I64" s="3"/>
      <c r="J64" s="2"/>
    </row>
    <row r="65" spans="2:10" x14ac:dyDescent="0.25">
      <c r="B65" s="311" t="s">
        <v>208</v>
      </c>
      <c r="C65" s="311"/>
      <c r="D65" s="2"/>
      <c r="E65" s="311" t="s">
        <v>209</v>
      </c>
      <c r="F65" s="311"/>
      <c r="G65" s="311"/>
      <c r="H65" s="311"/>
      <c r="I65" s="311"/>
      <c r="J65" s="2"/>
    </row>
    <row r="66" spans="2:10" x14ac:dyDescent="0.25">
      <c r="B66" s="318" t="s">
        <v>210</v>
      </c>
      <c r="C66" s="318"/>
      <c r="D66" s="2"/>
      <c r="E66" s="318" t="s">
        <v>115</v>
      </c>
      <c r="F66" s="318"/>
      <c r="G66" s="318"/>
      <c r="H66" s="2"/>
      <c r="I66" s="1" t="s">
        <v>211</v>
      </c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1" t="s">
        <v>243</v>
      </c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3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3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3"/>
      <c r="J70" s="2"/>
    </row>
    <row r="71" spans="2:10" x14ac:dyDescent="0.25">
      <c r="B71" s="311" t="s">
        <v>244</v>
      </c>
      <c r="C71" s="311"/>
      <c r="D71" s="2"/>
      <c r="E71" s="311" t="s">
        <v>214</v>
      </c>
      <c r="F71" s="311"/>
      <c r="G71" s="311"/>
      <c r="H71" s="2"/>
      <c r="I71" s="3" t="s">
        <v>215</v>
      </c>
      <c r="J71" s="2"/>
    </row>
  </sheetData>
  <mergeCells count="25">
    <mergeCell ref="A56:I56"/>
    <mergeCell ref="A1:J1"/>
    <mergeCell ref="A2:J2"/>
    <mergeCell ref="A9:A10"/>
    <mergeCell ref="B9:C10"/>
    <mergeCell ref="D9:D10"/>
    <mergeCell ref="E9:E10"/>
    <mergeCell ref="F9:F10"/>
    <mergeCell ref="G9:G10"/>
    <mergeCell ref="A15:I15"/>
    <mergeCell ref="A17:I17"/>
    <mergeCell ref="A24:I24"/>
    <mergeCell ref="A31:I31"/>
    <mergeCell ref="A37:I37"/>
    <mergeCell ref="B66:C66"/>
    <mergeCell ref="E66:G66"/>
    <mergeCell ref="B71:C71"/>
    <mergeCell ref="E71:G71"/>
    <mergeCell ref="A57:I57"/>
    <mergeCell ref="H58:I58"/>
    <mergeCell ref="H59:I59"/>
    <mergeCell ref="A60:I60"/>
    <mergeCell ref="H61:I61"/>
    <mergeCell ref="B65:C65"/>
    <mergeCell ref="E65:I6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40"/>
  <sheetViews>
    <sheetView topLeftCell="A7" zoomScale="114" workbookViewId="0">
      <selection activeCell="K55" sqref="K55"/>
    </sheetView>
  </sheetViews>
  <sheetFormatPr defaultRowHeight="15" x14ac:dyDescent="0.25"/>
  <cols>
    <col min="1" max="1" width="3.5703125" customWidth="1"/>
    <col min="2" max="2" width="14.28515625" customWidth="1"/>
    <col min="3" max="3" width="11.140625" customWidth="1"/>
    <col min="4" max="4" width="6.85546875" style="162" customWidth="1"/>
    <col min="5" max="5" width="6.28515625" style="162" customWidth="1"/>
    <col min="6" max="6" width="4.42578125" style="162" customWidth="1"/>
    <col min="7" max="7" width="7.140625" style="162" customWidth="1"/>
    <col min="8" max="8" width="8.5703125" style="162" customWidth="1"/>
    <col min="9" max="9" width="11.85546875" style="163" customWidth="1"/>
    <col min="10" max="10" width="13.5703125" customWidth="1"/>
    <col min="11" max="11" width="17.85546875" customWidth="1"/>
    <col min="12" max="12" width="16.140625" customWidth="1"/>
    <col min="13" max="13" width="15.85546875" customWidth="1"/>
    <col min="14" max="14" width="17.7109375" customWidth="1"/>
    <col min="15" max="15" width="18.28515625" customWidth="1"/>
    <col min="16" max="16" width="17.42578125" customWidth="1"/>
    <col min="17" max="17" width="18.42578125" customWidth="1"/>
    <col min="18" max="18" width="18.140625" customWidth="1"/>
  </cols>
  <sheetData>
    <row r="1" spans="1:22" ht="17.45" customHeight="1" x14ac:dyDescent="0.25">
      <c r="A1" s="345" t="s">
        <v>120</v>
      </c>
      <c r="B1" s="345"/>
      <c r="C1" s="345"/>
      <c r="D1" s="345"/>
      <c r="E1" s="345"/>
      <c r="F1" s="345"/>
      <c r="G1" s="345"/>
      <c r="H1" s="345"/>
      <c r="I1" s="345"/>
      <c r="J1" s="345"/>
    </row>
    <row r="2" spans="1:22" ht="17.45" customHeight="1" x14ac:dyDescent="0.25">
      <c r="A2" s="345" t="s">
        <v>121</v>
      </c>
      <c r="B2" s="345"/>
      <c r="C2" s="345"/>
      <c r="D2" s="345"/>
      <c r="E2" s="345"/>
      <c r="F2" s="345"/>
      <c r="G2" s="345"/>
      <c r="H2" s="345"/>
      <c r="I2" s="345"/>
      <c r="J2" s="345"/>
    </row>
    <row r="3" spans="1:22" x14ac:dyDescent="0.25">
      <c r="A3" s="49"/>
      <c r="B3" s="49"/>
      <c r="C3" s="49"/>
      <c r="D3" s="50"/>
      <c r="E3" s="50"/>
      <c r="F3" s="50"/>
      <c r="G3" s="51"/>
      <c r="H3" s="51"/>
      <c r="I3" s="52"/>
      <c r="J3" s="53"/>
    </row>
    <row r="4" spans="1:22" x14ac:dyDescent="0.25">
      <c r="A4" s="49" t="s">
        <v>122</v>
      </c>
      <c r="B4" s="49"/>
      <c r="C4" s="49" t="str">
        <f>[13]REKAP!C3</f>
        <v>: SANIMAS SPALD-S</v>
      </c>
      <c r="D4" s="50"/>
      <c r="E4" s="50"/>
      <c r="F4" s="50"/>
      <c r="G4" s="51"/>
      <c r="H4" s="51"/>
      <c r="I4" s="52"/>
      <c r="J4" s="53"/>
    </row>
    <row r="5" spans="1:22" x14ac:dyDescent="0.25">
      <c r="A5" s="49" t="s">
        <v>123</v>
      </c>
      <c r="B5" s="49"/>
      <c r="C5" s="49" t="str">
        <f>[13]REKAP!C4</f>
        <v xml:space="preserve">: PEMBANGUNAN BILIK TOILET DAN SEPTICTANK INDIVIDU </v>
      </c>
      <c r="D5" s="50"/>
      <c r="E5" s="50"/>
      <c r="F5" s="50"/>
      <c r="G5" s="51"/>
      <c r="H5" s="51"/>
      <c r="I5" s="52"/>
      <c r="J5" s="53"/>
    </row>
    <row r="6" spans="1:22" x14ac:dyDescent="0.25">
      <c r="A6" s="49" t="s">
        <v>124</v>
      </c>
      <c r="B6" s="49"/>
      <c r="C6" s="49" t="str">
        <f>[13]REKAP!C5</f>
        <v>: DESA WONOTIRTO KECAMATAN BULU</v>
      </c>
      <c r="D6" s="50"/>
      <c r="E6" s="50"/>
      <c r="F6" s="50"/>
      <c r="G6" s="51"/>
      <c r="H6" s="51"/>
      <c r="I6" s="52"/>
      <c r="J6" s="53"/>
    </row>
    <row r="7" spans="1:22" x14ac:dyDescent="0.25">
      <c r="A7" s="49" t="s">
        <v>125</v>
      </c>
      <c r="B7" s="49"/>
      <c r="C7" s="49" t="str">
        <f>[13]REKAP!C6</f>
        <v>: 2022</v>
      </c>
      <c r="D7" s="50"/>
      <c r="E7" s="50"/>
      <c r="F7" s="50"/>
      <c r="G7" s="51"/>
      <c r="H7" s="51"/>
      <c r="I7" s="52"/>
      <c r="J7" s="53"/>
    </row>
    <row r="8" spans="1:22" ht="15.75" thickBot="1" x14ac:dyDescent="0.3">
      <c r="A8" s="49"/>
      <c r="B8" s="49"/>
      <c r="C8" s="49"/>
      <c r="D8" s="50"/>
      <c r="E8" s="50"/>
      <c r="F8" s="50"/>
      <c r="G8" s="51"/>
      <c r="H8" s="51"/>
      <c r="I8" s="52"/>
      <c r="J8" s="53"/>
    </row>
    <row r="9" spans="1:22" ht="14.45" customHeight="1" x14ac:dyDescent="0.25">
      <c r="A9" s="346" t="s">
        <v>126</v>
      </c>
      <c r="B9" s="348" t="s">
        <v>127</v>
      </c>
      <c r="C9" s="349"/>
      <c r="D9" s="352" t="s">
        <v>17</v>
      </c>
      <c r="E9" s="354" t="s">
        <v>128</v>
      </c>
      <c r="F9" s="354" t="s">
        <v>129</v>
      </c>
      <c r="G9" s="357" t="s">
        <v>130</v>
      </c>
      <c r="H9" s="357" t="s">
        <v>131</v>
      </c>
      <c r="I9" s="54" t="s">
        <v>132</v>
      </c>
      <c r="J9" s="55" t="s">
        <v>133</v>
      </c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x14ac:dyDescent="0.25">
      <c r="A10" s="347"/>
      <c r="B10" s="350"/>
      <c r="C10" s="351"/>
      <c r="D10" s="353"/>
      <c r="E10" s="355"/>
      <c r="F10" s="356"/>
      <c r="G10" s="358"/>
      <c r="H10" s="358"/>
      <c r="I10" s="57" t="s">
        <v>134</v>
      </c>
      <c r="J10" s="58" t="s">
        <v>134</v>
      </c>
    </row>
    <row r="11" spans="1:22" x14ac:dyDescent="0.25">
      <c r="A11" s="59">
        <v>1</v>
      </c>
      <c r="B11" s="340">
        <v>2</v>
      </c>
      <c r="C11" s="341"/>
      <c r="D11" s="60">
        <v>3</v>
      </c>
      <c r="E11" s="60">
        <v>4</v>
      </c>
      <c r="F11" s="60"/>
      <c r="G11" s="60"/>
      <c r="H11" s="60"/>
      <c r="I11" s="60">
        <v>5</v>
      </c>
      <c r="J11" s="61">
        <v>6</v>
      </c>
    </row>
    <row r="12" spans="1:22" x14ac:dyDescent="0.25">
      <c r="A12" s="62" t="s">
        <v>135</v>
      </c>
      <c r="B12" s="63" t="s">
        <v>136</v>
      </c>
      <c r="C12" s="64"/>
      <c r="D12" s="65"/>
      <c r="E12" s="342" t="s">
        <v>137</v>
      </c>
      <c r="F12" s="342"/>
      <c r="G12" s="342"/>
      <c r="H12" s="342"/>
      <c r="I12" s="342"/>
      <c r="J12" s="66">
        <f>J25-1370000</f>
        <v>17190000</v>
      </c>
    </row>
    <row r="13" spans="1:22" x14ac:dyDescent="0.25">
      <c r="A13" s="67" t="s">
        <v>22</v>
      </c>
      <c r="B13" s="68" t="s">
        <v>138</v>
      </c>
      <c r="C13" s="69"/>
      <c r="D13" s="70"/>
      <c r="E13" s="70"/>
      <c r="F13" s="70"/>
      <c r="G13" s="70"/>
      <c r="H13" s="70"/>
      <c r="I13" s="70"/>
      <c r="J13" s="71"/>
    </row>
    <row r="14" spans="1:22" x14ac:dyDescent="0.25">
      <c r="A14" s="72">
        <v>1</v>
      </c>
      <c r="B14" s="73" t="s">
        <v>139</v>
      </c>
      <c r="C14" s="74"/>
      <c r="D14" s="75">
        <v>1</v>
      </c>
      <c r="E14" s="76" t="s">
        <v>140</v>
      </c>
      <c r="F14" s="76"/>
      <c r="G14" s="76"/>
      <c r="H14" s="76"/>
      <c r="I14" s="77">
        <f>[13]BOP!J18</f>
        <v>650000</v>
      </c>
      <c r="J14" s="78">
        <f>I14*D14</f>
        <v>650000</v>
      </c>
      <c r="L14" s="79"/>
      <c r="M14" s="79"/>
      <c r="N14" s="80"/>
      <c r="O14" s="80"/>
      <c r="P14" s="80"/>
      <c r="Q14" s="80"/>
    </row>
    <row r="15" spans="1:22" ht="15" customHeight="1" x14ac:dyDescent="0.25">
      <c r="A15" s="81">
        <v>2</v>
      </c>
      <c r="B15" s="73" t="s">
        <v>141</v>
      </c>
      <c r="C15" s="74"/>
      <c r="D15" s="75">
        <v>1</v>
      </c>
      <c r="E15" s="76" t="s">
        <v>140</v>
      </c>
      <c r="F15" s="76"/>
      <c r="G15" s="76"/>
      <c r="H15" s="76"/>
      <c r="I15" s="77">
        <f>[13]BOP!J22</f>
        <v>3950000</v>
      </c>
      <c r="J15" s="78">
        <f t="shared" ref="J15:J24" si="0">I15*D15</f>
        <v>3950000</v>
      </c>
      <c r="L15" s="79"/>
      <c r="M15" s="79"/>
      <c r="N15" s="80"/>
      <c r="O15" s="80"/>
      <c r="P15" s="80"/>
      <c r="Q15" s="80"/>
    </row>
    <row r="16" spans="1:22" x14ac:dyDescent="0.25">
      <c r="A16" s="72">
        <v>3</v>
      </c>
      <c r="B16" s="73" t="s">
        <v>142</v>
      </c>
      <c r="C16" s="74"/>
      <c r="D16" s="75">
        <v>1</v>
      </c>
      <c r="E16" s="76" t="s">
        <v>140</v>
      </c>
      <c r="F16" s="76"/>
      <c r="G16" s="76"/>
      <c r="H16" s="76"/>
      <c r="I16" s="77">
        <f>[13]BOP!J26</f>
        <v>2250000</v>
      </c>
      <c r="J16" s="78">
        <f t="shared" si="0"/>
        <v>2250000</v>
      </c>
      <c r="L16" s="79"/>
      <c r="M16" s="79"/>
      <c r="N16" s="80"/>
      <c r="O16" s="80"/>
      <c r="P16" s="80"/>
      <c r="Q16" s="80"/>
    </row>
    <row r="17" spans="1:17" x14ac:dyDescent="0.25">
      <c r="A17" s="72">
        <v>4</v>
      </c>
      <c r="B17" s="73" t="s">
        <v>143</v>
      </c>
      <c r="C17" s="74"/>
      <c r="D17" s="75">
        <v>1</v>
      </c>
      <c r="E17" s="76" t="s">
        <v>140</v>
      </c>
      <c r="F17" s="76"/>
      <c r="G17" s="76"/>
      <c r="H17" s="76"/>
      <c r="I17" s="77">
        <f>[13]BOP!J29</f>
        <v>2198000</v>
      </c>
      <c r="J17" s="78">
        <f t="shared" si="0"/>
        <v>2198000</v>
      </c>
      <c r="L17" s="79"/>
      <c r="M17" s="79"/>
      <c r="N17" s="80"/>
      <c r="O17" s="80"/>
      <c r="P17" s="80"/>
      <c r="Q17" s="80"/>
    </row>
    <row r="18" spans="1:17" x14ac:dyDescent="0.25">
      <c r="A18" s="72">
        <v>5</v>
      </c>
      <c r="B18" s="73" t="s">
        <v>144</v>
      </c>
      <c r="C18" s="74"/>
      <c r="D18" s="75">
        <v>1</v>
      </c>
      <c r="E18" s="76" t="s">
        <v>140</v>
      </c>
      <c r="F18" s="76"/>
      <c r="G18" s="76"/>
      <c r="H18" s="76"/>
      <c r="I18" s="77">
        <f>[13]BOP!J35</f>
        <v>150000</v>
      </c>
      <c r="J18" s="78">
        <f t="shared" si="0"/>
        <v>150000</v>
      </c>
      <c r="L18" s="79"/>
      <c r="M18" s="79"/>
      <c r="N18" s="80"/>
      <c r="O18" s="80"/>
      <c r="P18" s="80"/>
      <c r="Q18" s="80"/>
    </row>
    <row r="19" spans="1:17" x14ac:dyDescent="0.25">
      <c r="A19" s="72">
        <v>6</v>
      </c>
      <c r="B19" s="73" t="s">
        <v>145</v>
      </c>
      <c r="C19" s="74"/>
      <c r="D19" s="75">
        <v>1</v>
      </c>
      <c r="E19" s="76" t="s">
        <v>140</v>
      </c>
      <c r="F19" s="76"/>
      <c r="G19" s="76"/>
      <c r="H19" s="76"/>
      <c r="I19" s="77">
        <f>[13]BOP!J36</f>
        <v>450000</v>
      </c>
      <c r="J19" s="78">
        <f t="shared" si="0"/>
        <v>450000</v>
      </c>
      <c r="L19" s="79"/>
      <c r="M19" s="79"/>
      <c r="N19" s="80"/>
      <c r="O19" s="80"/>
      <c r="P19" s="80"/>
      <c r="Q19" s="80"/>
    </row>
    <row r="20" spans="1:17" x14ac:dyDescent="0.25">
      <c r="A20" s="72">
        <v>7</v>
      </c>
      <c r="B20" s="73" t="s">
        <v>146</v>
      </c>
      <c r="C20" s="74"/>
      <c r="D20" s="75">
        <v>1</v>
      </c>
      <c r="E20" s="76" t="s">
        <v>140</v>
      </c>
      <c r="F20" s="76"/>
      <c r="G20" s="76"/>
      <c r="H20" s="76"/>
      <c r="I20" s="77">
        <f>[13]BOP!J40</f>
        <v>1000000</v>
      </c>
      <c r="J20" s="78">
        <f t="shared" si="0"/>
        <v>1000000</v>
      </c>
      <c r="L20" s="79"/>
      <c r="M20" s="79"/>
      <c r="N20" s="80"/>
      <c r="O20" s="80"/>
      <c r="P20" s="80"/>
      <c r="Q20" s="80"/>
    </row>
    <row r="21" spans="1:17" x14ac:dyDescent="0.25">
      <c r="A21" s="81">
        <v>8</v>
      </c>
      <c r="B21" s="73" t="s">
        <v>147</v>
      </c>
      <c r="C21" s="74"/>
      <c r="D21" s="75">
        <v>1</v>
      </c>
      <c r="E21" s="76" t="s">
        <v>140</v>
      </c>
      <c r="F21" s="76"/>
      <c r="G21" s="76"/>
      <c r="H21" s="76"/>
      <c r="I21" s="77">
        <f>[13]BOP!J43</f>
        <v>2030000</v>
      </c>
      <c r="J21" s="78">
        <f t="shared" si="0"/>
        <v>2030000</v>
      </c>
      <c r="L21" s="79"/>
      <c r="M21" s="79"/>
      <c r="N21" s="80"/>
      <c r="O21" s="80"/>
      <c r="P21" s="80"/>
      <c r="Q21" s="80"/>
    </row>
    <row r="22" spans="1:17" x14ac:dyDescent="0.25">
      <c r="A22" s="72">
        <v>9</v>
      </c>
      <c r="B22" s="73" t="s">
        <v>148</v>
      </c>
      <c r="C22" s="74"/>
      <c r="D22" s="75">
        <v>1</v>
      </c>
      <c r="E22" s="76" t="s">
        <v>140</v>
      </c>
      <c r="F22" s="76"/>
      <c r="G22" s="76"/>
      <c r="H22" s="76"/>
      <c r="I22" s="77">
        <f>[13]BOP!J51</f>
        <v>150000</v>
      </c>
      <c r="J22" s="78">
        <f t="shared" si="0"/>
        <v>150000</v>
      </c>
      <c r="L22" s="79"/>
      <c r="M22" s="79"/>
      <c r="N22" s="80"/>
      <c r="O22" s="80"/>
      <c r="P22" s="80"/>
      <c r="Q22" s="80"/>
    </row>
    <row r="23" spans="1:17" x14ac:dyDescent="0.25">
      <c r="A23" s="72">
        <v>10</v>
      </c>
      <c r="B23" s="73" t="s">
        <v>149</v>
      </c>
      <c r="C23" s="74"/>
      <c r="D23" s="75">
        <v>1</v>
      </c>
      <c r="E23" s="76" t="s">
        <v>140</v>
      </c>
      <c r="F23" s="76"/>
      <c r="G23" s="76"/>
      <c r="H23" s="76"/>
      <c r="I23" s="77">
        <f>[13]BOP!J52</f>
        <v>5232000</v>
      </c>
      <c r="J23" s="78">
        <f t="shared" si="0"/>
        <v>5232000</v>
      </c>
      <c r="L23" s="79"/>
      <c r="M23" s="79"/>
      <c r="N23" s="80"/>
      <c r="O23" s="80"/>
      <c r="P23" s="80"/>
      <c r="Q23" s="80"/>
    </row>
    <row r="24" spans="1:17" x14ac:dyDescent="0.25">
      <c r="A24" s="72">
        <v>11</v>
      </c>
      <c r="B24" s="73" t="s">
        <v>150</v>
      </c>
      <c r="C24" s="74"/>
      <c r="D24" s="75">
        <v>1</v>
      </c>
      <c r="E24" s="76" t="s">
        <v>140</v>
      </c>
      <c r="F24" s="76"/>
      <c r="G24" s="76"/>
      <c r="H24" s="76"/>
      <c r="I24" s="77">
        <f>[13]BOP!J55</f>
        <v>500000</v>
      </c>
      <c r="J24" s="78">
        <f t="shared" si="0"/>
        <v>500000</v>
      </c>
      <c r="L24" s="79"/>
      <c r="M24" s="79"/>
      <c r="N24" s="80"/>
      <c r="O24" s="80"/>
      <c r="P24" s="80"/>
      <c r="Q24" s="80"/>
    </row>
    <row r="25" spans="1:17" x14ac:dyDescent="0.25">
      <c r="A25" s="82"/>
      <c r="B25" s="83"/>
      <c r="C25" s="69"/>
      <c r="D25" s="84" t="s">
        <v>151</v>
      </c>
      <c r="E25" s="70"/>
      <c r="F25" s="70"/>
      <c r="G25" s="70"/>
      <c r="H25" s="70"/>
      <c r="I25" s="85"/>
      <c r="J25" s="86">
        <f>SUM(J14:J24)</f>
        <v>18560000</v>
      </c>
      <c r="L25" s="79"/>
      <c r="M25" s="79"/>
      <c r="N25" s="80"/>
      <c r="O25" s="80"/>
      <c r="P25" s="80"/>
      <c r="Q25" s="80"/>
    </row>
    <row r="26" spans="1:17" x14ac:dyDescent="0.25">
      <c r="A26" s="62" t="s">
        <v>152</v>
      </c>
      <c r="B26" s="63" t="s">
        <v>153</v>
      </c>
      <c r="C26" s="64"/>
      <c r="D26" s="87"/>
      <c r="E26" s="332" t="s">
        <v>154</v>
      </c>
      <c r="F26" s="333"/>
      <c r="G26" s="333"/>
      <c r="H26" s="333"/>
      <c r="I26" s="334"/>
      <c r="J26" s="66">
        <f>(J30+J37+J43+J48+J53+J57+J60+J75)</f>
        <v>227634377.09316775</v>
      </c>
      <c r="L26" s="79"/>
      <c r="M26" s="79"/>
      <c r="N26" s="80"/>
      <c r="O26" s="80"/>
      <c r="P26" s="80"/>
      <c r="Q26" s="80"/>
    </row>
    <row r="27" spans="1:17" x14ac:dyDescent="0.25">
      <c r="A27" s="88" t="s">
        <v>135</v>
      </c>
      <c r="B27" s="343" t="s">
        <v>26</v>
      </c>
      <c r="C27" s="344"/>
      <c r="D27" s="344"/>
      <c r="E27" s="344"/>
      <c r="F27" s="344"/>
      <c r="G27" s="344"/>
      <c r="H27" s="344"/>
      <c r="I27" s="344"/>
      <c r="J27" s="384"/>
      <c r="L27" s="79"/>
      <c r="M27" s="79"/>
      <c r="N27" s="80"/>
      <c r="O27" s="80"/>
      <c r="P27" s="80"/>
      <c r="Q27" s="80"/>
    </row>
    <row r="28" spans="1:17" x14ac:dyDescent="0.25">
      <c r="A28" s="90">
        <v>1</v>
      </c>
      <c r="B28" s="91" t="s">
        <v>27</v>
      </c>
      <c r="C28" s="89"/>
      <c r="D28" s="76">
        <f>G28/F28</f>
        <v>1.0100487804878047</v>
      </c>
      <c r="E28" s="76" t="s">
        <v>155</v>
      </c>
      <c r="F28" s="76">
        <v>41</v>
      </c>
      <c r="G28" s="76">
        <f>'[13]RAB BILIK REKAP'!G12+'[13]RAB BILIK TA REKAP'!G12+'[13]RAB BILIK L REKAP'!G12</f>
        <v>41.411999999999992</v>
      </c>
      <c r="H28" s="76" t="str">
        <f>'[13]RAB BILIK REKAP'!H12</f>
        <v>Analisa</v>
      </c>
      <c r="I28" s="77">
        <f>'[13]RAB BILIK REKAP'!I12</f>
        <v>56250</v>
      </c>
      <c r="J28" s="92">
        <f>I28*G28</f>
        <v>2329424.9999999995</v>
      </c>
      <c r="L28" s="79"/>
      <c r="M28" s="79"/>
      <c r="N28" s="80"/>
      <c r="O28" s="80"/>
      <c r="P28" s="80"/>
      <c r="Q28" s="80"/>
    </row>
    <row r="29" spans="1:17" x14ac:dyDescent="0.25">
      <c r="A29" s="72">
        <v>2</v>
      </c>
      <c r="B29" s="337" t="s">
        <v>28</v>
      </c>
      <c r="C29" s="337"/>
      <c r="D29" s="76">
        <f>G29/F29</f>
        <v>1.4429268292682927E-2</v>
      </c>
      <c r="E29" s="76" t="s">
        <v>155</v>
      </c>
      <c r="F29" s="76">
        <v>41</v>
      </c>
      <c r="G29" s="76">
        <f>'[13]RAB BILIK REKAP'!G13+'[13]RAB BILIK TA REKAP'!G13+'[13]RAB BILIK L REKAP'!G13</f>
        <v>0.59160000000000001</v>
      </c>
      <c r="H29" s="93" t="s">
        <v>156</v>
      </c>
      <c r="I29" s="77">
        <f>'[13]RAB BILIK REKAP'!I13</f>
        <v>358500</v>
      </c>
      <c r="J29" s="92">
        <f>I29*G29</f>
        <v>212088.6</v>
      </c>
      <c r="L29" s="79"/>
      <c r="M29" s="79"/>
      <c r="N29" s="80"/>
      <c r="O29" s="80"/>
      <c r="P29" s="80"/>
      <c r="Q29" s="80"/>
    </row>
    <row r="30" spans="1:17" x14ac:dyDescent="0.25">
      <c r="A30" s="338" t="s">
        <v>157</v>
      </c>
      <c r="B30" s="339"/>
      <c r="C30" s="339"/>
      <c r="D30" s="339"/>
      <c r="E30" s="339"/>
      <c r="F30" s="339"/>
      <c r="G30" s="339"/>
      <c r="H30" s="339"/>
      <c r="I30" s="339"/>
      <c r="J30" s="94">
        <f>SUM(J28:J29)</f>
        <v>2541513.5999999996</v>
      </c>
      <c r="L30" s="79"/>
      <c r="M30" s="79"/>
      <c r="N30" s="80"/>
      <c r="O30" s="80"/>
      <c r="P30" s="80"/>
      <c r="Q30" s="80"/>
    </row>
    <row r="31" spans="1:17" x14ac:dyDescent="0.25">
      <c r="A31" s="82" t="s">
        <v>158</v>
      </c>
      <c r="B31" s="335" t="s">
        <v>30</v>
      </c>
      <c r="C31" s="336"/>
      <c r="D31" s="336"/>
      <c r="E31" s="336"/>
      <c r="F31" s="336"/>
      <c r="G31" s="336"/>
      <c r="H31" s="336"/>
      <c r="I31" s="336"/>
      <c r="J31" s="384"/>
      <c r="L31" s="79"/>
      <c r="M31" s="79"/>
      <c r="N31" s="80"/>
      <c r="O31" s="80"/>
      <c r="P31" s="80"/>
      <c r="Q31" s="80"/>
    </row>
    <row r="32" spans="1:17" x14ac:dyDescent="0.25">
      <c r="A32" s="72">
        <v>1</v>
      </c>
      <c r="B32" s="337" t="s">
        <v>31</v>
      </c>
      <c r="C32" s="337"/>
      <c r="D32" s="95">
        <f>G32/F32</f>
        <v>0.57717073170731714</v>
      </c>
      <c r="E32" s="76" t="s">
        <v>155</v>
      </c>
      <c r="F32" s="76">
        <v>41</v>
      </c>
      <c r="G32" s="76">
        <f>'[13]RAB BILIK REKAP'!G16+'[13]RAB BILIK TA REKAP'!G16+'[13]RAB BILIK L REKAP'!G16</f>
        <v>23.664000000000001</v>
      </c>
      <c r="H32" s="76" t="s">
        <v>156</v>
      </c>
      <c r="I32" s="96">
        <f>'[13]RAB BILIK REKAP'!I16</f>
        <v>696250</v>
      </c>
      <c r="J32" s="97">
        <f>G32*I32</f>
        <v>16476060.000000002</v>
      </c>
      <c r="L32" s="79"/>
      <c r="M32" s="79"/>
      <c r="N32" s="80"/>
      <c r="O32" s="80"/>
      <c r="P32" s="80"/>
      <c r="Q32" s="80"/>
    </row>
    <row r="33" spans="1:17" x14ac:dyDescent="0.25">
      <c r="A33" s="72">
        <v>2</v>
      </c>
      <c r="B33" s="337" t="s">
        <v>32</v>
      </c>
      <c r="C33" s="337"/>
      <c r="D33" s="95">
        <f t="shared" ref="D33:D36" si="1">G33/F33</f>
        <v>8.3819512195121941</v>
      </c>
      <c r="E33" s="76" t="s">
        <v>159</v>
      </c>
      <c r="F33" s="76">
        <v>41</v>
      </c>
      <c r="G33" s="76">
        <f>'[13]RAB BILIK REKAP'!G17+'[13]RAB BILIK TA REKAP'!G17+'[13]RAB BILIK L REKAP'!G17</f>
        <v>343.65999999999997</v>
      </c>
      <c r="H33" s="76" t="s">
        <v>156</v>
      </c>
      <c r="I33" s="96">
        <f>'[13]RAB BILIK REKAP'!I17</f>
        <v>121869.6</v>
      </c>
      <c r="J33" s="97">
        <f>(G33*I33)-380000</f>
        <v>41501706.736000001</v>
      </c>
      <c r="L33" s="79"/>
      <c r="M33" s="79"/>
      <c r="N33" s="80"/>
      <c r="O33" s="80"/>
      <c r="P33" s="80"/>
      <c r="Q33" s="80"/>
    </row>
    <row r="34" spans="1:17" x14ac:dyDescent="0.25">
      <c r="A34" s="72">
        <v>3</v>
      </c>
      <c r="B34" s="337" t="s">
        <v>33</v>
      </c>
      <c r="C34" s="337"/>
      <c r="D34" s="95">
        <f t="shared" si="1"/>
        <v>16.599999999999998</v>
      </c>
      <c r="E34" s="76" t="s">
        <v>159</v>
      </c>
      <c r="F34" s="76">
        <v>41</v>
      </c>
      <c r="G34" s="76">
        <f>'[13]RAB BILIK REKAP'!G18+'[13]RAB BILIK TA REKAP'!G18+'[13]RAB BILIK L REKAP'!G18</f>
        <v>680.59999999999991</v>
      </c>
      <c r="H34" s="76" t="s">
        <v>156</v>
      </c>
      <c r="I34" s="96">
        <f>'[13]RAB BILIK REKAP'!I18</f>
        <v>36708.080000000002</v>
      </c>
      <c r="J34" s="97">
        <f>G34*I34</f>
        <v>24983519.248</v>
      </c>
      <c r="L34" s="79"/>
      <c r="M34" s="79"/>
      <c r="N34" s="80"/>
      <c r="O34" s="80"/>
      <c r="P34" s="80"/>
      <c r="Q34" s="80"/>
    </row>
    <row r="35" spans="1:17" x14ac:dyDescent="0.25">
      <c r="A35" s="72">
        <v>4</v>
      </c>
      <c r="B35" s="337" t="s">
        <v>34</v>
      </c>
      <c r="C35" s="337"/>
      <c r="D35" s="95">
        <f t="shared" si="1"/>
        <v>16.599999999999998</v>
      </c>
      <c r="E35" s="76" t="s">
        <v>159</v>
      </c>
      <c r="F35" s="76">
        <v>41</v>
      </c>
      <c r="G35" s="76">
        <f>'[13]RAB BILIK REKAP'!G19+'[13]RAB BILIK TA REKAP'!G19+'[13]RAB BILIK L REKAP'!G19</f>
        <v>680.59999999999991</v>
      </c>
      <c r="H35" s="76" t="s">
        <v>156</v>
      </c>
      <c r="I35" s="96">
        <f>'[13]RAB BILIK REKAP'!I19</f>
        <v>23910</v>
      </c>
      <c r="J35" s="97">
        <f>G35*I35</f>
        <v>16273145.999999998</v>
      </c>
      <c r="L35" s="79"/>
      <c r="M35" s="79"/>
      <c r="N35" s="80"/>
      <c r="O35" s="80"/>
      <c r="P35" s="80"/>
      <c r="Q35" s="80"/>
    </row>
    <row r="36" spans="1:17" x14ac:dyDescent="0.25">
      <c r="A36" s="72">
        <v>5</v>
      </c>
      <c r="B36" s="337" t="s">
        <v>35</v>
      </c>
      <c r="C36" s="337"/>
      <c r="D36" s="95">
        <f t="shared" si="1"/>
        <v>1.7999999999999996</v>
      </c>
      <c r="E36" s="76" t="s">
        <v>159</v>
      </c>
      <c r="F36" s="76">
        <v>41</v>
      </c>
      <c r="G36" s="76">
        <f>'[13]RAB BILIK REKAP'!G20+'[13]RAB BILIK TA REKAP'!G20+'[13]RAB BILIK L REKAP'!G20</f>
        <v>73.799999999999983</v>
      </c>
      <c r="H36" s="76" t="s">
        <v>156</v>
      </c>
      <c r="I36" s="96">
        <f>'[13]RAB BILIK REKAP'!I20</f>
        <v>165400</v>
      </c>
      <c r="J36" s="97">
        <f>G36*I36</f>
        <v>12206519.999999996</v>
      </c>
      <c r="L36" s="79"/>
      <c r="M36" s="79"/>
      <c r="N36" s="80"/>
      <c r="O36" s="80"/>
      <c r="P36" s="80"/>
      <c r="Q36" s="80"/>
    </row>
    <row r="37" spans="1:17" x14ac:dyDescent="0.25">
      <c r="A37" s="338" t="s">
        <v>160</v>
      </c>
      <c r="B37" s="339"/>
      <c r="C37" s="339"/>
      <c r="D37" s="339"/>
      <c r="E37" s="339"/>
      <c r="F37" s="339"/>
      <c r="G37" s="339"/>
      <c r="H37" s="339"/>
      <c r="I37" s="339"/>
      <c r="J37" s="98">
        <f>SUM(J32:J36)</f>
        <v>111440951.984</v>
      </c>
      <c r="L37" s="79"/>
      <c r="M37" s="79"/>
      <c r="N37" s="80"/>
      <c r="O37" s="80"/>
      <c r="P37" s="80"/>
      <c r="Q37" s="80"/>
    </row>
    <row r="38" spans="1:17" x14ac:dyDescent="0.25">
      <c r="A38" s="82" t="s">
        <v>161</v>
      </c>
      <c r="B38" s="335" t="s">
        <v>37</v>
      </c>
      <c r="C38" s="336"/>
      <c r="D38" s="336"/>
      <c r="E38" s="336"/>
      <c r="F38" s="336"/>
      <c r="G38" s="336"/>
      <c r="H38" s="336"/>
      <c r="I38" s="336"/>
      <c r="J38" s="384"/>
      <c r="L38" s="79"/>
      <c r="M38" s="79"/>
      <c r="N38" s="80"/>
      <c r="O38" s="80"/>
      <c r="P38" s="80"/>
      <c r="Q38" s="80"/>
    </row>
    <row r="39" spans="1:17" x14ac:dyDescent="0.25">
      <c r="A39" s="72">
        <v>1</v>
      </c>
      <c r="B39" s="337" t="s">
        <v>38</v>
      </c>
      <c r="C39" s="337"/>
      <c r="D39" s="99">
        <f>G39/F39</f>
        <v>8.4000000000000005E-2</v>
      </c>
      <c r="E39" s="76" t="s">
        <v>155</v>
      </c>
      <c r="F39" s="76">
        <v>41</v>
      </c>
      <c r="G39" s="76">
        <f>'[13]RAB BILIK REKAP'!G23+'[13]RAB BILIK TA REKAP'!G23+'[13]RAB BILIK L REKAP'!G23</f>
        <v>3.4440000000000004</v>
      </c>
      <c r="H39" s="93" t="s">
        <v>156</v>
      </c>
      <c r="I39" s="96">
        <f>'[13]RAB BILIK REKAP'!I23</f>
        <v>925662</v>
      </c>
      <c r="J39" s="97">
        <f>G39*I39</f>
        <v>3187979.9280000003</v>
      </c>
      <c r="L39" s="79"/>
      <c r="M39" s="79"/>
      <c r="N39" s="80"/>
      <c r="O39" s="80"/>
      <c r="P39" s="80"/>
      <c r="Q39" s="80"/>
    </row>
    <row r="40" spans="1:17" x14ac:dyDescent="0.25">
      <c r="A40" s="72">
        <v>3</v>
      </c>
      <c r="B40" s="337" t="s">
        <v>39</v>
      </c>
      <c r="C40" s="337"/>
      <c r="D40" s="99">
        <f t="shared" ref="D40:D42" si="2">G40/F40</f>
        <v>7.2146341463414643E-2</v>
      </c>
      <c r="E40" s="76" t="s">
        <v>155</v>
      </c>
      <c r="F40" s="76">
        <v>41</v>
      </c>
      <c r="G40" s="76">
        <f>'[13]RAB BILIK REKAP'!G24+'[13]RAB BILIK TA REKAP'!G24+'[13]RAB BILIK L REKAP'!G24</f>
        <v>2.9580000000000002</v>
      </c>
      <c r="H40" s="93" t="str">
        <f>H39</f>
        <v>Analisa</v>
      </c>
      <c r="I40" s="96">
        <f>'[13]RAB BILIK REKAP'!I24</f>
        <v>925662</v>
      </c>
      <c r="J40" s="97">
        <f>G40*I40</f>
        <v>2738108.196</v>
      </c>
      <c r="L40" s="79"/>
      <c r="M40" s="79"/>
      <c r="N40" s="80"/>
      <c r="O40" s="80"/>
      <c r="P40" s="80"/>
      <c r="Q40" s="80"/>
    </row>
    <row r="41" spans="1:17" x14ac:dyDescent="0.25">
      <c r="A41" s="72">
        <v>4</v>
      </c>
      <c r="B41" s="337" t="s">
        <v>40</v>
      </c>
      <c r="C41" s="337"/>
      <c r="D41" s="99">
        <f t="shared" si="2"/>
        <v>8.0780487804878065E-2</v>
      </c>
      <c r="E41" s="76" t="s">
        <v>155</v>
      </c>
      <c r="F41" s="76">
        <v>41</v>
      </c>
      <c r="G41" s="76">
        <f>'[13]RAB BILIK REKAP'!G25+'[13]RAB BILIK TA REKAP'!G25+'[13]RAB BILIK L REKAP'!G25</f>
        <v>3.3120000000000007</v>
      </c>
      <c r="H41" s="93" t="str">
        <f>H40</f>
        <v>Analisa</v>
      </c>
      <c r="I41" s="96">
        <f>'[13]RAB BILIK REKAP'!I25</f>
        <v>925662</v>
      </c>
      <c r="J41" s="97">
        <f>G41*I41</f>
        <v>3065792.5440000007</v>
      </c>
      <c r="L41" s="79"/>
      <c r="M41" s="79"/>
      <c r="N41" s="80"/>
      <c r="O41" s="80"/>
      <c r="P41" s="80"/>
      <c r="Q41" s="80"/>
    </row>
    <row r="42" spans="1:17" x14ac:dyDescent="0.25">
      <c r="A42" s="72">
        <v>5</v>
      </c>
      <c r="B42" s="337" t="s">
        <v>41</v>
      </c>
      <c r="C42" s="337"/>
      <c r="D42" s="99">
        <f t="shared" si="2"/>
        <v>4.8097560975609757E-2</v>
      </c>
      <c r="E42" s="76" t="s">
        <v>155</v>
      </c>
      <c r="F42" s="76">
        <v>41</v>
      </c>
      <c r="G42" s="76">
        <f>'[13]RAB BILIK REKAP'!G26+'[13]RAB BILIK TA REKAP'!G26+'[13]RAB BILIK L REKAP'!G26</f>
        <v>1.972</v>
      </c>
      <c r="H42" s="93" t="str">
        <f>H41</f>
        <v>Analisa</v>
      </c>
      <c r="I42" s="96">
        <f>'[13]RAB BILIK REKAP'!I26</f>
        <v>925662</v>
      </c>
      <c r="J42" s="97">
        <f>G42*I42</f>
        <v>1825405.4639999999</v>
      </c>
      <c r="L42" s="79"/>
      <c r="M42" s="79"/>
      <c r="N42" s="80"/>
      <c r="O42" s="80"/>
      <c r="P42" s="80"/>
      <c r="Q42" s="80"/>
    </row>
    <row r="43" spans="1:17" x14ac:dyDescent="0.25">
      <c r="A43" s="338" t="s">
        <v>162</v>
      </c>
      <c r="B43" s="339"/>
      <c r="C43" s="339"/>
      <c r="D43" s="339"/>
      <c r="E43" s="339"/>
      <c r="F43" s="339"/>
      <c r="G43" s="339"/>
      <c r="H43" s="339"/>
      <c r="I43" s="339"/>
      <c r="J43" s="94">
        <f>SUM(J39:J42)</f>
        <v>10817286.132000001</v>
      </c>
      <c r="L43" s="79"/>
      <c r="M43" s="79"/>
      <c r="N43" s="80"/>
      <c r="O43" s="80"/>
      <c r="P43" s="80"/>
      <c r="Q43" s="80"/>
    </row>
    <row r="44" spans="1:17" x14ac:dyDescent="0.25">
      <c r="A44" s="82" t="s">
        <v>163</v>
      </c>
      <c r="B44" s="335" t="s">
        <v>43</v>
      </c>
      <c r="C44" s="336"/>
      <c r="D44" s="336"/>
      <c r="E44" s="336"/>
      <c r="F44" s="336"/>
      <c r="G44" s="336"/>
      <c r="H44" s="336"/>
      <c r="I44" s="336"/>
      <c r="J44" s="384"/>
      <c r="L44" s="79"/>
      <c r="M44" s="79"/>
      <c r="N44" s="80"/>
      <c r="O44" s="80"/>
      <c r="P44" s="80"/>
      <c r="Q44" s="80"/>
    </row>
    <row r="45" spans="1:17" x14ac:dyDescent="0.25">
      <c r="A45" s="72">
        <v>1</v>
      </c>
      <c r="B45" s="337" t="s">
        <v>39</v>
      </c>
      <c r="C45" s="337"/>
      <c r="D45" s="99">
        <f>G45/F45</f>
        <v>17.782580487804879</v>
      </c>
      <c r="E45" s="76" t="s">
        <v>164</v>
      </c>
      <c r="F45" s="76">
        <v>41</v>
      </c>
      <c r="G45" s="76">
        <f>'[13]RAB BILIK REKAP'!G29+'[13]RAB BILIK TA REKAP'!G29+'[13]RAB BILIK L REKAP'!G29</f>
        <v>729.08580000000006</v>
      </c>
      <c r="H45" s="93" t="s">
        <v>156</v>
      </c>
      <c r="I45" s="96">
        <f>'[13]RAB BILIK REKAP'!I29</f>
        <v>13175.66450567261</v>
      </c>
      <c r="J45" s="97">
        <f>G45*I45</f>
        <v>9606189.8966499195</v>
      </c>
      <c r="L45" s="79"/>
      <c r="M45" s="79"/>
      <c r="N45" s="80"/>
      <c r="O45" s="80"/>
      <c r="P45" s="80"/>
      <c r="Q45" s="80"/>
    </row>
    <row r="46" spans="1:17" x14ac:dyDescent="0.25">
      <c r="A46" s="72">
        <v>2</v>
      </c>
      <c r="B46" s="337" t="s">
        <v>40</v>
      </c>
      <c r="C46" s="337"/>
      <c r="D46" s="99">
        <f t="shared" ref="D46:D47" si="3">G46/F46</f>
        <v>27.469207317073174</v>
      </c>
      <c r="E46" s="76" t="s">
        <v>164</v>
      </c>
      <c r="F46" s="76">
        <v>41</v>
      </c>
      <c r="G46" s="76">
        <f>'[13]RAB BILIK REKAP'!G30+'[13]RAB BILIK TA REKAP'!G30+'[13]RAB BILIK L REKAP'!G30</f>
        <v>1126.2375000000002</v>
      </c>
      <c r="H46" s="93" t="str">
        <f>H45</f>
        <v>Analisa</v>
      </c>
      <c r="I46" s="96">
        <f>I45</f>
        <v>13175.66450567261</v>
      </c>
      <c r="J46" s="97">
        <f>G46*I46</f>
        <v>14838927.453707458</v>
      </c>
      <c r="L46" s="79"/>
      <c r="M46" s="79"/>
      <c r="N46" s="80"/>
      <c r="O46" s="80"/>
      <c r="P46" s="80"/>
      <c r="Q46" s="80"/>
    </row>
    <row r="47" spans="1:17" x14ac:dyDescent="0.25">
      <c r="A47" s="72">
        <v>3</v>
      </c>
      <c r="B47" s="337" t="s">
        <v>41</v>
      </c>
      <c r="C47" s="337"/>
      <c r="D47" s="99">
        <f t="shared" si="3"/>
        <v>15.960619512195121</v>
      </c>
      <c r="E47" s="76" t="s">
        <v>164</v>
      </c>
      <c r="F47" s="76">
        <v>41</v>
      </c>
      <c r="G47" s="76">
        <f>'[13]RAB BILIK REKAP'!G31+'[13]RAB BILIK TA REKAP'!G31+'[13]RAB BILIK L REKAP'!G31</f>
        <v>654.3854</v>
      </c>
      <c r="H47" s="93" t="str">
        <f>H46</f>
        <v>Analisa</v>
      </c>
      <c r="I47" s="96">
        <f>I46</f>
        <v>13175.66450567261</v>
      </c>
      <c r="J47" s="97">
        <f>G47*I47</f>
        <v>8621962.4878103733</v>
      </c>
      <c r="L47" s="79"/>
      <c r="M47" s="79"/>
      <c r="N47" s="80"/>
      <c r="O47" s="80"/>
      <c r="P47" s="80"/>
      <c r="Q47" s="80"/>
    </row>
    <row r="48" spans="1:17" x14ac:dyDescent="0.25">
      <c r="A48" s="338" t="s">
        <v>165</v>
      </c>
      <c r="B48" s="339"/>
      <c r="C48" s="339"/>
      <c r="D48" s="339"/>
      <c r="E48" s="339"/>
      <c r="F48" s="339"/>
      <c r="G48" s="339"/>
      <c r="H48" s="339"/>
      <c r="I48" s="339"/>
      <c r="J48" s="94">
        <f>SUM(J45:J47)</f>
        <v>33067079.838167749</v>
      </c>
      <c r="L48" s="79"/>
      <c r="M48" s="79"/>
      <c r="N48" s="80"/>
      <c r="O48" s="80"/>
      <c r="P48" s="80"/>
      <c r="Q48" s="80"/>
    </row>
    <row r="49" spans="1:17" x14ac:dyDescent="0.25">
      <c r="A49" s="82" t="s">
        <v>166</v>
      </c>
      <c r="B49" s="335" t="s">
        <v>45</v>
      </c>
      <c r="C49" s="336"/>
      <c r="D49" s="336"/>
      <c r="E49" s="336"/>
      <c r="F49" s="336"/>
      <c r="G49" s="336"/>
      <c r="H49" s="336"/>
      <c r="I49" s="336"/>
      <c r="J49" s="384"/>
      <c r="L49" s="79"/>
      <c r="M49" s="79"/>
      <c r="N49" s="80"/>
      <c r="O49" s="80"/>
      <c r="P49" s="80"/>
      <c r="Q49" s="80"/>
    </row>
    <row r="50" spans="1:17" x14ac:dyDescent="0.25">
      <c r="A50" s="72">
        <v>1</v>
      </c>
      <c r="B50" s="337" t="s">
        <v>39</v>
      </c>
      <c r="C50" s="337"/>
      <c r="D50" s="99">
        <f>G50/F50</f>
        <v>0.9619512195121952</v>
      </c>
      <c r="E50" s="76" t="s">
        <v>159</v>
      </c>
      <c r="F50" s="76">
        <v>41</v>
      </c>
      <c r="G50" s="76">
        <f>'[13]RAB BILIK REKAP'!G34+'[13]RAB BILIK TA REKAP'!G34+'[13]RAB BILIK L REKAP'!G34</f>
        <v>39.440000000000005</v>
      </c>
      <c r="H50" s="93" t="s">
        <v>156</v>
      </c>
      <c r="I50" s="96">
        <f>'[13]RAB BILIK REKAP'!I34</f>
        <v>71362.5</v>
      </c>
      <c r="J50" s="97">
        <f>G50*I50</f>
        <v>2814537.0000000005</v>
      </c>
      <c r="L50" s="79"/>
      <c r="M50" s="79"/>
      <c r="N50" s="80"/>
      <c r="O50" s="80"/>
      <c r="P50" s="80"/>
      <c r="Q50" s="80"/>
    </row>
    <row r="51" spans="1:17" x14ac:dyDescent="0.25">
      <c r="A51" s="72">
        <v>2</v>
      </c>
      <c r="B51" s="337" t="s">
        <v>40</v>
      </c>
      <c r="C51" s="337"/>
      <c r="D51" s="99">
        <f t="shared" ref="D51:D52" si="4">G51/F51</f>
        <v>3.2312195121951226</v>
      </c>
      <c r="E51" s="76" t="s">
        <v>159</v>
      </c>
      <c r="F51" s="76">
        <v>41</v>
      </c>
      <c r="G51" s="76">
        <f>'[13]RAB BILIK REKAP'!G35+'[13]RAB BILIK TA REKAP'!G35+'[13]RAB BILIK L REKAP'!G35</f>
        <v>132.48000000000002</v>
      </c>
      <c r="H51" s="93" t="str">
        <f>H50</f>
        <v>Analisa</v>
      </c>
      <c r="I51" s="96">
        <f>I50</f>
        <v>71362.5</v>
      </c>
      <c r="J51" s="97">
        <f>G51*I51</f>
        <v>9454104.0000000019</v>
      </c>
      <c r="L51" s="79"/>
      <c r="M51" s="79"/>
      <c r="N51" s="80"/>
      <c r="O51" s="80"/>
      <c r="P51" s="80"/>
      <c r="Q51" s="80"/>
    </row>
    <row r="52" spans="1:17" x14ac:dyDescent="0.25">
      <c r="A52" s="72">
        <v>3</v>
      </c>
      <c r="B52" s="337" t="s">
        <v>41</v>
      </c>
      <c r="C52" s="337"/>
      <c r="D52" s="99">
        <f t="shared" si="4"/>
        <v>0.9619512195121952</v>
      </c>
      <c r="E52" s="76" t="s">
        <v>159</v>
      </c>
      <c r="F52" s="76">
        <v>41</v>
      </c>
      <c r="G52" s="76">
        <f>'[13]RAB BILIK REKAP'!G36+'[13]RAB BILIK TA REKAP'!G36+'[13]RAB BILIK L REKAP'!G36</f>
        <v>39.440000000000005</v>
      </c>
      <c r="H52" s="93" t="str">
        <f>H51</f>
        <v>Analisa</v>
      </c>
      <c r="I52" s="96">
        <f>I51</f>
        <v>71362.5</v>
      </c>
      <c r="J52" s="97">
        <f>G52*I52</f>
        <v>2814537.0000000005</v>
      </c>
      <c r="L52" s="79"/>
      <c r="M52" s="79"/>
      <c r="N52" s="80"/>
      <c r="O52" s="80"/>
      <c r="P52" s="80"/>
      <c r="Q52" s="80"/>
    </row>
    <row r="53" spans="1:17" x14ac:dyDescent="0.25">
      <c r="A53" s="338" t="s">
        <v>167</v>
      </c>
      <c r="B53" s="339"/>
      <c r="C53" s="339"/>
      <c r="D53" s="339"/>
      <c r="E53" s="339"/>
      <c r="F53" s="339"/>
      <c r="G53" s="339"/>
      <c r="H53" s="339"/>
      <c r="I53" s="339"/>
      <c r="J53" s="94">
        <f>SUM(J50:J52)</f>
        <v>15083178.000000002</v>
      </c>
      <c r="L53" s="79"/>
      <c r="M53" s="79"/>
      <c r="N53" s="80"/>
      <c r="O53" s="80"/>
      <c r="P53" s="80"/>
      <c r="Q53" s="80"/>
    </row>
    <row r="54" spans="1:17" x14ac:dyDescent="0.25">
      <c r="A54" s="82" t="s">
        <v>168</v>
      </c>
      <c r="B54" s="335" t="s">
        <v>47</v>
      </c>
      <c r="C54" s="336"/>
      <c r="D54" s="336"/>
      <c r="E54" s="336"/>
      <c r="F54" s="336"/>
      <c r="G54" s="336"/>
      <c r="H54" s="336"/>
      <c r="I54" s="336"/>
      <c r="J54" s="384"/>
      <c r="L54" s="79"/>
      <c r="M54" s="79"/>
      <c r="N54" s="80"/>
      <c r="O54" s="80"/>
      <c r="P54" s="80"/>
      <c r="Q54" s="80"/>
    </row>
    <row r="55" spans="1:17" x14ac:dyDescent="0.25">
      <c r="A55" s="72">
        <v>1</v>
      </c>
      <c r="B55" s="337" t="s">
        <v>169</v>
      </c>
      <c r="C55" s="337"/>
      <c r="D55" s="99">
        <f>G55/F55</f>
        <v>3.3300000000000005</v>
      </c>
      <c r="E55" s="76" t="s">
        <v>159</v>
      </c>
      <c r="F55" s="76">
        <v>14</v>
      </c>
      <c r="G55" s="76">
        <f>'[13]RAB BILIK REKAP'!G39</f>
        <v>46.620000000000005</v>
      </c>
      <c r="H55" s="93" t="s">
        <v>156</v>
      </c>
      <c r="I55" s="96">
        <f>'[13]RAB BILIK REKAP'!I39</f>
        <v>101375</v>
      </c>
      <c r="J55" s="97">
        <f>G55*I55</f>
        <v>4726102.5</v>
      </c>
      <c r="L55" s="79"/>
      <c r="M55" s="79"/>
      <c r="N55" s="80"/>
      <c r="O55" s="80"/>
      <c r="P55" s="80"/>
      <c r="Q55" s="80"/>
    </row>
    <row r="56" spans="1:17" hidden="1" x14ac:dyDescent="0.25">
      <c r="A56" s="72">
        <v>2</v>
      </c>
      <c r="B56" s="337" t="s">
        <v>170</v>
      </c>
      <c r="C56" s="337"/>
      <c r="D56" s="99">
        <v>0</v>
      </c>
      <c r="E56" s="76" t="s">
        <v>94</v>
      </c>
      <c r="F56" s="76">
        <v>14</v>
      </c>
      <c r="G56" s="76">
        <v>0</v>
      </c>
      <c r="H56" s="93" t="s">
        <v>156</v>
      </c>
      <c r="I56" s="96">
        <f>'[13]RAB BILIK REKAP'!I40</f>
        <v>6500</v>
      </c>
      <c r="J56" s="97">
        <f>G56*I56</f>
        <v>0</v>
      </c>
      <c r="L56" s="79"/>
      <c r="M56" s="79"/>
      <c r="N56" s="80"/>
      <c r="O56" s="80"/>
      <c r="P56" s="80"/>
      <c r="Q56" s="80"/>
    </row>
    <row r="57" spans="1:17" x14ac:dyDescent="0.25">
      <c r="A57" s="338" t="s">
        <v>171</v>
      </c>
      <c r="B57" s="339"/>
      <c r="C57" s="339"/>
      <c r="D57" s="339"/>
      <c r="E57" s="339"/>
      <c r="F57" s="339"/>
      <c r="G57" s="339"/>
      <c r="H57" s="339"/>
      <c r="I57" s="339"/>
      <c r="J57" s="94">
        <f>SUM(J55:J56)</f>
        <v>4726102.5</v>
      </c>
      <c r="L57" s="79"/>
      <c r="M57" s="79"/>
      <c r="N57" s="80"/>
      <c r="O57" s="80"/>
      <c r="P57" s="80"/>
      <c r="Q57" s="80"/>
    </row>
    <row r="58" spans="1:17" x14ac:dyDescent="0.25">
      <c r="A58" s="82" t="s">
        <v>172</v>
      </c>
      <c r="B58" s="335" t="s">
        <v>50</v>
      </c>
      <c r="C58" s="336"/>
      <c r="D58" s="336"/>
      <c r="E58" s="336"/>
      <c r="F58" s="336"/>
      <c r="G58" s="336"/>
      <c r="H58" s="336"/>
      <c r="I58" s="336"/>
      <c r="J58" s="384"/>
      <c r="L58" s="79"/>
      <c r="M58" s="79"/>
      <c r="N58" s="80"/>
      <c r="O58" s="80"/>
      <c r="P58" s="80"/>
      <c r="Q58" s="80"/>
    </row>
    <row r="59" spans="1:17" x14ac:dyDescent="0.25">
      <c r="A59" s="72">
        <v>1</v>
      </c>
      <c r="B59" s="337" t="s">
        <v>51</v>
      </c>
      <c r="C59" s="337"/>
      <c r="D59" s="99">
        <f>G59/F59</f>
        <v>16.743497560975605</v>
      </c>
      <c r="E59" s="76" t="s">
        <v>159</v>
      </c>
      <c r="F59" s="76">
        <v>41</v>
      </c>
      <c r="G59" s="100">
        <f>'[13]RAB BILIK REKAP'!G43+'[13]RAB BILIK TA REKAP'!G43+'[13]RAB BILIK L REKAP'!G42+17</f>
        <v>686.48339999999985</v>
      </c>
      <c r="H59" s="93" t="s">
        <v>156</v>
      </c>
      <c r="I59" s="96">
        <f>'[13]RAB BILIK REKAP'!I43</f>
        <v>21835</v>
      </c>
      <c r="J59" s="97">
        <f>G59*I59</f>
        <v>14989365.038999997</v>
      </c>
      <c r="L59" s="79"/>
      <c r="M59" s="79"/>
      <c r="N59" s="80"/>
      <c r="O59" s="80"/>
      <c r="P59" s="80"/>
      <c r="Q59" s="80"/>
    </row>
    <row r="60" spans="1:17" x14ac:dyDescent="0.25">
      <c r="A60" s="338" t="s">
        <v>173</v>
      </c>
      <c r="B60" s="339"/>
      <c r="C60" s="339"/>
      <c r="D60" s="339"/>
      <c r="E60" s="339"/>
      <c r="F60" s="339"/>
      <c r="G60" s="339"/>
      <c r="H60" s="339"/>
      <c r="I60" s="339"/>
      <c r="J60" s="94">
        <f>SUM(J59)</f>
        <v>14989365.038999997</v>
      </c>
      <c r="L60" s="79"/>
      <c r="M60" s="79"/>
      <c r="N60" s="80"/>
      <c r="O60" s="80"/>
      <c r="P60" s="80"/>
      <c r="Q60" s="80"/>
    </row>
    <row r="61" spans="1:17" x14ac:dyDescent="0.25">
      <c r="A61" s="82" t="s">
        <v>174</v>
      </c>
      <c r="B61" s="335" t="s">
        <v>53</v>
      </c>
      <c r="C61" s="336"/>
      <c r="D61" s="336"/>
      <c r="E61" s="336"/>
      <c r="F61" s="336"/>
      <c r="G61" s="336"/>
      <c r="H61" s="336"/>
      <c r="I61" s="336"/>
      <c r="J61" s="384"/>
      <c r="L61" s="79"/>
      <c r="M61" s="79"/>
      <c r="N61" s="80"/>
      <c r="O61" s="80"/>
      <c r="P61" s="80"/>
      <c r="Q61" s="80"/>
    </row>
    <row r="62" spans="1:17" x14ac:dyDescent="0.25">
      <c r="A62" s="72">
        <v>1</v>
      </c>
      <c r="B62" s="337" t="str">
        <f>'[13]RAB BILIK REKAP'!B46:C46</f>
        <v>Pas. Closet jongkok</v>
      </c>
      <c r="C62" s="337"/>
      <c r="D62" s="101">
        <f>G62/F62</f>
        <v>1</v>
      </c>
      <c r="E62" s="76" t="str">
        <f>'[13]RAB BILIK L REKAP'!E45</f>
        <v>bh</v>
      </c>
      <c r="F62" s="76">
        <v>41</v>
      </c>
      <c r="G62" s="76">
        <f>'[13]RAB BILIK REKAP'!G46+'[13]RAB BILIK TA REKAP'!G46+'[13]RAB BILIK L REKAP'!G45</f>
        <v>41</v>
      </c>
      <c r="H62" s="93" t="s">
        <v>175</v>
      </c>
      <c r="I62" s="96">
        <f>'[13]RAB BILIK REKAP'!I46</f>
        <v>175000</v>
      </c>
      <c r="J62" s="97">
        <f t="shared" ref="J62:J73" si="5">G62*I62</f>
        <v>7175000</v>
      </c>
      <c r="L62" s="79"/>
      <c r="M62" s="79"/>
      <c r="N62" s="80"/>
      <c r="O62" s="80"/>
      <c r="P62" s="80"/>
      <c r="Q62" s="80"/>
    </row>
    <row r="63" spans="1:17" x14ac:dyDescent="0.25">
      <c r="A63" s="72">
        <f>A62+1</f>
        <v>2</v>
      </c>
      <c r="B63" s="337" t="str">
        <f>'[13]RAB BILIK REKAP'!B47:C47</f>
        <v>Pas. Pintu PVC Toilet</v>
      </c>
      <c r="C63" s="337"/>
      <c r="D63" s="101">
        <f t="shared" ref="D63:D74" si="6">G63/F63</f>
        <v>1</v>
      </c>
      <c r="E63" s="76" t="str">
        <f>'[13]RAB BILIK L REKAP'!E46</f>
        <v>bh</v>
      </c>
      <c r="F63" s="76">
        <v>41</v>
      </c>
      <c r="G63" s="76">
        <f>'[13]RAB BILIK REKAP'!G47+'[13]RAB BILIK TA REKAP'!G47+'[13]RAB BILIK L REKAP'!G46</f>
        <v>41</v>
      </c>
      <c r="H63" s="93" t="s">
        <v>175</v>
      </c>
      <c r="I63" s="96">
        <f>'[13]RAB BILIK REKAP'!I47</f>
        <v>250000</v>
      </c>
      <c r="J63" s="97">
        <f t="shared" si="5"/>
        <v>10250000</v>
      </c>
      <c r="L63" s="79"/>
      <c r="M63" s="79"/>
      <c r="N63" s="80"/>
      <c r="O63" s="80"/>
      <c r="P63" s="80"/>
      <c r="Q63" s="80"/>
    </row>
    <row r="64" spans="1:17" x14ac:dyDescent="0.25">
      <c r="A64" s="72">
        <v>3</v>
      </c>
      <c r="B64" s="337" t="str">
        <f>'[13]RAB BILIK REKAP'!B48:C48</f>
        <v>Pas. Floor drain</v>
      </c>
      <c r="C64" s="337"/>
      <c r="D64" s="101">
        <f t="shared" si="6"/>
        <v>1</v>
      </c>
      <c r="E64" s="76" t="str">
        <f>'[13]RAB BILIK L REKAP'!E47</f>
        <v>bh</v>
      </c>
      <c r="F64" s="76">
        <v>41</v>
      </c>
      <c r="G64" s="76">
        <f>'[13]RAB BILIK REKAP'!G48+'[13]RAB BILIK TA REKAP'!G48+'[13]RAB BILIK L REKAP'!G47</f>
        <v>41</v>
      </c>
      <c r="H64" s="93" t="s">
        <v>175</v>
      </c>
      <c r="I64" s="96">
        <f>'[13]RAB BILIK REKAP'!I48</f>
        <v>16000</v>
      </c>
      <c r="J64" s="97">
        <f t="shared" si="5"/>
        <v>656000</v>
      </c>
      <c r="L64" s="79"/>
      <c r="M64" s="79"/>
      <c r="N64" s="80"/>
      <c r="O64" s="80"/>
      <c r="P64" s="80"/>
      <c r="Q64" s="80"/>
    </row>
    <row r="65" spans="1:17" x14ac:dyDescent="0.25">
      <c r="A65" s="72">
        <v>4</v>
      </c>
      <c r="B65" s="337" t="str">
        <f>'[13]RAB BILIK REKAP'!B49:C49</f>
        <v>Pipa air kotor PVC Ø 3" Tipe AW</v>
      </c>
      <c r="C65" s="337"/>
      <c r="D65" s="101">
        <f t="shared" si="6"/>
        <v>1</v>
      </c>
      <c r="E65" s="76" t="str">
        <f>'[13]RAB BILIK L REKAP'!E48</f>
        <v>btg</v>
      </c>
      <c r="F65" s="76">
        <v>41</v>
      </c>
      <c r="G65" s="76">
        <f>'[13]RAB BILIK REKAP'!G49+'[13]RAB BILIK TA REKAP'!G49+'[13]RAB BILIK L REKAP'!G48</f>
        <v>41</v>
      </c>
      <c r="H65" s="93" t="s">
        <v>175</v>
      </c>
      <c r="I65" s="96">
        <f>'[13]RAB BILIK REKAP'!I49</f>
        <v>262900</v>
      </c>
      <c r="J65" s="97">
        <f t="shared" si="5"/>
        <v>10778900</v>
      </c>
      <c r="L65" s="79"/>
      <c r="M65" s="79"/>
      <c r="N65" s="80"/>
      <c r="O65" s="80"/>
      <c r="P65" s="80"/>
      <c r="Q65" s="80"/>
    </row>
    <row r="66" spans="1:17" x14ac:dyDescent="0.25">
      <c r="A66" s="72">
        <v>5</v>
      </c>
      <c r="B66" s="337" t="str">
        <f>'[13]RAB BILIK REKAP'!B50:C50</f>
        <v>Knee Ø 3'</v>
      </c>
      <c r="C66" s="337"/>
      <c r="D66" s="101">
        <f t="shared" si="6"/>
        <v>1</v>
      </c>
      <c r="E66" s="76" t="str">
        <f>'[13]RAB BILIK L REKAP'!E49</f>
        <v>bh</v>
      </c>
      <c r="F66" s="76">
        <v>41</v>
      </c>
      <c r="G66" s="76">
        <f>'[13]RAB BILIK REKAP'!G50+'[13]RAB BILIK TA REKAP'!G50+'[13]RAB BILIK L REKAP'!G49</f>
        <v>41</v>
      </c>
      <c r="H66" s="93" t="s">
        <v>175</v>
      </c>
      <c r="I66" s="96">
        <f>'[13]RAB BILIK REKAP'!I50</f>
        <v>12000</v>
      </c>
      <c r="J66" s="97">
        <f t="shared" si="5"/>
        <v>492000</v>
      </c>
      <c r="L66" s="79"/>
      <c r="M66" s="79"/>
      <c r="N66" s="80"/>
      <c r="O66" s="80"/>
      <c r="P66" s="80"/>
      <c r="Q66" s="80"/>
    </row>
    <row r="67" spans="1:17" x14ac:dyDescent="0.25">
      <c r="A67" s="72">
        <v>6</v>
      </c>
      <c r="B67" s="73" t="str">
        <f>'[13]RAB BILIK REKAP'!B51:C51</f>
        <v>Tee Ø 3'</v>
      </c>
      <c r="C67" s="102"/>
      <c r="D67" s="101">
        <f t="shared" si="6"/>
        <v>1</v>
      </c>
      <c r="E67" s="76" t="str">
        <f>'[13]RAB BILIK L REKAP'!E50</f>
        <v>bh</v>
      </c>
      <c r="F67" s="76">
        <v>41</v>
      </c>
      <c r="G67" s="76">
        <f>'[13]RAB BILIK REKAP'!G51+'[13]RAB BILIK TA REKAP'!G51+'[13]RAB BILIK L REKAP'!G50</f>
        <v>41</v>
      </c>
      <c r="H67" s="93" t="s">
        <v>175</v>
      </c>
      <c r="I67" s="96">
        <f>'[13]RAB BILIK REKAP'!I51</f>
        <v>15000</v>
      </c>
      <c r="J67" s="97">
        <f t="shared" si="5"/>
        <v>615000</v>
      </c>
      <c r="L67" s="79"/>
      <c r="M67" s="79"/>
      <c r="N67" s="80"/>
      <c r="O67" s="80"/>
      <c r="P67" s="80"/>
      <c r="Q67" s="80"/>
    </row>
    <row r="68" spans="1:17" x14ac:dyDescent="0.25">
      <c r="A68" s="72">
        <v>7</v>
      </c>
      <c r="B68" s="73" t="str">
        <f>'[13]RAB BILIK REKAP'!B52:C52</f>
        <v>Kabel listrik</v>
      </c>
      <c r="C68" s="102"/>
      <c r="D68" s="101">
        <f t="shared" si="6"/>
        <v>3</v>
      </c>
      <c r="E68" s="76" t="str">
        <f>'[13]RAB BILIK L REKAP'!E51</f>
        <v>m</v>
      </c>
      <c r="F68" s="76">
        <v>41</v>
      </c>
      <c r="G68" s="76">
        <f>'[13]RAB BILIK REKAP'!G52+'[13]RAB BILIK TA REKAP'!G52+'[13]RAB BILIK L REKAP'!G51</f>
        <v>123</v>
      </c>
      <c r="H68" s="93" t="s">
        <v>175</v>
      </c>
      <c r="I68" s="96">
        <f>'[13]RAB BILIK REKAP'!I52</f>
        <v>3000</v>
      </c>
      <c r="J68" s="97">
        <f t="shared" si="5"/>
        <v>369000</v>
      </c>
      <c r="L68" s="79"/>
      <c r="M68" s="79"/>
      <c r="N68" s="80"/>
      <c r="O68" s="80"/>
      <c r="P68" s="80"/>
      <c r="Q68" s="80"/>
    </row>
    <row r="69" spans="1:17" x14ac:dyDescent="0.25">
      <c r="A69" s="72">
        <v>8</v>
      </c>
      <c r="B69" s="73" t="str">
        <f>'[13]RAB BILIK REKAP'!B53:C53</f>
        <v>Fitting</v>
      </c>
      <c r="C69" s="102"/>
      <c r="D69" s="101">
        <f t="shared" si="6"/>
        <v>1</v>
      </c>
      <c r="E69" s="76" t="str">
        <f>'[13]RAB BILIK L REKAP'!E52</f>
        <v>bh</v>
      </c>
      <c r="F69" s="76">
        <v>41</v>
      </c>
      <c r="G69" s="76">
        <f>'[13]RAB BILIK REKAP'!G53+'[13]RAB BILIK TA REKAP'!G53+'[13]RAB BILIK L REKAP'!G52</f>
        <v>41</v>
      </c>
      <c r="H69" s="93" t="s">
        <v>175</v>
      </c>
      <c r="I69" s="96">
        <f>'[13]RAB BILIK REKAP'!I53</f>
        <v>16000</v>
      </c>
      <c r="J69" s="97">
        <f t="shared" si="5"/>
        <v>656000</v>
      </c>
      <c r="L69" s="79"/>
      <c r="M69" s="79"/>
      <c r="N69" s="80"/>
      <c r="O69" s="80"/>
      <c r="P69" s="80"/>
      <c r="Q69" s="80"/>
    </row>
    <row r="70" spans="1:17" x14ac:dyDescent="0.25">
      <c r="A70" s="72">
        <v>9</v>
      </c>
      <c r="B70" s="73" t="str">
        <f>'[13]RAB BILIK REKAP'!B54:C54</f>
        <v>Sakelar</v>
      </c>
      <c r="C70" s="102"/>
      <c r="D70" s="101">
        <f t="shared" si="6"/>
        <v>1</v>
      </c>
      <c r="E70" s="76" t="str">
        <f>'[13]RAB BILIK L REKAP'!E53</f>
        <v>bh</v>
      </c>
      <c r="F70" s="76">
        <v>41</v>
      </c>
      <c r="G70" s="76">
        <f>'[13]RAB BILIK REKAP'!G54+'[13]RAB BILIK TA REKAP'!G54+'[13]RAB BILIK L REKAP'!G53</f>
        <v>41</v>
      </c>
      <c r="H70" s="93" t="s">
        <v>175</v>
      </c>
      <c r="I70" s="96">
        <f>'[13]RAB BILIK REKAP'!I54</f>
        <v>16000</v>
      </c>
      <c r="J70" s="97">
        <f t="shared" si="5"/>
        <v>656000</v>
      </c>
      <c r="L70" s="79"/>
      <c r="M70" s="79"/>
      <c r="N70" s="80"/>
      <c r="O70" s="80"/>
      <c r="P70" s="80"/>
      <c r="Q70" s="80"/>
    </row>
    <row r="71" spans="1:17" x14ac:dyDescent="0.25">
      <c r="A71" s="72">
        <v>10</v>
      </c>
      <c r="B71" s="73" t="str">
        <f>'[13]RAB BILIK REKAP'!B55:C55</f>
        <v>Lampu 5 Watt</v>
      </c>
      <c r="C71" s="102"/>
      <c r="D71" s="101">
        <f t="shared" si="6"/>
        <v>1</v>
      </c>
      <c r="E71" s="76" t="str">
        <f>'[13]RAB BILIK L REKAP'!E54</f>
        <v>bh</v>
      </c>
      <c r="F71" s="76">
        <v>41</v>
      </c>
      <c r="G71" s="76">
        <f>'[13]RAB BILIK REKAP'!G55+'[13]RAB BILIK TA REKAP'!G55+'[13]RAB BILIK L REKAP'!G54</f>
        <v>41</v>
      </c>
      <c r="H71" s="93" t="s">
        <v>175</v>
      </c>
      <c r="I71" s="96">
        <f>'[13]RAB BILIK REKAP'!I55</f>
        <v>10000</v>
      </c>
      <c r="J71" s="97">
        <f t="shared" si="5"/>
        <v>410000</v>
      </c>
      <c r="L71" s="79"/>
      <c r="M71" s="79"/>
      <c r="N71" s="80"/>
      <c r="O71" s="80"/>
      <c r="P71" s="80"/>
      <c r="Q71" s="80"/>
    </row>
    <row r="72" spans="1:17" x14ac:dyDescent="0.25">
      <c r="A72" s="72">
        <v>11</v>
      </c>
      <c r="B72" s="73" t="str">
        <f>'[13]RAB BILIK REKAP'!B56:C56</f>
        <v>Kran 3/4</v>
      </c>
      <c r="C72" s="102"/>
      <c r="D72" s="101">
        <f t="shared" si="6"/>
        <v>1</v>
      </c>
      <c r="E72" s="76" t="str">
        <f>'[13]RAB BILIK L REKAP'!E55</f>
        <v>bh</v>
      </c>
      <c r="F72" s="76">
        <v>41</v>
      </c>
      <c r="G72" s="76">
        <f>'[13]RAB BILIK REKAP'!G56+'[13]RAB BILIK TA REKAP'!G56+'[13]RAB BILIK L REKAP'!G55</f>
        <v>41</v>
      </c>
      <c r="H72" s="93" t="s">
        <v>175</v>
      </c>
      <c r="I72" s="96">
        <f>'[13]RAB BILIK REKAP'!I56</f>
        <v>25000</v>
      </c>
      <c r="J72" s="97">
        <f t="shared" si="5"/>
        <v>1025000</v>
      </c>
      <c r="L72" s="79"/>
      <c r="M72" s="79"/>
      <c r="N72" s="80"/>
      <c r="O72" s="80"/>
      <c r="P72" s="80"/>
      <c r="Q72" s="80"/>
    </row>
    <row r="73" spans="1:17" x14ac:dyDescent="0.25">
      <c r="A73" s="72">
        <v>12</v>
      </c>
      <c r="B73" s="319" t="str">
        <f>'[13]RAB BILIK REKAP'!B57:C57</f>
        <v>Pipa Ø 3/4"</v>
      </c>
      <c r="C73" s="320"/>
      <c r="D73" s="101">
        <f t="shared" si="6"/>
        <v>1</v>
      </c>
      <c r="E73" s="76" t="str">
        <f>'[13]RAB BILIK L REKAP'!E56</f>
        <v>btg</v>
      </c>
      <c r="F73" s="76">
        <v>41</v>
      </c>
      <c r="G73" s="76">
        <f>'[13]RAB BILIK REKAP'!G57+'[13]RAB BILIK TA REKAP'!G57+'[13]RAB BILIK L REKAP'!G56</f>
        <v>41</v>
      </c>
      <c r="H73" s="93" t="s">
        <v>175</v>
      </c>
      <c r="I73" s="96">
        <f>'[13]RAB BILIK REKAP'!I57</f>
        <v>28000</v>
      </c>
      <c r="J73" s="97">
        <f t="shared" si="5"/>
        <v>1148000</v>
      </c>
      <c r="L73" s="79"/>
      <c r="M73" s="79"/>
      <c r="N73" s="80"/>
      <c r="O73" s="80"/>
      <c r="P73" s="80"/>
      <c r="Q73" s="80"/>
    </row>
    <row r="74" spans="1:17" x14ac:dyDescent="0.25">
      <c r="A74" s="72">
        <v>13</v>
      </c>
      <c r="B74" s="319" t="str">
        <f>'[13]RAB BILIK REKAP'!B58:C58</f>
        <v xml:space="preserve">Roster </v>
      </c>
      <c r="C74" s="320"/>
      <c r="D74" s="101">
        <f t="shared" si="6"/>
        <v>2</v>
      </c>
      <c r="E74" s="76" t="str">
        <f>'[13]RAB BILIK L REKAP'!E57</f>
        <v>bh</v>
      </c>
      <c r="F74" s="76">
        <v>41</v>
      </c>
      <c r="G74" s="76">
        <f>'[13]RAB BILIK REKAP'!G58+'[13]RAB BILIK TA REKAP'!G58+'[13]RAB BILIK L REKAP'!G57</f>
        <v>82</v>
      </c>
      <c r="H74" s="93" t="s">
        <v>175</v>
      </c>
      <c r="I74" s="96">
        <f>'[13]RAB BILIK REKAP'!I58</f>
        <v>9000</v>
      </c>
      <c r="J74" s="97">
        <f>(I74*G74)</f>
        <v>738000</v>
      </c>
      <c r="L74" s="79"/>
      <c r="M74" s="79"/>
      <c r="N74" s="80"/>
      <c r="O74" s="80"/>
      <c r="P74" s="80"/>
      <c r="Q74" s="80"/>
    </row>
    <row r="75" spans="1:17" x14ac:dyDescent="0.25">
      <c r="A75" s="72"/>
      <c r="B75" s="327"/>
      <c r="C75" s="328"/>
      <c r="D75" s="329" t="s">
        <v>176</v>
      </c>
      <c r="E75" s="330"/>
      <c r="F75" s="330"/>
      <c r="G75" s="330"/>
      <c r="H75" s="330"/>
      <c r="I75" s="331"/>
      <c r="J75" s="104">
        <f>SUM(J62:J74)</f>
        <v>34968900</v>
      </c>
      <c r="L75" s="79"/>
      <c r="M75" s="79"/>
      <c r="N75" s="80"/>
      <c r="O75" s="80"/>
      <c r="P75" s="80"/>
      <c r="Q75" s="80"/>
    </row>
    <row r="76" spans="1:17" x14ac:dyDescent="0.25">
      <c r="A76" s="62" t="s">
        <v>177</v>
      </c>
      <c r="B76" s="63" t="s">
        <v>68</v>
      </c>
      <c r="C76" s="64"/>
      <c r="D76" s="87"/>
      <c r="E76" s="332" t="s">
        <v>178</v>
      </c>
      <c r="F76" s="333"/>
      <c r="G76" s="333"/>
      <c r="H76" s="333"/>
      <c r="I76" s="334"/>
      <c r="J76" s="66">
        <f>J80+J83+J91+J99+J106+J117+J126</f>
        <v>255175864.96852654</v>
      </c>
      <c r="L76" s="79"/>
      <c r="M76" s="79"/>
      <c r="N76" s="80"/>
      <c r="O76" s="80"/>
      <c r="P76" s="80"/>
      <c r="Q76" s="80"/>
    </row>
    <row r="77" spans="1:17" x14ac:dyDescent="0.25">
      <c r="A77" s="105" t="s">
        <v>179</v>
      </c>
      <c r="B77" s="106" t="s">
        <v>26</v>
      </c>
      <c r="C77" s="107"/>
      <c r="D77" s="108"/>
      <c r="E77" s="93"/>
      <c r="F77" s="93"/>
      <c r="G77" s="93"/>
      <c r="H77" s="93"/>
      <c r="I77" s="109"/>
      <c r="J77" s="110"/>
      <c r="L77" s="79"/>
      <c r="M77" s="79"/>
      <c r="N77" s="80"/>
      <c r="O77" s="80"/>
      <c r="P77" s="80"/>
      <c r="Q77" s="80"/>
    </row>
    <row r="78" spans="1:17" x14ac:dyDescent="0.25">
      <c r="A78" s="111">
        <v>1</v>
      </c>
      <c r="B78" s="112" t="s">
        <v>69</v>
      </c>
      <c r="C78" s="113"/>
      <c r="D78" s="114">
        <f>G78/F78</f>
        <v>2.5523265306122447</v>
      </c>
      <c r="E78" s="115" t="s">
        <v>155</v>
      </c>
      <c r="F78" s="115">
        <v>49</v>
      </c>
      <c r="G78" s="115">
        <f>'[13]RAB SEPT REKAP'!G13+'[13]RAB SEPT kom REKAP'!G13</f>
        <v>125.06399999999999</v>
      </c>
      <c r="H78" s="116" t="s">
        <v>156</v>
      </c>
      <c r="I78" s="116">
        <f>'[13]RAB SEPT'!I13</f>
        <v>67500</v>
      </c>
      <c r="J78" s="117">
        <f>I78*G78</f>
        <v>8441820</v>
      </c>
      <c r="L78" s="79"/>
      <c r="M78" s="79"/>
      <c r="N78" s="80"/>
      <c r="O78" s="80"/>
      <c r="P78" s="80"/>
      <c r="Q78" s="80"/>
    </row>
    <row r="79" spans="1:17" x14ac:dyDescent="0.25">
      <c r="A79" s="111">
        <v>2</v>
      </c>
      <c r="B79" s="118" t="s">
        <v>70</v>
      </c>
      <c r="C79" s="119"/>
      <c r="D79" s="114">
        <f>G79/F79</f>
        <v>0.69795918367346932</v>
      </c>
      <c r="E79" s="120" t="s">
        <v>155</v>
      </c>
      <c r="F79" s="115">
        <v>49</v>
      </c>
      <c r="G79" s="115">
        <f>'[13]RAB SEPT REKAP'!G14+'[13]RAB SEPT kom REKAP'!G14</f>
        <v>34.199999999999996</v>
      </c>
      <c r="H79" s="121" t="s">
        <v>156</v>
      </c>
      <c r="I79" s="116">
        <f>'[13]RAB SEPT'!I14</f>
        <v>358500</v>
      </c>
      <c r="J79" s="117">
        <f>I79*G79</f>
        <v>12260699.999999998</v>
      </c>
      <c r="L79" s="79"/>
      <c r="M79" s="79"/>
      <c r="N79" s="80"/>
      <c r="O79" s="80"/>
      <c r="P79" s="80"/>
      <c r="Q79" s="80"/>
    </row>
    <row r="80" spans="1:17" x14ac:dyDescent="0.25">
      <c r="A80" s="324" t="s">
        <v>180</v>
      </c>
      <c r="B80" s="325"/>
      <c r="C80" s="325"/>
      <c r="D80" s="325"/>
      <c r="E80" s="325"/>
      <c r="F80" s="325"/>
      <c r="G80" s="325"/>
      <c r="H80" s="325"/>
      <c r="I80" s="326"/>
      <c r="J80" s="123">
        <f>SUM(J78:J79)</f>
        <v>20702520</v>
      </c>
      <c r="L80" s="79"/>
      <c r="M80" s="79"/>
      <c r="N80" s="80"/>
      <c r="O80" s="80"/>
      <c r="P80" s="80"/>
      <c r="Q80" s="80"/>
    </row>
    <row r="81" spans="1:17" x14ac:dyDescent="0.25">
      <c r="A81" s="105" t="s">
        <v>181</v>
      </c>
      <c r="B81" s="106" t="s">
        <v>71</v>
      </c>
      <c r="C81" s="124"/>
      <c r="D81" s="125"/>
      <c r="E81" s="126"/>
      <c r="F81" s="126"/>
      <c r="G81" s="126"/>
      <c r="H81" s="93"/>
      <c r="I81" s="127"/>
      <c r="J81" s="128"/>
      <c r="L81" s="79"/>
      <c r="M81" s="79"/>
      <c r="N81" s="80"/>
      <c r="O81" s="80"/>
      <c r="P81" s="80"/>
      <c r="Q81" s="80"/>
    </row>
    <row r="82" spans="1:17" x14ac:dyDescent="0.25">
      <c r="A82" s="129">
        <v>1</v>
      </c>
      <c r="B82" s="130" t="s">
        <v>72</v>
      </c>
      <c r="C82" s="131"/>
      <c r="D82" s="132">
        <f>G82/F82</f>
        <v>9.5673469387755095</v>
      </c>
      <c r="E82" s="133" t="s">
        <v>159</v>
      </c>
      <c r="F82" s="76">
        <v>49</v>
      </c>
      <c r="G82" s="76">
        <f>'[13]RAB SEPT REKAP'!G18+'[13]RAB SEPT kom REKAP'!G18</f>
        <v>468.79999999999995</v>
      </c>
      <c r="H82" s="134" t="s">
        <v>156</v>
      </c>
      <c r="I82" s="135">
        <f>'[13]RAB SEPT'!I18</f>
        <v>23910</v>
      </c>
      <c r="J82" s="136">
        <f>I82*G82</f>
        <v>11209007.999999998</v>
      </c>
      <c r="L82" s="79"/>
      <c r="M82" s="79"/>
      <c r="N82" s="80"/>
      <c r="O82" s="80"/>
      <c r="P82" s="80"/>
      <c r="Q82" s="80"/>
    </row>
    <row r="83" spans="1:17" x14ac:dyDescent="0.25">
      <c r="A83" s="324" t="s">
        <v>182</v>
      </c>
      <c r="B83" s="325"/>
      <c r="C83" s="325"/>
      <c r="D83" s="325"/>
      <c r="E83" s="325"/>
      <c r="F83" s="325"/>
      <c r="G83" s="325"/>
      <c r="H83" s="325"/>
      <c r="I83" s="326"/>
      <c r="J83" s="137">
        <f>SUM(J82:J82)</f>
        <v>11209007.999999998</v>
      </c>
      <c r="L83" s="79"/>
      <c r="M83" s="79"/>
      <c r="N83" s="80"/>
      <c r="O83" s="80"/>
      <c r="P83" s="80"/>
      <c r="Q83" s="80"/>
    </row>
    <row r="84" spans="1:17" x14ac:dyDescent="0.25">
      <c r="A84" s="105" t="s">
        <v>183</v>
      </c>
      <c r="B84" s="106" t="s">
        <v>37</v>
      </c>
      <c r="C84" s="124"/>
      <c r="D84" s="125"/>
      <c r="E84" s="126"/>
      <c r="F84" s="126"/>
      <c r="G84" s="126"/>
      <c r="H84" s="93"/>
      <c r="I84" s="127"/>
      <c r="J84" s="128"/>
      <c r="L84" s="79"/>
      <c r="M84" s="79"/>
      <c r="N84" s="80"/>
      <c r="O84" s="80"/>
      <c r="P84" s="80"/>
      <c r="Q84" s="80"/>
    </row>
    <row r="85" spans="1:17" x14ac:dyDescent="0.25">
      <c r="A85" s="111">
        <v>1</v>
      </c>
      <c r="B85" s="138" t="s">
        <v>184</v>
      </c>
      <c r="C85" s="113"/>
      <c r="D85" s="139">
        <f>G85/F85</f>
        <v>0.5484489795918368</v>
      </c>
      <c r="E85" s="115" t="s">
        <v>155</v>
      </c>
      <c r="F85" s="115">
        <v>49</v>
      </c>
      <c r="G85" s="115">
        <f>'[13]RAB SEPT REKAP'!G21+'[13]RAB SEPT kom REKAP'!G21</f>
        <v>26.874000000000002</v>
      </c>
      <c r="H85" s="116" t="s">
        <v>156</v>
      </c>
      <c r="I85" s="116">
        <f>'[13]RAB SEPT'!I21</f>
        <v>925662</v>
      </c>
      <c r="J85" s="117">
        <f>I85*G85+103000</f>
        <v>24979240.588000003</v>
      </c>
      <c r="L85" s="79"/>
      <c r="M85" s="79"/>
      <c r="N85" s="80"/>
      <c r="O85" s="80"/>
      <c r="P85" s="80"/>
      <c r="Q85" s="80"/>
    </row>
    <row r="86" spans="1:17" x14ac:dyDescent="0.25">
      <c r="A86" s="111">
        <f>A85+1</f>
        <v>2</v>
      </c>
      <c r="B86" s="118" t="s">
        <v>74</v>
      </c>
      <c r="C86" s="119"/>
      <c r="D86" s="139">
        <f t="shared" ref="D86:D90" si="7">G86/F86</f>
        <v>0.1401795918367347</v>
      </c>
      <c r="E86" s="120" t="s">
        <v>155</v>
      </c>
      <c r="F86" s="115">
        <v>49</v>
      </c>
      <c r="G86" s="115">
        <f>'[13]RAB SEPT REKAP'!G22+'[13]RAB SEPT kom REKAP'!G22</f>
        <v>6.8688000000000002</v>
      </c>
      <c r="H86" s="116" t="s">
        <v>156</v>
      </c>
      <c r="I86" s="116">
        <f>'[13]RAB SEPT'!I22</f>
        <v>925662</v>
      </c>
      <c r="J86" s="117">
        <f t="shared" ref="J86:J90" si="8">I86*G86</f>
        <v>6358187.1456000004</v>
      </c>
      <c r="L86" s="79"/>
      <c r="M86" s="79"/>
      <c r="N86" s="80"/>
      <c r="O86" s="80"/>
      <c r="P86" s="80"/>
      <c r="Q86" s="80"/>
    </row>
    <row r="87" spans="1:17" x14ac:dyDescent="0.25">
      <c r="A87" s="111">
        <f>A86+1</f>
        <v>3</v>
      </c>
      <c r="B87" s="112" t="s">
        <v>75</v>
      </c>
      <c r="C87" s="113"/>
      <c r="D87" s="139">
        <f t="shared" si="7"/>
        <v>0.20575510204081635</v>
      </c>
      <c r="E87" s="115" t="s">
        <v>155</v>
      </c>
      <c r="F87" s="115">
        <v>49</v>
      </c>
      <c r="G87" s="115">
        <f>'[13]RAB SEPT REKAP'!G23+'[13]RAB SEPT kom REKAP'!G23</f>
        <v>10.082000000000001</v>
      </c>
      <c r="H87" s="116" t="s">
        <v>156</v>
      </c>
      <c r="I87" s="116">
        <f>'[13]RAB SEPT'!I23</f>
        <v>925662</v>
      </c>
      <c r="J87" s="117">
        <f t="shared" si="8"/>
        <v>9332524.284</v>
      </c>
      <c r="L87" s="79"/>
      <c r="M87" s="79"/>
      <c r="N87" s="80"/>
      <c r="O87" s="80"/>
      <c r="P87" s="80"/>
      <c r="Q87" s="80"/>
    </row>
    <row r="88" spans="1:17" x14ac:dyDescent="0.25">
      <c r="A88" s="111">
        <v>4</v>
      </c>
      <c r="B88" s="140" t="s">
        <v>76</v>
      </c>
      <c r="C88" s="16"/>
      <c r="D88" s="139">
        <f t="shared" si="7"/>
        <v>0.05</v>
      </c>
      <c r="E88" s="141" t="s">
        <v>155</v>
      </c>
      <c r="F88" s="115">
        <v>49</v>
      </c>
      <c r="G88" s="115">
        <f>'[13]RAB SEPT REKAP'!G24+'[13]RAB SEPT kom REKAP'!G24</f>
        <v>2.4500000000000002</v>
      </c>
      <c r="H88" s="142" t="s">
        <v>156</v>
      </c>
      <c r="I88" s="116">
        <f>'[13]RAB SEPT'!I24</f>
        <v>925662</v>
      </c>
      <c r="J88" s="117">
        <f t="shared" si="8"/>
        <v>2267871.9000000004</v>
      </c>
      <c r="L88" s="79"/>
      <c r="M88" s="79"/>
      <c r="N88" s="80"/>
      <c r="O88" s="80"/>
      <c r="P88" s="80"/>
      <c r="Q88" s="80"/>
    </row>
    <row r="89" spans="1:17" x14ac:dyDescent="0.25">
      <c r="A89" s="111">
        <v>5</v>
      </c>
      <c r="B89" s="118" t="s">
        <v>77</v>
      </c>
      <c r="C89" s="143"/>
      <c r="D89" s="139">
        <f t="shared" si="7"/>
        <v>1.4999999999999999E-2</v>
      </c>
      <c r="E89" s="120" t="s">
        <v>155</v>
      </c>
      <c r="F89" s="115">
        <v>49</v>
      </c>
      <c r="G89" s="115">
        <f>'[13]RAB SEPT REKAP'!G25+'[13]RAB SEPT kom REKAP'!G25</f>
        <v>0.73499999999999999</v>
      </c>
      <c r="H89" s="121" t="s">
        <v>156</v>
      </c>
      <c r="I89" s="116">
        <f>'[13]RAB SEPT'!I25</f>
        <v>925662</v>
      </c>
      <c r="J89" s="117">
        <f t="shared" si="8"/>
        <v>680361.57</v>
      </c>
      <c r="L89" s="79"/>
      <c r="M89" s="79"/>
      <c r="N89" s="80"/>
      <c r="O89" s="80"/>
      <c r="P89" s="80"/>
      <c r="Q89" s="80"/>
    </row>
    <row r="90" spans="1:17" x14ac:dyDescent="0.25">
      <c r="A90" s="111">
        <v>6</v>
      </c>
      <c r="B90" s="16" t="s">
        <v>185</v>
      </c>
      <c r="C90" s="16"/>
      <c r="D90" s="139">
        <f t="shared" si="7"/>
        <v>0.37918367346938769</v>
      </c>
      <c r="E90" s="115" t="s">
        <v>155</v>
      </c>
      <c r="F90" s="115">
        <v>49</v>
      </c>
      <c r="G90" s="115">
        <f>'[13]RAB SEPT REKAP'!G26+'[13]RAB SEPT kom REKAP'!G26</f>
        <v>18.579999999999998</v>
      </c>
      <c r="H90" s="144" t="s">
        <v>156</v>
      </c>
      <c r="I90" s="116">
        <f>'[13]RAB SEPT'!I26</f>
        <v>925662</v>
      </c>
      <c r="J90" s="117">
        <f t="shared" si="8"/>
        <v>17198799.959999997</v>
      </c>
      <c r="L90" s="79"/>
      <c r="M90" s="79"/>
      <c r="N90" s="80"/>
      <c r="O90" s="80"/>
      <c r="P90" s="80"/>
      <c r="Q90" s="80"/>
    </row>
    <row r="91" spans="1:17" x14ac:dyDescent="0.25">
      <c r="A91" s="324" t="s">
        <v>186</v>
      </c>
      <c r="B91" s="325"/>
      <c r="C91" s="325"/>
      <c r="D91" s="325"/>
      <c r="E91" s="325"/>
      <c r="F91" s="325"/>
      <c r="G91" s="325"/>
      <c r="H91" s="325"/>
      <c r="I91" s="326"/>
      <c r="J91" s="145">
        <f>SUM(J85:J90)</f>
        <v>60816985.447600007</v>
      </c>
      <c r="L91" s="79"/>
      <c r="M91" s="79"/>
      <c r="N91" s="80"/>
      <c r="O91" s="80"/>
      <c r="P91" s="80"/>
      <c r="Q91" s="80"/>
    </row>
    <row r="92" spans="1:17" x14ac:dyDescent="0.25">
      <c r="A92" s="105" t="s">
        <v>187</v>
      </c>
      <c r="B92" s="106" t="s">
        <v>43</v>
      </c>
      <c r="C92" s="124"/>
      <c r="D92" s="125"/>
      <c r="E92" s="126"/>
      <c r="F92" s="126"/>
      <c r="G92" s="126"/>
      <c r="H92" s="93"/>
      <c r="I92" s="127"/>
      <c r="J92" s="128"/>
      <c r="L92" s="79"/>
      <c r="M92" s="79"/>
      <c r="N92" s="80"/>
      <c r="O92" s="80"/>
      <c r="P92" s="80"/>
      <c r="Q92" s="80"/>
    </row>
    <row r="93" spans="1:17" x14ac:dyDescent="0.25">
      <c r="A93" s="111">
        <v>1</v>
      </c>
      <c r="B93" s="112" t="s">
        <v>79</v>
      </c>
      <c r="C93" s="113"/>
      <c r="D93" s="114">
        <f>G93/F93</f>
        <v>38.178126530612246</v>
      </c>
      <c r="E93" s="115" t="s">
        <v>164</v>
      </c>
      <c r="F93" s="115">
        <v>49</v>
      </c>
      <c r="G93" s="115">
        <f>'[13]RAB SEPT REKAP'!G29+'[13]RAB SEPT kom REKAP'!G29</f>
        <v>1870.7282</v>
      </c>
      <c r="H93" s="116" t="s">
        <v>156</v>
      </c>
      <c r="I93" s="116">
        <f>'[13]RAB SEPT'!I29</f>
        <v>13175.66450567261</v>
      </c>
      <c r="J93" s="117">
        <f t="shared" ref="J93:J98" si="9">I93*G93</f>
        <v>24648087.144500811</v>
      </c>
      <c r="L93" s="79"/>
      <c r="M93" s="79"/>
      <c r="N93" s="80"/>
      <c r="O93" s="80"/>
      <c r="P93" s="80"/>
      <c r="Q93" s="80"/>
    </row>
    <row r="94" spans="1:17" x14ac:dyDescent="0.25">
      <c r="A94" s="111">
        <f>A93+1</f>
        <v>2</v>
      </c>
      <c r="B94" s="118" t="s">
        <v>80</v>
      </c>
      <c r="C94" s="119"/>
      <c r="D94" s="114">
        <f t="shared" ref="D94:D98" si="10">G94/F94</f>
        <v>10.169167346938776</v>
      </c>
      <c r="E94" s="120" t="s">
        <v>164</v>
      </c>
      <c r="F94" s="115">
        <v>49</v>
      </c>
      <c r="G94" s="115">
        <f>'[13]RAB SEPT REKAP'!G30+'[13]RAB SEPT kom REKAP'!G30</f>
        <v>498.28920000000005</v>
      </c>
      <c r="H94" s="116" t="s">
        <v>156</v>
      </c>
      <c r="I94" s="116">
        <f>'[13]RAB SEPT'!I30</f>
        <v>13175.66450567261</v>
      </c>
      <c r="J94" s="117">
        <f t="shared" si="9"/>
        <v>6565291.3260000013</v>
      </c>
      <c r="L94" s="79"/>
      <c r="M94" s="79"/>
      <c r="N94" s="80"/>
      <c r="O94" s="80"/>
      <c r="P94" s="80"/>
      <c r="Q94" s="80"/>
    </row>
    <row r="95" spans="1:17" x14ac:dyDescent="0.25">
      <c r="A95" s="111">
        <v>3</v>
      </c>
      <c r="B95" s="140" t="s">
        <v>81</v>
      </c>
      <c r="C95" s="16"/>
      <c r="D95" s="114">
        <f t="shared" si="10"/>
        <v>10.169167346938776</v>
      </c>
      <c r="E95" s="146" t="s">
        <v>164</v>
      </c>
      <c r="F95" s="115">
        <v>49</v>
      </c>
      <c r="G95" s="115">
        <f>'[13]RAB SEPT REKAP'!G31+'[13]RAB SEPT kom REKAP'!G31</f>
        <v>498.28920000000005</v>
      </c>
      <c r="H95" s="147" t="s">
        <v>156</v>
      </c>
      <c r="I95" s="116">
        <f>'[13]RAB SEPT'!I31</f>
        <v>13175.66450567261</v>
      </c>
      <c r="J95" s="117">
        <f t="shared" si="9"/>
        <v>6565291.3260000013</v>
      </c>
      <c r="L95" s="79"/>
      <c r="M95" s="79"/>
      <c r="N95" s="80"/>
      <c r="O95" s="80"/>
      <c r="P95" s="80"/>
      <c r="Q95" s="80"/>
    </row>
    <row r="96" spans="1:17" x14ac:dyDescent="0.25">
      <c r="A96" s="111">
        <v>4</v>
      </c>
      <c r="B96" s="118" t="s">
        <v>82</v>
      </c>
      <c r="C96" s="143"/>
      <c r="D96" s="114">
        <f t="shared" si="10"/>
        <v>4.9770000000000003</v>
      </c>
      <c r="E96" s="120" t="s">
        <v>164</v>
      </c>
      <c r="F96" s="115">
        <v>49</v>
      </c>
      <c r="G96" s="115">
        <f>'[13]RAB SEPT REKAP'!G32+'[13]RAB SEPT kom REKAP'!G32</f>
        <v>243.87300000000002</v>
      </c>
      <c r="H96" s="121" t="s">
        <v>156</v>
      </c>
      <c r="I96" s="116">
        <f>'[13]RAB SEPT'!I32</f>
        <v>13175.66450567261</v>
      </c>
      <c r="J96" s="117">
        <f t="shared" si="9"/>
        <v>3213188.8299918966</v>
      </c>
      <c r="L96" s="79"/>
      <c r="M96" s="79"/>
      <c r="N96" s="80"/>
      <c r="O96" s="80"/>
      <c r="P96" s="80"/>
      <c r="Q96" s="80"/>
    </row>
    <row r="97" spans="1:17" x14ac:dyDescent="0.25">
      <c r="A97" s="111">
        <v>5</v>
      </c>
      <c r="B97" s="140" t="s">
        <v>83</v>
      </c>
      <c r="C97" s="16"/>
      <c r="D97" s="114">
        <f t="shared" si="10"/>
        <v>2.3611326530612251</v>
      </c>
      <c r="E97" s="146" t="s">
        <v>164</v>
      </c>
      <c r="F97" s="115">
        <v>49</v>
      </c>
      <c r="G97" s="115">
        <f>'[13]RAB SEPT REKAP'!G33+'[13]RAB SEPT kom REKAP'!G33</f>
        <v>115.69550000000002</v>
      </c>
      <c r="H97" s="147" t="s">
        <v>156</v>
      </c>
      <c r="I97" s="116">
        <f>'[13]RAB SEPT'!I33</f>
        <v>13175.66450567261</v>
      </c>
      <c r="J97" s="117">
        <f t="shared" si="9"/>
        <v>1524365.0928160457</v>
      </c>
      <c r="L97" s="79"/>
      <c r="M97" s="79"/>
      <c r="N97" s="80"/>
      <c r="O97" s="80"/>
      <c r="P97" s="80"/>
      <c r="Q97" s="80"/>
    </row>
    <row r="98" spans="1:17" x14ac:dyDescent="0.25">
      <c r="A98" s="111">
        <v>6</v>
      </c>
      <c r="B98" s="130" t="s">
        <v>84</v>
      </c>
      <c r="C98" s="148"/>
      <c r="D98" s="114">
        <f t="shared" si="10"/>
        <v>1.2794775510204082</v>
      </c>
      <c r="E98" s="133" t="s">
        <v>164</v>
      </c>
      <c r="F98" s="115">
        <v>49</v>
      </c>
      <c r="G98" s="115">
        <f>'[13]RAB SEPT REKAP'!G34+'[13]RAB SEPT kom REKAP'!G34</f>
        <v>62.694400000000002</v>
      </c>
      <c r="H98" s="134" t="s">
        <v>156</v>
      </c>
      <c r="I98" s="116">
        <f>'[13]RAB SEPT'!I34</f>
        <v>13175.66450567261</v>
      </c>
      <c r="J98" s="117">
        <f t="shared" si="9"/>
        <v>826040.3807844409</v>
      </c>
      <c r="L98" s="79"/>
      <c r="M98" s="79"/>
      <c r="N98" s="80"/>
      <c r="O98" s="80"/>
      <c r="P98" s="80"/>
      <c r="Q98" s="80"/>
    </row>
    <row r="99" spans="1:17" x14ac:dyDescent="0.25">
      <c r="A99" s="324" t="s">
        <v>188</v>
      </c>
      <c r="B99" s="325"/>
      <c r="C99" s="325"/>
      <c r="D99" s="325"/>
      <c r="E99" s="325"/>
      <c r="F99" s="325"/>
      <c r="G99" s="325"/>
      <c r="H99" s="325"/>
      <c r="I99" s="326"/>
      <c r="J99" s="137">
        <f>SUM(J93:J98)</f>
        <v>43342264.100093208</v>
      </c>
      <c r="L99" s="79"/>
      <c r="M99" s="79"/>
      <c r="N99" s="80"/>
      <c r="O99" s="80"/>
      <c r="P99" s="80"/>
      <c r="Q99" s="80"/>
    </row>
    <row r="100" spans="1:17" x14ac:dyDescent="0.25">
      <c r="A100" s="105" t="s">
        <v>189</v>
      </c>
      <c r="B100" s="106" t="s">
        <v>85</v>
      </c>
      <c r="C100" s="124"/>
      <c r="D100" s="125"/>
      <c r="E100" s="126"/>
      <c r="F100" s="126"/>
      <c r="G100" s="126"/>
      <c r="H100" s="93"/>
      <c r="I100" s="127"/>
      <c r="J100" s="128"/>
      <c r="L100" s="79"/>
      <c r="M100" s="79"/>
      <c r="N100" s="80"/>
      <c r="O100" s="80"/>
      <c r="P100" s="80"/>
      <c r="Q100" s="80"/>
    </row>
    <row r="101" spans="1:17" x14ac:dyDescent="0.25">
      <c r="A101" s="111">
        <v>1</v>
      </c>
      <c r="B101" s="112" t="s">
        <v>86</v>
      </c>
      <c r="C101" s="113"/>
      <c r="D101" s="114">
        <f>G101/F101</f>
        <v>3.1836734693877551</v>
      </c>
      <c r="E101" s="115" t="s">
        <v>159</v>
      </c>
      <c r="F101" s="115">
        <v>49</v>
      </c>
      <c r="G101" s="115">
        <f>'[13]RAB SEPT REKAP'!G37+'[13]RAB SEPT kom REKAP'!G37</f>
        <v>156</v>
      </c>
      <c r="H101" s="116" t="s">
        <v>156</v>
      </c>
      <c r="I101" s="116">
        <f>'[13]RAB SEPT'!I37</f>
        <v>55908.333333333328</v>
      </c>
      <c r="J101" s="117">
        <f>I101*G101</f>
        <v>8721700</v>
      </c>
      <c r="L101" s="79"/>
      <c r="M101" s="79"/>
      <c r="N101" s="80"/>
      <c r="O101" s="80"/>
      <c r="P101" s="80"/>
      <c r="Q101" s="80"/>
    </row>
    <row r="102" spans="1:17" x14ac:dyDescent="0.25">
      <c r="A102" s="111">
        <f>A101+1</f>
        <v>2</v>
      </c>
      <c r="B102" s="118" t="s">
        <v>87</v>
      </c>
      <c r="C102" s="119"/>
      <c r="D102" s="114">
        <f t="shared" ref="D102:D105" si="11">G102/F102</f>
        <v>1.8288979591836734</v>
      </c>
      <c r="E102" s="120" t="s">
        <v>159</v>
      </c>
      <c r="F102" s="115">
        <v>49</v>
      </c>
      <c r="G102" s="115">
        <f>'[13]RAB SEPT REKAP'!G38+'[13]RAB SEPT kom REKAP'!G38</f>
        <v>89.616</v>
      </c>
      <c r="H102" s="121" t="s">
        <v>156</v>
      </c>
      <c r="I102" s="116">
        <f>'[13]RAB SEPT'!I38</f>
        <v>55908.333333333328</v>
      </c>
      <c r="J102" s="117">
        <f>I102*G102</f>
        <v>5010281.1999999993</v>
      </c>
      <c r="L102" s="79"/>
      <c r="M102" s="79"/>
      <c r="N102" s="80"/>
      <c r="O102" s="80"/>
      <c r="P102" s="80"/>
      <c r="Q102" s="80"/>
    </row>
    <row r="103" spans="1:17" x14ac:dyDescent="0.25">
      <c r="A103" s="111">
        <f>A102+1</f>
        <v>3</v>
      </c>
      <c r="B103" s="140" t="s">
        <v>88</v>
      </c>
      <c r="C103" s="16"/>
      <c r="D103" s="114">
        <f t="shared" si="11"/>
        <v>1</v>
      </c>
      <c r="E103" s="115" t="s">
        <v>159</v>
      </c>
      <c r="F103" s="115">
        <v>49</v>
      </c>
      <c r="G103" s="115">
        <f>'[13]RAB SEPT REKAP'!G39+'[13]RAB SEPT kom REKAP'!G39</f>
        <v>49</v>
      </c>
      <c r="H103" s="121" t="s">
        <v>156</v>
      </c>
      <c r="I103" s="116">
        <f>'[13]RAB SEPT'!I39</f>
        <v>55908.333333333328</v>
      </c>
      <c r="J103" s="117">
        <f>I103*G103</f>
        <v>2739508.333333333</v>
      </c>
      <c r="L103" s="79"/>
      <c r="M103" s="79"/>
      <c r="N103" s="80"/>
      <c r="O103" s="80"/>
      <c r="P103" s="80"/>
      <c r="Q103" s="80"/>
    </row>
    <row r="104" spans="1:17" x14ac:dyDescent="0.25">
      <c r="A104" s="111">
        <f>A103+1</f>
        <v>4</v>
      </c>
      <c r="B104" s="140" t="s">
        <v>89</v>
      </c>
      <c r="C104" s="16"/>
      <c r="D104" s="114">
        <f t="shared" si="11"/>
        <v>1.4999999999999999E-2</v>
      </c>
      <c r="E104" s="120" t="s">
        <v>159</v>
      </c>
      <c r="F104" s="115">
        <v>49</v>
      </c>
      <c r="G104" s="115">
        <f>'[13]RAB SEPT REKAP'!G40+'[13]RAB SEPT kom REKAP'!G40</f>
        <v>0.73499999999999999</v>
      </c>
      <c r="H104" s="121" t="s">
        <v>156</v>
      </c>
      <c r="I104" s="116">
        <f>'[13]RAB SEPT'!I40</f>
        <v>71362.5</v>
      </c>
      <c r="J104" s="117">
        <f>I104*G104</f>
        <v>52451.4375</v>
      </c>
      <c r="L104" s="79"/>
      <c r="M104" s="79"/>
      <c r="N104" s="80"/>
      <c r="O104" s="80"/>
      <c r="P104" s="80"/>
      <c r="Q104" s="80"/>
    </row>
    <row r="105" spans="1:17" x14ac:dyDescent="0.25">
      <c r="A105" s="129">
        <v>5</v>
      </c>
      <c r="B105" s="118" t="s">
        <v>90</v>
      </c>
      <c r="C105" s="16"/>
      <c r="D105" s="114">
        <f t="shared" si="11"/>
        <v>0.43</v>
      </c>
      <c r="E105" s="120" t="s">
        <v>159</v>
      </c>
      <c r="F105" s="115">
        <v>49</v>
      </c>
      <c r="G105" s="115">
        <f>'[13]RAB SEPT REKAP'!G41+'[13]RAB SEPT kom REKAP'!G41</f>
        <v>21.07</v>
      </c>
      <c r="H105" s="121" t="s">
        <v>156</v>
      </c>
      <c r="I105" s="116">
        <f>'[13]RAB SEPT'!I41</f>
        <v>55908.333333333328</v>
      </c>
      <c r="J105" s="117">
        <f>I105*G105</f>
        <v>1177988.5833333333</v>
      </c>
      <c r="L105" s="79"/>
      <c r="M105" s="79"/>
      <c r="N105" s="80"/>
      <c r="O105" s="80"/>
      <c r="P105" s="80"/>
      <c r="Q105" s="80"/>
    </row>
    <row r="106" spans="1:17" x14ac:dyDescent="0.25">
      <c r="A106" s="324" t="s">
        <v>190</v>
      </c>
      <c r="B106" s="325"/>
      <c r="C106" s="325"/>
      <c r="D106" s="325"/>
      <c r="E106" s="325"/>
      <c r="F106" s="325"/>
      <c r="G106" s="325"/>
      <c r="H106" s="325"/>
      <c r="I106" s="326"/>
      <c r="J106" s="137">
        <f>SUM(J101:J105)</f>
        <v>17701929.554166663</v>
      </c>
      <c r="L106" s="79"/>
      <c r="M106" s="79"/>
      <c r="N106" s="80"/>
      <c r="O106" s="80"/>
      <c r="P106" s="80"/>
      <c r="Q106" s="80"/>
    </row>
    <row r="107" spans="1:17" x14ac:dyDescent="0.25">
      <c r="A107" s="105" t="s">
        <v>191</v>
      </c>
      <c r="B107" s="106" t="s">
        <v>91</v>
      </c>
      <c r="C107" s="124"/>
      <c r="D107" s="125"/>
      <c r="E107" s="126"/>
      <c r="F107" s="126"/>
      <c r="G107" s="126"/>
      <c r="H107" s="93"/>
      <c r="I107" s="127"/>
      <c r="J107" s="128"/>
      <c r="L107" s="79"/>
      <c r="M107" s="79"/>
      <c r="N107" s="80"/>
      <c r="O107" s="80"/>
      <c r="P107" s="80"/>
      <c r="Q107" s="80"/>
    </row>
    <row r="108" spans="1:17" x14ac:dyDescent="0.25">
      <c r="A108" s="111">
        <v>1</v>
      </c>
      <c r="B108" s="112" t="s">
        <v>92</v>
      </c>
      <c r="C108" s="113"/>
      <c r="D108" s="149">
        <f>G108/F108</f>
        <v>1</v>
      </c>
      <c r="E108" s="115" t="str">
        <f>'[13]RAB SEPT'!E44</f>
        <v>bh</v>
      </c>
      <c r="F108" s="115">
        <v>49</v>
      </c>
      <c r="G108" s="115">
        <f>'[13]RAB SEPT REKAP'!G44+'[13]RAB SEPT kom REKAP'!G44</f>
        <v>49</v>
      </c>
      <c r="H108" s="116" t="s">
        <v>175</v>
      </c>
      <c r="I108" s="116">
        <f>'[13]RAB SEPT'!I44</f>
        <v>8000</v>
      </c>
      <c r="J108" s="117">
        <f t="shared" ref="J108:J111" si="12">I108*G108</f>
        <v>392000</v>
      </c>
      <c r="L108" s="79"/>
      <c r="M108" s="79"/>
      <c r="N108" s="80"/>
      <c r="O108" s="80"/>
      <c r="P108" s="80"/>
      <c r="Q108" s="80"/>
    </row>
    <row r="109" spans="1:17" x14ac:dyDescent="0.25">
      <c r="A109" s="111">
        <f>A108+1</f>
        <v>2</v>
      </c>
      <c r="B109" s="112" t="s">
        <v>192</v>
      </c>
      <c r="C109" s="113"/>
      <c r="D109" s="149">
        <f t="shared" ref="D109:D112" si="13">G109/F109</f>
        <v>2</v>
      </c>
      <c r="E109" s="115" t="str">
        <f>'[13]RAB SEPT'!E45</f>
        <v>bh</v>
      </c>
      <c r="F109" s="115">
        <v>49</v>
      </c>
      <c r="G109" s="115">
        <f>'[13]RAB SEPT REKAP'!G45+'[13]RAB SEPT kom REKAP'!G45</f>
        <v>98</v>
      </c>
      <c r="H109" s="116" t="s">
        <v>175</v>
      </c>
      <c r="I109" s="116">
        <f>'[13]RAB SEPT'!I45</f>
        <v>15000</v>
      </c>
      <c r="J109" s="117">
        <f t="shared" si="12"/>
        <v>1470000</v>
      </c>
      <c r="L109" s="79"/>
      <c r="M109" s="79"/>
      <c r="N109" s="80"/>
      <c r="O109" s="80"/>
      <c r="P109" s="80"/>
      <c r="Q109" s="80"/>
    </row>
    <row r="110" spans="1:17" x14ac:dyDescent="0.25">
      <c r="A110" s="111">
        <f>A109 +1</f>
        <v>3</v>
      </c>
      <c r="B110" s="112" t="s">
        <v>193</v>
      </c>
      <c r="C110" s="113"/>
      <c r="D110" s="149">
        <f t="shared" si="13"/>
        <v>2</v>
      </c>
      <c r="E110" s="115" t="str">
        <f>'[13]RAB SEPT'!E46</f>
        <v>m</v>
      </c>
      <c r="F110" s="115">
        <v>49</v>
      </c>
      <c r="G110" s="115">
        <f>'[13]RAB SEPT REKAP'!G46+'[13]RAB SEPT kom REKAP'!G46</f>
        <v>98</v>
      </c>
      <c r="H110" s="116" t="s">
        <v>175</v>
      </c>
      <c r="I110" s="116">
        <f>'[13]RAB SEPT'!I46</f>
        <v>25833.333333333332</v>
      </c>
      <c r="J110" s="117">
        <f t="shared" si="12"/>
        <v>2531666.6666666665</v>
      </c>
      <c r="L110" s="79"/>
      <c r="M110" s="79"/>
      <c r="N110" s="80"/>
      <c r="O110" s="80"/>
      <c r="P110" s="80"/>
      <c r="Q110" s="80"/>
    </row>
    <row r="111" spans="1:17" x14ac:dyDescent="0.25">
      <c r="A111" s="111">
        <v>4</v>
      </c>
      <c r="B111" s="112" t="s">
        <v>95</v>
      </c>
      <c r="C111" s="113"/>
      <c r="D111" s="149">
        <f t="shared" si="13"/>
        <v>1</v>
      </c>
      <c r="E111" s="115" t="str">
        <f>'[13]RAB SEPT'!E47</f>
        <v>btg</v>
      </c>
      <c r="F111" s="115">
        <v>49</v>
      </c>
      <c r="G111" s="115">
        <f>'[13]RAB SEPT REKAP'!G47+'[13]RAB SEPT kom REKAP'!G47</f>
        <v>49</v>
      </c>
      <c r="H111" s="116" t="s">
        <v>175</v>
      </c>
      <c r="I111" s="116">
        <f>'[13]RAB SEPT'!I47</f>
        <v>262900</v>
      </c>
      <c r="J111" s="117">
        <f t="shared" si="12"/>
        <v>12882100</v>
      </c>
      <c r="L111" s="79"/>
      <c r="M111" s="79"/>
      <c r="N111" s="80"/>
      <c r="O111" s="80"/>
      <c r="P111" s="80"/>
      <c r="Q111" s="80"/>
    </row>
    <row r="112" spans="1:17" x14ac:dyDescent="0.25">
      <c r="A112" s="111">
        <v>5</v>
      </c>
      <c r="B112" s="112" t="s">
        <v>98</v>
      </c>
      <c r="C112" s="113"/>
      <c r="D112" s="149">
        <f t="shared" si="13"/>
        <v>2</v>
      </c>
      <c r="E112" s="115" t="str">
        <f>'[13]RAB SEPT'!E48</f>
        <v>bh</v>
      </c>
      <c r="F112" s="115">
        <v>49</v>
      </c>
      <c r="G112" s="115">
        <f>'[13]RAB SEPT REKAP'!G48+'[13]RAB SEPT kom REKAP'!G48</f>
        <v>98</v>
      </c>
      <c r="H112" s="116" t="s">
        <v>175</v>
      </c>
      <c r="I112" s="116">
        <f>'[13]RAB SEPT'!I48</f>
        <v>80000</v>
      </c>
      <c r="J112" s="117">
        <f>I112*G112</f>
        <v>7840000</v>
      </c>
      <c r="L112" s="79"/>
      <c r="M112" s="79"/>
      <c r="N112" s="80"/>
      <c r="O112" s="80"/>
      <c r="P112" s="80"/>
      <c r="Q112" s="80"/>
    </row>
    <row r="113" spans="1:17" x14ac:dyDescent="0.25">
      <c r="A113" s="111">
        <v>6</v>
      </c>
      <c r="B113" s="112" t="str">
        <f>'[13]RAB SEPT'!B49</f>
        <v>Plastik Alas Cor</v>
      </c>
      <c r="C113" s="113"/>
      <c r="D113" s="149">
        <v>1</v>
      </c>
      <c r="E113" s="115" t="s">
        <v>97</v>
      </c>
      <c r="F113" s="115">
        <v>49</v>
      </c>
      <c r="G113" s="115">
        <f>'[13]RAB SEPT REKAP'!G49+'[13]RAB SEPT kom REKAP'!G49</f>
        <v>49</v>
      </c>
      <c r="H113" s="116" t="s">
        <v>175</v>
      </c>
      <c r="I113" s="116">
        <f>'[13]RAB SEPT'!I49</f>
        <v>10000</v>
      </c>
      <c r="J113" s="117">
        <f>I113*G113</f>
        <v>490000</v>
      </c>
      <c r="L113" s="79"/>
      <c r="M113" s="79"/>
      <c r="N113" s="80"/>
      <c r="O113" s="80"/>
      <c r="P113" s="80"/>
      <c r="Q113" s="80"/>
    </row>
    <row r="114" spans="1:17" x14ac:dyDescent="0.25">
      <c r="A114" s="111">
        <v>7</v>
      </c>
      <c r="B114" s="112" t="s">
        <v>194</v>
      </c>
      <c r="C114" s="113"/>
      <c r="D114" s="149">
        <v>1</v>
      </c>
      <c r="E114" s="115" t="s">
        <v>101</v>
      </c>
      <c r="F114" s="115">
        <v>43</v>
      </c>
      <c r="G114" s="115">
        <f>F114*D114</f>
        <v>43</v>
      </c>
      <c r="H114" s="116" t="s">
        <v>175</v>
      </c>
      <c r="I114" s="116">
        <v>648000</v>
      </c>
      <c r="J114" s="117">
        <f>I114*G114</f>
        <v>27864000</v>
      </c>
      <c r="L114" s="79"/>
      <c r="M114" s="79"/>
      <c r="N114" s="80"/>
      <c r="O114" s="80"/>
      <c r="P114" s="80"/>
      <c r="Q114" s="80"/>
    </row>
    <row r="115" spans="1:17" x14ac:dyDescent="0.25">
      <c r="A115" s="111">
        <v>8</v>
      </c>
      <c r="B115" s="112" t="s">
        <v>195</v>
      </c>
      <c r="C115" s="113"/>
      <c r="D115" s="149">
        <v>1</v>
      </c>
      <c r="E115" s="115" t="str">
        <f>'[13]RAB SEPT'!E51</f>
        <v>set</v>
      </c>
      <c r="F115" s="115">
        <v>6</v>
      </c>
      <c r="G115" s="115">
        <f>F115*D115</f>
        <v>6</v>
      </c>
      <c r="H115" s="116" t="s">
        <v>175</v>
      </c>
      <c r="I115" s="116">
        <v>810000</v>
      </c>
      <c r="J115" s="117">
        <f>I115*G115</f>
        <v>4860000</v>
      </c>
      <c r="L115" s="79"/>
      <c r="M115" s="79"/>
      <c r="N115" s="80"/>
      <c r="O115" s="80"/>
      <c r="P115" s="80"/>
      <c r="Q115" s="80"/>
    </row>
    <row r="116" spans="1:17" x14ac:dyDescent="0.25">
      <c r="A116" s="150">
        <v>9</v>
      </c>
      <c r="B116" s="112" t="s">
        <v>196</v>
      </c>
      <c r="C116" s="113"/>
      <c r="D116" s="149">
        <v>1</v>
      </c>
      <c r="E116" s="115" t="s">
        <v>101</v>
      </c>
      <c r="F116" s="115">
        <v>49</v>
      </c>
      <c r="G116" s="115">
        <f>F116*D116</f>
        <v>49</v>
      </c>
      <c r="H116" s="116" t="s">
        <v>175</v>
      </c>
      <c r="I116" s="116">
        <v>230000</v>
      </c>
      <c r="J116" s="117">
        <f>I116*G116</f>
        <v>11270000</v>
      </c>
      <c r="L116" s="79"/>
      <c r="M116" s="79"/>
      <c r="N116" s="80"/>
      <c r="O116" s="80"/>
      <c r="P116" s="80"/>
      <c r="Q116" s="80"/>
    </row>
    <row r="117" spans="1:17" x14ac:dyDescent="0.25">
      <c r="A117" s="324" t="s">
        <v>197</v>
      </c>
      <c r="B117" s="325"/>
      <c r="C117" s="325"/>
      <c r="D117" s="325"/>
      <c r="E117" s="325"/>
      <c r="F117" s="325"/>
      <c r="G117" s="325"/>
      <c r="H117" s="325"/>
      <c r="I117" s="326"/>
      <c r="J117" s="151">
        <f>SUM(J108:J116)</f>
        <v>69599766.666666657</v>
      </c>
      <c r="L117" s="79"/>
      <c r="M117" s="79"/>
      <c r="N117" s="80"/>
      <c r="O117" s="80"/>
      <c r="P117" s="80"/>
      <c r="Q117" s="80"/>
    </row>
    <row r="118" spans="1:17" x14ac:dyDescent="0.25">
      <c r="A118" s="152" t="s">
        <v>198</v>
      </c>
      <c r="B118" s="153" t="s">
        <v>104</v>
      </c>
      <c r="C118" s="122"/>
      <c r="D118" s="154"/>
      <c r="E118" s="154"/>
      <c r="F118" s="154"/>
      <c r="G118" s="154"/>
      <c r="H118" s="154"/>
      <c r="I118" s="109"/>
      <c r="J118" s="151"/>
      <c r="L118" s="79"/>
      <c r="M118" s="79"/>
      <c r="N118" s="80"/>
      <c r="O118" s="80"/>
      <c r="P118" s="80"/>
      <c r="Q118" s="80"/>
    </row>
    <row r="119" spans="1:17" x14ac:dyDescent="0.25">
      <c r="A119" s="72">
        <v>1</v>
      </c>
      <c r="B119" s="319" t="s">
        <v>27</v>
      </c>
      <c r="C119" s="320"/>
      <c r="D119" s="155">
        <f>G119/F119</f>
        <v>0.75360000000000005</v>
      </c>
      <c r="E119" s="103" t="str">
        <f>'[13]RAB SEPT REKAP'!E57</f>
        <v>m3</v>
      </c>
      <c r="F119" s="103">
        <v>49</v>
      </c>
      <c r="G119" s="103">
        <f>'[13]RAB SEPT REKAP'!G57+'[13]RAB SEPT kom REKAP'!G56</f>
        <v>36.926400000000001</v>
      </c>
      <c r="H119" s="96" t="s">
        <v>156</v>
      </c>
      <c r="I119" s="96">
        <f>'[13]RAB SEPT'!I57</f>
        <v>67500</v>
      </c>
      <c r="J119" s="97">
        <f>I119*G119</f>
        <v>2492532</v>
      </c>
      <c r="L119" s="79"/>
      <c r="M119" s="79"/>
      <c r="N119" s="80"/>
      <c r="O119" s="80"/>
      <c r="P119" s="80"/>
      <c r="Q119" s="80"/>
    </row>
    <row r="120" spans="1:17" x14ac:dyDescent="0.25">
      <c r="A120" s="72">
        <v>2</v>
      </c>
      <c r="B120" s="73" t="str">
        <f>'[13]RAB SEPT REKAP'!B58</f>
        <v xml:space="preserve">Urugan Tanah Kembali </v>
      </c>
      <c r="C120" s="102"/>
      <c r="D120" s="155">
        <f t="shared" ref="D120:D125" si="14">G120/F120</f>
        <v>0.25119999999999998</v>
      </c>
      <c r="E120" s="103" t="str">
        <f>'[13]RAB SEPT REKAP'!E58</f>
        <v>m3</v>
      </c>
      <c r="F120" s="103">
        <v>49</v>
      </c>
      <c r="G120" s="103">
        <f>'[13]RAB SEPT REKAP'!G58+'[13]RAB SEPT kom REKAP'!G57</f>
        <v>12.308799999999998</v>
      </c>
      <c r="H120" s="96" t="s">
        <v>156</v>
      </c>
      <c r="I120" s="96">
        <f>'[13]RAB SEPT'!I58</f>
        <v>18750</v>
      </c>
      <c r="J120" s="97">
        <f t="shared" ref="J120:J125" si="15">I120*G120</f>
        <v>230789.99999999997</v>
      </c>
      <c r="L120" s="79"/>
      <c r="M120" s="79"/>
      <c r="N120" s="80"/>
      <c r="O120" s="80"/>
      <c r="P120" s="80"/>
      <c r="Q120" s="80"/>
    </row>
    <row r="121" spans="1:17" x14ac:dyDescent="0.25">
      <c r="A121" s="72">
        <v>3</v>
      </c>
      <c r="B121" s="319" t="s">
        <v>199</v>
      </c>
      <c r="C121" s="320"/>
      <c r="D121" s="155">
        <f t="shared" si="14"/>
        <v>3</v>
      </c>
      <c r="E121" s="103" t="str">
        <f>'[13]RAB SEPT'!E61</f>
        <v>Bh</v>
      </c>
      <c r="F121" s="103">
        <v>49</v>
      </c>
      <c r="G121" s="103">
        <f>'[13]RAB SEPT REKAP'!G61+'[13]RAB SEPT kom REKAP'!G60</f>
        <v>147</v>
      </c>
      <c r="H121" s="96" t="s">
        <v>175</v>
      </c>
      <c r="I121" s="96">
        <f>'[13]RAB SEPT'!I61</f>
        <v>135000</v>
      </c>
      <c r="J121" s="97">
        <f t="shared" si="15"/>
        <v>19845000</v>
      </c>
      <c r="L121" s="79"/>
      <c r="M121" s="79"/>
      <c r="N121" s="80"/>
      <c r="O121" s="80"/>
      <c r="P121" s="80"/>
      <c r="Q121" s="80"/>
    </row>
    <row r="122" spans="1:17" x14ac:dyDescent="0.25">
      <c r="A122" s="72">
        <v>4</v>
      </c>
      <c r="B122" s="319" t="s">
        <v>200</v>
      </c>
      <c r="C122" s="320"/>
      <c r="D122" s="155">
        <f t="shared" si="14"/>
        <v>1</v>
      </c>
      <c r="E122" s="103" t="str">
        <f>'[13]RAB SEPT'!E62</f>
        <v>Bh</v>
      </c>
      <c r="F122" s="103">
        <v>49</v>
      </c>
      <c r="G122" s="103">
        <f>'[13]RAB SEPT REKAP'!G62+'[13]RAB SEPT kom REKAP'!G61</f>
        <v>49</v>
      </c>
      <c r="H122" s="96" t="s">
        <v>175</v>
      </c>
      <c r="I122" s="96">
        <f>'[13]RAB SEPT'!I62</f>
        <v>95000</v>
      </c>
      <c r="J122" s="97">
        <f t="shared" si="15"/>
        <v>4655000</v>
      </c>
      <c r="L122" s="79"/>
      <c r="M122" s="79"/>
      <c r="N122" s="80"/>
      <c r="O122" s="80"/>
      <c r="P122" s="80"/>
      <c r="Q122" s="80"/>
    </row>
    <row r="123" spans="1:17" x14ac:dyDescent="0.25">
      <c r="A123" s="72">
        <v>5</v>
      </c>
      <c r="B123" s="319" t="s">
        <v>201</v>
      </c>
      <c r="C123" s="320"/>
      <c r="D123" s="155">
        <f t="shared" si="14"/>
        <v>0.10048000000000001</v>
      </c>
      <c r="E123" s="103" t="str">
        <f>'[13]RAB SEPT'!E63</f>
        <v>M3</v>
      </c>
      <c r="F123" s="103">
        <v>49</v>
      </c>
      <c r="G123" s="103">
        <f>'[13]RAB SEPT REKAP'!G63+'[13]RAB SEPT kom REKAP'!G62</f>
        <v>4.9235200000000008</v>
      </c>
      <c r="H123" s="96" t="s">
        <v>175</v>
      </c>
      <c r="I123" s="96">
        <f>'[13]RAB SEPT'!I63</f>
        <v>200000</v>
      </c>
      <c r="J123" s="97">
        <f t="shared" si="15"/>
        <v>984704.00000000012</v>
      </c>
      <c r="L123" s="79"/>
      <c r="M123" s="79"/>
      <c r="N123" s="80"/>
      <c r="O123" s="80"/>
      <c r="P123" s="80"/>
      <c r="Q123" s="80"/>
    </row>
    <row r="124" spans="1:17" x14ac:dyDescent="0.25">
      <c r="A124" s="72">
        <v>6</v>
      </c>
      <c r="B124" s="319" t="s">
        <v>202</v>
      </c>
      <c r="C124" s="320"/>
      <c r="D124" s="155">
        <f t="shared" si="14"/>
        <v>0.10048000000000001</v>
      </c>
      <c r="E124" s="103" t="str">
        <f>'[13]RAB SEPT'!E64</f>
        <v>M3</v>
      </c>
      <c r="F124" s="103">
        <v>49</v>
      </c>
      <c r="G124" s="103">
        <f>'[13]RAB SEPT REKAP'!G64+'[13]RAB SEPT kom REKAP'!G63</f>
        <v>4.9235200000000008</v>
      </c>
      <c r="H124" s="96" t="s">
        <v>175</v>
      </c>
      <c r="I124" s="96">
        <f>'[13]RAB SEPT'!I64</f>
        <v>260000</v>
      </c>
      <c r="J124" s="97">
        <f t="shared" si="15"/>
        <v>1280115.2000000002</v>
      </c>
      <c r="L124" s="79"/>
      <c r="M124" s="79"/>
      <c r="N124" s="80"/>
      <c r="O124" s="80"/>
      <c r="P124" s="80"/>
      <c r="Q124" s="80"/>
    </row>
    <row r="125" spans="1:17" x14ac:dyDescent="0.25">
      <c r="A125" s="72">
        <v>7</v>
      </c>
      <c r="B125" s="319" t="s">
        <v>203</v>
      </c>
      <c r="C125" s="320"/>
      <c r="D125" s="155">
        <f t="shared" si="14"/>
        <v>1</v>
      </c>
      <c r="E125" s="103" t="str">
        <f>'[13]RAB SEPT'!E65</f>
        <v>M2</v>
      </c>
      <c r="F125" s="103">
        <v>49</v>
      </c>
      <c r="G125" s="103">
        <f>'[13]RAB SEPT REKAP'!G65+'[13]RAB SEPT kom REKAP'!G64</f>
        <v>49</v>
      </c>
      <c r="H125" s="96" t="s">
        <v>175</v>
      </c>
      <c r="I125" s="96">
        <f>'[13]RAB SEPT'!I65</f>
        <v>47250</v>
      </c>
      <c r="J125" s="97">
        <f t="shared" si="15"/>
        <v>2315250</v>
      </c>
      <c r="L125" s="79"/>
      <c r="M125" s="79"/>
      <c r="N125" s="80"/>
      <c r="O125" s="80"/>
      <c r="P125" s="80"/>
      <c r="Q125" s="80"/>
    </row>
    <row r="126" spans="1:17" x14ac:dyDescent="0.25">
      <c r="A126" s="381" t="s">
        <v>204</v>
      </c>
      <c r="B126" s="330"/>
      <c r="C126" s="330"/>
      <c r="D126" s="330"/>
      <c r="E126" s="330"/>
      <c r="F126" s="330"/>
      <c r="G126" s="330"/>
      <c r="H126" s="330"/>
      <c r="I126" s="331"/>
      <c r="J126" s="104">
        <f>SUM(J119:J125)</f>
        <v>31803391.199999999</v>
      </c>
      <c r="L126" s="79"/>
      <c r="M126" s="79"/>
      <c r="N126" s="80"/>
      <c r="O126" s="80"/>
      <c r="P126" s="80"/>
      <c r="Q126" s="80"/>
    </row>
    <row r="127" spans="1:17" x14ac:dyDescent="0.25">
      <c r="A127" s="381" t="s">
        <v>205</v>
      </c>
      <c r="B127" s="330"/>
      <c r="C127" s="330"/>
      <c r="D127" s="330"/>
      <c r="E127" s="330"/>
      <c r="F127" s="330"/>
      <c r="G127" s="330"/>
      <c r="H127" s="330"/>
      <c r="I127" s="331"/>
      <c r="J127" s="157">
        <f>J76+J26+J12</f>
        <v>500000242.06169426</v>
      </c>
      <c r="L127" s="79"/>
      <c r="M127" s="79"/>
      <c r="N127" s="80"/>
      <c r="O127" s="80"/>
      <c r="P127" s="80"/>
      <c r="Q127" s="80"/>
    </row>
    <row r="128" spans="1:17" ht="15.75" thickBot="1" x14ac:dyDescent="0.3">
      <c r="A128" s="315" t="s">
        <v>206</v>
      </c>
      <c r="B128" s="316"/>
      <c r="C128" s="316"/>
      <c r="D128" s="316"/>
      <c r="E128" s="316"/>
      <c r="F128" s="316"/>
      <c r="G128" s="316"/>
      <c r="H128" s="316"/>
      <c r="I128" s="317"/>
      <c r="J128" s="158">
        <f>INT(J127/200000)*200000</f>
        <v>500000000</v>
      </c>
      <c r="L128" s="79"/>
      <c r="M128" s="79"/>
      <c r="N128" s="80"/>
      <c r="O128" s="80"/>
      <c r="P128" s="80"/>
      <c r="Q128" s="80"/>
    </row>
    <row r="129" spans="1:10" x14ac:dyDescent="0.25">
      <c r="A129" s="159"/>
      <c r="B129" s="159"/>
      <c r="C129" s="160"/>
      <c r="D129" s="8"/>
      <c r="E129" s="35"/>
      <c r="F129" s="35"/>
      <c r="G129" s="35"/>
      <c r="H129" s="35"/>
      <c r="I129" s="161"/>
      <c r="J129" s="159"/>
    </row>
    <row r="130" spans="1:10" x14ac:dyDescent="0.25">
      <c r="B130" s="2"/>
      <c r="C130" s="2"/>
      <c r="D130" s="3"/>
      <c r="E130" s="3"/>
      <c r="F130" s="3"/>
      <c r="G130" s="3"/>
      <c r="H130" s="3"/>
      <c r="I130" s="3" t="s">
        <v>207</v>
      </c>
      <c r="J130" s="2"/>
    </row>
    <row r="131" spans="1:10" x14ac:dyDescent="0.25">
      <c r="B131" s="2"/>
      <c r="C131" s="2"/>
      <c r="D131" s="3"/>
      <c r="E131" s="3"/>
      <c r="F131" s="3"/>
      <c r="G131" s="3"/>
      <c r="H131" s="3"/>
      <c r="I131" s="3"/>
      <c r="J131" s="2"/>
    </row>
    <row r="132" spans="1:10" x14ac:dyDescent="0.25">
      <c r="B132" s="311" t="s">
        <v>208</v>
      </c>
      <c r="C132" s="311"/>
      <c r="D132" s="3"/>
      <c r="E132" s="311" t="s">
        <v>209</v>
      </c>
      <c r="F132" s="311"/>
      <c r="G132" s="311"/>
      <c r="H132" s="311"/>
      <c r="I132" s="311"/>
      <c r="J132" s="2"/>
    </row>
    <row r="133" spans="1:10" x14ac:dyDescent="0.25">
      <c r="B133" s="318" t="s">
        <v>210</v>
      </c>
      <c r="C133" s="318"/>
      <c r="D133" s="3"/>
      <c r="E133" s="318" t="s">
        <v>115</v>
      </c>
      <c r="F133" s="318"/>
      <c r="G133" s="318"/>
      <c r="H133" s="3"/>
      <c r="I133" s="1" t="s">
        <v>211</v>
      </c>
      <c r="J133" s="2"/>
    </row>
    <row r="134" spans="1:10" x14ac:dyDescent="0.25">
      <c r="B134" s="2"/>
      <c r="C134" s="2"/>
      <c r="D134" s="3"/>
      <c r="E134" s="3"/>
      <c r="F134" s="3"/>
      <c r="G134" s="3"/>
      <c r="H134" s="3"/>
      <c r="I134" s="1" t="s">
        <v>212</v>
      </c>
      <c r="J134" s="2"/>
    </row>
    <row r="135" spans="1:10" x14ac:dyDescent="0.25">
      <c r="B135" s="2"/>
      <c r="C135" s="2"/>
      <c r="D135" s="3"/>
      <c r="E135" s="3"/>
      <c r="F135" s="3"/>
      <c r="G135" s="3"/>
      <c r="H135" s="3"/>
      <c r="I135" s="3"/>
      <c r="J135" s="2"/>
    </row>
    <row r="136" spans="1:10" x14ac:dyDescent="0.25">
      <c r="B136" s="2"/>
      <c r="C136" s="2"/>
      <c r="D136" s="3"/>
      <c r="E136" s="3"/>
      <c r="F136" s="3"/>
      <c r="G136" s="3"/>
      <c r="H136" s="3"/>
      <c r="I136" s="3"/>
      <c r="J136" s="2"/>
    </row>
    <row r="137" spans="1:10" x14ac:dyDescent="0.25">
      <c r="B137" s="2"/>
      <c r="C137" s="2"/>
      <c r="D137" s="3"/>
      <c r="E137" s="3"/>
      <c r="F137" s="3"/>
      <c r="G137" s="3"/>
      <c r="H137" s="3"/>
      <c r="I137" s="3"/>
      <c r="J137" s="2"/>
    </row>
    <row r="138" spans="1:10" x14ac:dyDescent="0.25">
      <c r="B138" s="311" t="s">
        <v>213</v>
      </c>
      <c r="C138" s="311"/>
      <c r="D138" s="3"/>
      <c r="E138" s="311" t="s">
        <v>214</v>
      </c>
      <c r="F138" s="311"/>
      <c r="G138" s="311"/>
      <c r="H138" s="3"/>
      <c r="I138" s="3" t="s">
        <v>215</v>
      </c>
      <c r="J138" s="2"/>
    </row>
    <row r="139" spans="1:10" x14ac:dyDescent="0.25">
      <c r="A139" s="159"/>
      <c r="B139" s="159"/>
      <c r="C139" s="159"/>
      <c r="D139" s="161"/>
      <c r="E139" s="161"/>
      <c r="F139" s="161"/>
      <c r="G139" s="161"/>
      <c r="H139" s="161"/>
      <c r="I139" s="161"/>
      <c r="J139" s="159"/>
    </row>
    <row r="140" spans="1:10" x14ac:dyDescent="0.25">
      <c r="A140" s="159"/>
      <c r="B140" s="159"/>
      <c r="C140" s="159"/>
      <c r="D140" s="161"/>
      <c r="E140" s="161"/>
      <c r="F140" s="161"/>
      <c r="G140" s="161"/>
      <c r="H140" s="161"/>
      <c r="I140" s="161"/>
      <c r="J140" s="159"/>
    </row>
  </sheetData>
  <mergeCells count="77">
    <mergeCell ref="A1:J1"/>
    <mergeCell ref="A2:J2"/>
    <mergeCell ref="A9:A10"/>
    <mergeCell ref="B9:C10"/>
    <mergeCell ref="D9:D10"/>
    <mergeCell ref="E9:E10"/>
    <mergeCell ref="F9:F10"/>
    <mergeCell ref="G9:G10"/>
    <mergeCell ref="H9:H10"/>
    <mergeCell ref="B36:C36"/>
    <mergeCell ref="B11:C11"/>
    <mergeCell ref="E12:I12"/>
    <mergeCell ref="E26:I26"/>
    <mergeCell ref="B27:J27"/>
    <mergeCell ref="B29:C29"/>
    <mergeCell ref="A30:I30"/>
    <mergeCell ref="B31:J31"/>
    <mergeCell ref="B32:C32"/>
    <mergeCell ref="B33:C33"/>
    <mergeCell ref="B34:C34"/>
    <mergeCell ref="B35:C35"/>
    <mergeCell ref="A48:I48"/>
    <mergeCell ref="A37:I37"/>
    <mergeCell ref="B38:J38"/>
    <mergeCell ref="B39:C39"/>
    <mergeCell ref="B40:C40"/>
    <mergeCell ref="B41:C41"/>
    <mergeCell ref="B42:C42"/>
    <mergeCell ref="A43:I43"/>
    <mergeCell ref="B44:J44"/>
    <mergeCell ref="B45:C45"/>
    <mergeCell ref="B46:C46"/>
    <mergeCell ref="B47:C47"/>
    <mergeCell ref="A60:I60"/>
    <mergeCell ref="B49:J49"/>
    <mergeCell ref="B50:C50"/>
    <mergeCell ref="B51:C51"/>
    <mergeCell ref="B52:C52"/>
    <mergeCell ref="A53:I53"/>
    <mergeCell ref="B54:J54"/>
    <mergeCell ref="B55:C55"/>
    <mergeCell ref="B56:C56"/>
    <mergeCell ref="A57:I57"/>
    <mergeCell ref="B58:J58"/>
    <mergeCell ref="B59:C59"/>
    <mergeCell ref="A80:I80"/>
    <mergeCell ref="B61:J61"/>
    <mergeCell ref="B62:C62"/>
    <mergeCell ref="B63:C63"/>
    <mergeCell ref="B64:C64"/>
    <mergeCell ref="B65:C65"/>
    <mergeCell ref="B66:C66"/>
    <mergeCell ref="B73:C73"/>
    <mergeCell ref="B74:C74"/>
    <mergeCell ref="B75:C75"/>
    <mergeCell ref="D75:I75"/>
    <mergeCell ref="E76:I76"/>
    <mergeCell ref="A126:I126"/>
    <mergeCell ref="A83:I83"/>
    <mergeCell ref="A91:I91"/>
    <mergeCell ref="A99:I99"/>
    <mergeCell ref="A106:I106"/>
    <mergeCell ref="A117:I117"/>
    <mergeCell ref="B119:C119"/>
    <mergeCell ref="B121:C121"/>
    <mergeCell ref="B122:C122"/>
    <mergeCell ref="B123:C123"/>
    <mergeCell ref="B124:C124"/>
    <mergeCell ref="B125:C125"/>
    <mergeCell ref="B138:C138"/>
    <mergeCell ref="E138:G138"/>
    <mergeCell ref="A127:I127"/>
    <mergeCell ref="A128:I128"/>
    <mergeCell ref="B132:C132"/>
    <mergeCell ref="E132:I132"/>
    <mergeCell ref="B133:C133"/>
    <mergeCell ref="E133:G13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13"/>
  <sheetViews>
    <sheetView tabSelected="1" topLeftCell="A7" workbookViewId="0">
      <selection activeCell="R29" sqref="R29"/>
    </sheetView>
  </sheetViews>
  <sheetFormatPr defaultColWidth="8.7109375" defaultRowHeight="12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x14ac:dyDescent="0.2">
      <c r="A3" s="2"/>
      <c r="C3" s="4" t="s">
        <v>2</v>
      </c>
      <c r="D3" s="4" t="s">
        <v>3</v>
      </c>
    </row>
    <row r="4" spans="1:26" x14ac:dyDescent="0.2">
      <c r="A4" s="2"/>
      <c r="C4" s="4" t="s">
        <v>4</v>
      </c>
      <c r="D4" s="4" t="s">
        <v>5</v>
      </c>
    </row>
    <row r="5" spans="1:26" x14ac:dyDescent="0.2">
      <c r="A5" s="2"/>
      <c r="C5" s="4" t="s">
        <v>6</v>
      </c>
      <c r="D5" s="4" t="s">
        <v>7</v>
      </c>
    </row>
    <row r="7" spans="1:26" ht="29.4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'[16]26 A'!J11</f>
        <v>30.449999999999996</v>
      </c>
      <c r="G11" s="14" t="str">
        <f>E11</f>
        <v>m3</v>
      </c>
      <c r="H11" s="14">
        <f>'[16]KALENDAR HARIAN'!BC3*'[16]RAB BILIK'!G12</f>
        <v>0</v>
      </c>
      <c r="I11" s="14" t="str">
        <f>E11</f>
        <v>m3</v>
      </c>
      <c r="J11" s="14">
        <f>H11+F11</f>
        <v>30.449999999999996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'[16]26 A'!J12</f>
        <v>0.43499999999999994</v>
      </c>
      <c r="G12" s="14" t="str">
        <f t="shared" ref="G12:G75" si="0">E12</f>
        <v>m3</v>
      </c>
      <c r="H12" s="14">
        <f>'[16]KALENDAR HARIAN'!BC4*'[16]RAB BILIK'!G13</f>
        <v>0</v>
      </c>
      <c r="I12" s="14" t="str">
        <f>E12</f>
        <v>m3</v>
      </c>
      <c r="J12" s="14">
        <f t="shared" ref="J12:J75" si="1">H12+F12</f>
        <v>0.43499999999999994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'[16]26 A'!J14</f>
        <v>16.007999999999999</v>
      </c>
      <c r="G14" s="14" t="str">
        <f t="shared" si="0"/>
        <v>m3</v>
      </c>
      <c r="H14" s="14">
        <f>'[16]KALENDAR HARIAN'!BC6*'[16]RAB BILIK'!G15</f>
        <v>0</v>
      </c>
      <c r="I14" s="14" t="str">
        <f>E14</f>
        <v>m3</v>
      </c>
      <c r="J14" s="14">
        <f t="shared" si="1"/>
        <v>16.007999999999999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'[16]26 A'!J15</f>
        <v>269</v>
      </c>
      <c r="G15" s="14" t="str">
        <f t="shared" si="0"/>
        <v>m2</v>
      </c>
      <c r="H15" s="14">
        <f>'[16]KALENDAR HARIAN'!BC7*'[16]RAB BILIK'!G16</f>
        <v>0</v>
      </c>
      <c r="I15" s="14" t="str">
        <f>E15</f>
        <v>m2</v>
      </c>
      <c r="J15" s="14">
        <f t="shared" si="1"/>
        <v>269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'[16]26 A'!J16</f>
        <v>492.48</v>
      </c>
      <c r="G16" s="14" t="str">
        <f t="shared" si="0"/>
        <v>m2</v>
      </c>
      <c r="H16" s="14">
        <f>'[16]KALENDAR HARIAN'!BC8*'[16]RAB BILIK'!G17</f>
        <v>0</v>
      </c>
      <c r="I16" s="14" t="str">
        <f>E16</f>
        <v>m2</v>
      </c>
      <c r="J16" s="14">
        <f t="shared" si="1"/>
        <v>492.48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'[16]26 A'!J17</f>
        <v>451.44</v>
      </c>
      <c r="G17" s="14" t="str">
        <f t="shared" si="0"/>
        <v>m2</v>
      </c>
      <c r="H17" s="14">
        <f>'[16]KALENDAR HARIAN'!BC9*'[16]RAB BILIK'!G18</f>
        <v>41.04</v>
      </c>
      <c r="I17" s="14" t="str">
        <f>E17</f>
        <v>m2</v>
      </c>
      <c r="J17" s="14">
        <f t="shared" si="1"/>
        <v>492.48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'[16]26 A'!J18</f>
        <v>37.799999999999997</v>
      </c>
      <c r="G18" s="14" t="str">
        <f t="shared" si="0"/>
        <v>m2</v>
      </c>
      <c r="H18" s="14">
        <f>'[16]KALENDAR HARIAN'!BC10*'[16]RAB BILIK'!G19</f>
        <v>3.5999999999999996</v>
      </c>
      <c r="I18" s="14" t="str">
        <f>E18</f>
        <v>m2</v>
      </c>
      <c r="J18" s="14">
        <f t="shared" si="1"/>
        <v>41.4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'[16]26 A'!J20</f>
        <v>2.1</v>
      </c>
      <c r="G20" s="14" t="str">
        <f t="shared" si="0"/>
        <v>m3</v>
      </c>
      <c r="H20" s="14">
        <f>'[16]KALENDAR HARIAN'!BC12*'[16]RAB BILIK'!G21</f>
        <v>0</v>
      </c>
      <c r="I20" s="14" t="str">
        <f>E20</f>
        <v>m3</v>
      </c>
      <c r="J20" s="14">
        <f t="shared" si="1"/>
        <v>2.1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'[16]26 A'!J21</f>
        <v>2.1749999999999994</v>
      </c>
      <c r="G21" s="14" t="str">
        <f t="shared" si="0"/>
        <v>m3</v>
      </c>
      <c r="H21" s="14">
        <f>'[16]KALENDAR HARIAN'!BC13*'[16]RAB BILIK'!G22</f>
        <v>0</v>
      </c>
      <c r="I21" s="14" t="str">
        <f>E21</f>
        <v>m3</v>
      </c>
      <c r="J21" s="14">
        <f t="shared" si="1"/>
        <v>2.1749999999999994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'[16]26 A'!J22</f>
        <v>2.2500000000000009</v>
      </c>
      <c r="G22" s="14" t="str">
        <f t="shared" si="0"/>
        <v>m3</v>
      </c>
      <c r="H22" s="14">
        <f>'[16]KALENDAR HARIAN'!BC14*'[16]RAB BILIK'!G23</f>
        <v>0</v>
      </c>
      <c r="I22" s="14" t="str">
        <f>E22</f>
        <v>m3</v>
      </c>
      <c r="J22" s="14">
        <f t="shared" si="1"/>
        <v>2.2500000000000009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'[16]26 A'!J23</f>
        <v>1.4500000000000004</v>
      </c>
      <c r="G23" s="14" t="str">
        <f t="shared" si="0"/>
        <v>m3</v>
      </c>
      <c r="H23" s="14">
        <f>'[16]KALENDAR HARIAN'!BC15*'[16]RAB BILIK'!G24</f>
        <v>0</v>
      </c>
      <c r="I23" s="14" t="str">
        <f>E23</f>
        <v>m3</v>
      </c>
      <c r="J23" s="14">
        <f t="shared" si="1"/>
        <v>1.4500000000000004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'[16]26 A'!J25</f>
        <v>471.76140000000009</v>
      </c>
      <c r="G25" s="14" t="str">
        <f t="shared" si="0"/>
        <v>Kg</v>
      </c>
      <c r="H25" s="14">
        <f>'[16]KALENDAR HARIAN'!BC17*'[16]RAB BILIK'!G26</f>
        <v>0</v>
      </c>
      <c r="I25" s="14" t="str">
        <f>E25</f>
        <v>Kg</v>
      </c>
      <c r="J25" s="14">
        <f t="shared" si="1"/>
        <v>471.76140000000009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'[16]26 A'!J26</f>
        <v>660.72600000000011</v>
      </c>
      <c r="G26" s="14" t="str">
        <f t="shared" si="0"/>
        <v>Kg</v>
      </c>
      <c r="H26" s="14">
        <f>'[16]KALENDAR HARIAN'!BC18*'[16]RAB BILIK'!G27</f>
        <v>0</v>
      </c>
      <c r="I26" s="14" t="str">
        <f>E26</f>
        <v>Kg</v>
      </c>
      <c r="J26" s="14">
        <f t="shared" si="1"/>
        <v>660.72600000000011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'[16]26 A'!J27</f>
        <v>449.16740000000004</v>
      </c>
      <c r="G27" s="14" t="str">
        <f t="shared" si="0"/>
        <v>Kg</v>
      </c>
      <c r="H27" s="14">
        <f>'[16]KALENDAR HARIAN'!BC19*'[16]RAB BILIK'!G28</f>
        <v>0</v>
      </c>
      <c r="I27" s="14" t="str">
        <f>E27</f>
        <v>Kg</v>
      </c>
      <c r="J27" s="14">
        <f t="shared" si="1"/>
        <v>449.16740000000004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'[16]26 A'!J29</f>
        <v>27.840000000000003</v>
      </c>
      <c r="G29" s="14" t="str">
        <f t="shared" si="0"/>
        <v>m2</v>
      </c>
      <c r="H29" s="14">
        <f>'[16]KALENDAR HARIAN'!BC21*'[16]RAB BILIK'!G30</f>
        <v>0</v>
      </c>
      <c r="I29" s="14" t="str">
        <f>E29</f>
        <v>m2</v>
      </c>
      <c r="J29" s="14">
        <f t="shared" si="1"/>
        <v>27.840000000000003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'[16]26 A'!J30</f>
        <v>86.40000000000002</v>
      </c>
      <c r="G30" s="14" t="str">
        <f t="shared" si="0"/>
        <v>m2</v>
      </c>
      <c r="H30" s="14">
        <f>'[16]KALENDAR HARIAN'!BC22*'[16]RAB BILIK'!G31</f>
        <v>0</v>
      </c>
      <c r="I30" s="14" t="str">
        <f>E30</f>
        <v>m2</v>
      </c>
      <c r="J30" s="14">
        <f t="shared" si="1"/>
        <v>86.40000000000002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'[16]26 A'!J31</f>
        <v>27.840000000000003</v>
      </c>
      <c r="G31" s="14" t="str">
        <f t="shared" si="0"/>
        <v>m2</v>
      </c>
      <c r="H31" s="14">
        <f>'[16]KALENDAR HARIAN'!BC23*'[16]RAB BILIK'!G32</f>
        <v>0</v>
      </c>
      <c r="I31" s="14" t="str">
        <f>E31</f>
        <v>m2</v>
      </c>
      <c r="J31" s="14">
        <f t="shared" si="1"/>
        <v>27.840000000000003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'[16]26 A'!J33</f>
        <v>53.279999999999987</v>
      </c>
      <c r="G33" s="14" t="str">
        <f t="shared" si="0"/>
        <v>m2</v>
      </c>
      <c r="H33" s="14">
        <f>'[16]KALENDAR HARIAN'!BC25*'[16]RAB BILIK'!G34</f>
        <v>6.66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'[16]26 A'!J35</f>
        <v>0</v>
      </c>
      <c r="G35" s="14" t="str">
        <f t="shared" si="0"/>
        <v>m2</v>
      </c>
      <c r="H35" s="14">
        <f>'[16]KALENDAR HARIAN'!BC27*'[16]RAB BILIK'!G36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'[16]26 A'!J37</f>
        <v>24</v>
      </c>
      <c r="G37" s="14" t="str">
        <f t="shared" si="0"/>
        <v>bh</v>
      </c>
      <c r="H37" s="14">
        <f>'[16]KALENDAR HARIAN'!BC29*'[16]RAB BILIK'!G38</f>
        <v>0</v>
      </c>
      <c r="I37" s="14" t="str">
        <f t="shared" ref="I37:I49" si="3">E37</f>
        <v>bh</v>
      </c>
      <c r="J37" s="14">
        <f t="shared" si="1"/>
        <v>24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'[16]26 A'!J38</f>
        <v>24</v>
      </c>
      <c r="G38" s="14" t="str">
        <f t="shared" si="0"/>
        <v>bh</v>
      </c>
      <c r="H38" s="14">
        <f>'[16]KALENDAR HARIAN'!BC30*'[16]RAB BILIK'!G39</f>
        <v>0</v>
      </c>
      <c r="I38" s="14" t="str">
        <f t="shared" si="3"/>
        <v>bh</v>
      </c>
      <c r="J38" s="14">
        <f t="shared" si="1"/>
        <v>24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'[16]26 A'!J39</f>
        <v>24</v>
      </c>
      <c r="G39" s="14" t="str">
        <f t="shared" si="0"/>
        <v>bh</v>
      </c>
      <c r="H39" s="14">
        <f>'[16]KALENDAR HARIAN'!BC31*'[16]RAB BILIK'!G40</f>
        <v>0</v>
      </c>
      <c r="I39" s="14" t="str">
        <f t="shared" si="3"/>
        <v>bh</v>
      </c>
      <c r="J39" s="14">
        <f t="shared" si="1"/>
        <v>24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'[16]26 A'!J40</f>
        <v>22</v>
      </c>
      <c r="G40" s="14" t="str">
        <f t="shared" si="0"/>
        <v>btg</v>
      </c>
      <c r="H40" s="14">
        <f>'[16]KALENDAR HARIAN'!BC32*'[16]RAB BILIK'!G41</f>
        <v>2</v>
      </c>
      <c r="I40" s="14" t="str">
        <f t="shared" si="3"/>
        <v>btg</v>
      </c>
      <c r="J40" s="14">
        <f t="shared" si="1"/>
        <v>24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'[16]26 A'!J41</f>
        <v>24</v>
      </c>
      <c r="G41" s="14" t="str">
        <f t="shared" si="0"/>
        <v>bh</v>
      </c>
      <c r="H41" s="14">
        <f>'[16]KALENDAR HARIAN'!BC33*'[16]RAB BILIK'!G42</f>
        <v>0</v>
      </c>
      <c r="I41" s="14" t="str">
        <f t="shared" si="3"/>
        <v>bh</v>
      </c>
      <c r="J41" s="14">
        <f t="shared" si="1"/>
        <v>24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'[16]26 A'!J42</f>
        <v>24</v>
      </c>
      <c r="G42" s="14" t="str">
        <f t="shared" si="0"/>
        <v>bh</v>
      </c>
      <c r="H42" s="14">
        <f>'[16]KALENDAR HARIAN'!BC34*'[16]RAB BILIK'!G43</f>
        <v>0</v>
      </c>
      <c r="I42" s="14" t="str">
        <f t="shared" si="3"/>
        <v>bh</v>
      </c>
      <c r="J42" s="14">
        <f t="shared" si="1"/>
        <v>24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'[16]26 A'!J43</f>
        <v>15</v>
      </c>
      <c r="G43" s="14" t="str">
        <f t="shared" si="0"/>
        <v>m</v>
      </c>
      <c r="H43" s="14">
        <f>'[16]KALENDAR HARIAN'!BC35*'[16]RAB BILIK'!G44</f>
        <v>6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'[16]26 A'!J44</f>
        <v>5</v>
      </c>
      <c r="G44" s="14" t="str">
        <f t="shared" si="0"/>
        <v>bh</v>
      </c>
      <c r="H44" s="14">
        <f>'[16]KALENDAR HARIAN'!BC36*'[16]RAB BILIK'!G45</f>
        <v>2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'[16]26 A'!J45</f>
        <v>5</v>
      </c>
      <c r="G45" s="14" t="str">
        <f t="shared" si="0"/>
        <v>bh</v>
      </c>
      <c r="H45" s="14">
        <f>'[16]KALENDAR HARIAN'!BC37*'[16]RAB BILIK'!G46</f>
        <v>2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'[16]26 A'!J46</f>
        <v>5</v>
      </c>
      <c r="G46" s="14" t="str">
        <f t="shared" si="0"/>
        <v>bh</v>
      </c>
      <c r="H46" s="14">
        <f>'[16]KALENDAR HARIAN'!BC38*'[16]RAB BILIK'!G47</f>
        <v>2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'[16]26 A'!J47</f>
        <v>22</v>
      </c>
      <c r="G47" s="14" t="str">
        <f t="shared" si="0"/>
        <v>bh</v>
      </c>
      <c r="H47" s="14">
        <f>'[16]KALENDAR HARIAN'!BC39*'[16]RAB BILIK'!G48</f>
        <v>2</v>
      </c>
      <c r="I47" s="14" t="str">
        <f t="shared" si="3"/>
        <v>bh</v>
      </c>
      <c r="J47" s="14">
        <f t="shared" si="1"/>
        <v>24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'[16]26 A'!J48</f>
        <v>22</v>
      </c>
      <c r="G48" s="14" t="str">
        <f t="shared" si="0"/>
        <v>btg</v>
      </c>
      <c r="H48" s="14">
        <f>'[16]KALENDAR HARIAN'!BC40*'[16]RAB BILIK'!G49</f>
        <v>2</v>
      </c>
      <c r="I48" s="14" t="str">
        <f t="shared" si="3"/>
        <v>btg</v>
      </c>
      <c r="J48" s="14">
        <f t="shared" si="1"/>
        <v>24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'[16]26 A'!J49</f>
        <v>48</v>
      </c>
      <c r="G49" s="14" t="str">
        <f t="shared" si="0"/>
        <v>bh</v>
      </c>
      <c r="H49" s="14">
        <f>'[16]KALENDAR HARIAN'!BC41*'[16]RAB BILIK'!G50</f>
        <v>0</v>
      </c>
      <c r="I49" s="14" t="str">
        <f t="shared" si="3"/>
        <v>bh</v>
      </c>
      <c r="J49" s="14">
        <f t="shared" si="1"/>
        <v>48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'[16]26 A'!J53</f>
        <v>73.655999999999992</v>
      </c>
      <c r="G53" s="14" t="str">
        <f t="shared" si="0"/>
        <v>m3</v>
      </c>
      <c r="H53" s="14">
        <f>'[16]KALENDAR HARIAN'!BC45*'[16]RAB SEPT'!G13</f>
        <v>0</v>
      </c>
      <c r="I53" s="14" t="str">
        <f>E53</f>
        <v>m3</v>
      </c>
      <c r="J53" s="14">
        <f t="shared" si="1"/>
        <v>73.655999999999992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'[16]26 A'!J54</f>
        <v>22.175999999999998</v>
      </c>
      <c r="G54" s="14" t="str">
        <f t="shared" si="0"/>
        <v>m3</v>
      </c>
      <c r="H54" s="14">
        <f>'[16]KALENDAR HARIAN'!BC46*'[16]RAB SEPT'!G14</f>
        <v>0</v>
      </c>
      <c r="I54" s="14" t="str">
        <f>E54</f>
        <v>m3</v>
      </c>
      <c r="J54" s="14">
        <f t="shared" si="1"/>
        <v>22.175999999999998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'[16]26 A'!J56</f>
        <v>257.59999999999997</v>
      </c>
      <c r="G56" s="14" t="str">
        <f t="shared" si="0"/>
        <v>m2</v>
      </c>
      <c r="H56" s="14">
        <f>'[16]KALENDAR HARIAN'!BC48*'[16]RAB SEPT'!G16</f>
        <v>0</v>
      </c>
      <c r="I56" s="14" t="str">
        <f>E56</f>
        <v>m2</v>
      </c>
      <c r="J56" s="14">
        <f t="shared" si="1"/>
        <v>257.59999999999997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'[16]26 A'!J58</f>
        <v>14.616000000000005</v>
      </c>
      <c r="G58" s="14" t="str">
        <f t="shared" si="0"/>
        <v>m3</v>
      </c>
      <c r="H58" s="14">
        <f>'[16]KALENDAR HARIAN'!BC50*'[16]RAB SEPT'!G18</f>
        <v>0</v>
      </c>
      <c r="I58" s="14" t="str">
        <f t="shared" ref="I58:I63" si="4">E58</f>
        <v>m3</v>
      </c>
      <c r="J58" s="14">
        <f t="shared" si="1"/>
        <v>14.616000000000005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'[16]26 A'!J59</f>
        <v>3.3695999999999988</v>
      </c>
      <c r="G59" s="14" t="str">
        <f t="shared" si="0"/>
        <v>m3</v>
      </c>
      <c r="H59" s="14">
        <f>'[16]KALENDAR HARIAN'!BC51*'[16]RAB SEPT'!G19</f>
        <v>0</v>
      </c>
      <c r="I59" s="14" t="str">
        <f t="shared" si="4"/>
        <v>m3</v>
      </c>
      <c r="J59" s="14">
        <f t="shared" si="1"/>
        <v>3.3695999999999988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'[16]26 A'!J60</f>
        <v>5.2379999999999995</v>
      </c>
      <c r="G60" s="14" t="str">
        <f t="shared" si="0"/>
        <v>m3</v>
      </c>
      <c r="H60" s="14">
        <f>'[16]KALENDAR HARIAN'!BC52*'[16]RAB SEPT'!G20</f>
        <v>0</v>
      </c>
      <c r="I60" s="14" t="str">
        <f t="shared" si="4"/>
        <v>m3</v>
      </c>
      <c r="J60" s="14">
        <f t="shared" si="1"/>
        <v>5.2379999999999995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'[16]26 A'!J61</f>
        <v>1.3500000000000003</v>
      </c>
      <c r="G61" s="14" t="str">
        <f t="shared" si="0"/>
        <v>m3</v>
      </c>
      <c r="H61" s="14">
        <f>'[16]KALENDAR HARIAN'!BC53*'[16]RAB SEPT'!G21</f>
        <v>0</v>
      </c>
      <c r="I61" s="14" t="str">
        <f t="shared" si="4"/>
        <v>m3</v>
      </c>
      <c r="J61" s="14">
        <f t="shared" si="1"/>
        <v>1.3500000000000003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'[16]26 A'!J62</f>
        <v>0.40500000000000014</v>
      </c>
      <c r="G62" s="14" t="str">
        <f t="shared" si="0"/>
        <v>m3</v>
      </c>
      <c r="H62" s="14">
        <f>'[16]KALENDAR HARIAN'!BC54*'[16]RAB SEPT'!G22</f>
        <v>0</v>
      </c>
      <c r="I62" s="14" t="str">
        <f t="shared" si="4"/>
        <v>m3</v>
      </c>
      <c r="J62" s="14">
        <f t="shared" si="1"/>
        <v>0.40500000000000014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'[16]26 A'!J63</f>
        <v>11.609999999999998</v>
      </c>
      <c r="G63" s="14" t="str">
        <f t="shared" si="0"/>
        <v>m3</v>
      </c>
      <c r="H63" s="14">
        <f>'[16]KALENDAR HARIAN'!BC55*'[16]RAB SEPT'!G23</f>
        <v>0</v>
      </c>
      <c r="I63" s="14" t="str">
        <f t="shared" si="4"/>
        <v>m3</v>
      </c>
      <c r="J63" s="14">
        <f t="shared" si="1"/>
        <v>11.609999999999998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'[16]26 A'!J65</f>
        <v>1031.9792</v>
      </c>
      <c r="G65" s="14" t="str">
        <f t="shared" si="0"/>
        <v>Kg</v>
      </c>
      <c r="H65" s="14">
        <f>'[16]KALENDAR HARIAN'!BC57*'[16]RAB SEPT'!G25</f>
        <v>0</v>
      </c>
      <c r="I65" s="14" t="str">
        <f t="shared" ref="I65:I70" si="5">E65</f>
        <v>Kg</v>
      </c>
      <c r="J65" s="14">
        <f t="shared" si="1"/>
        <v>1031.9792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'[16]26 A'!J66</f>
        <v>219.89879999999999</v>
      </c>
      <c r="G66" s="14" t="str">
        <f t="shared" si="0"/>
        <v>Kg</v>
      </c>
      <c r="H66" s="14">
        <f>'[16]KALENDAR HARIAN'!BC58*'[16]RAB SEPT'!G26</f>
        <v>0</v>
      </c>
      <c r="I66" s="14" t="str">
        <f t="shared" si="5"/>
        <v>Kg</v>
      </c>
      <c r="J66" s="14">
        <f t="shared" si="1"/>
        <v>219.89879999999999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'[16]26 A'!J67</f>
        <v>228.04320000000001</v>
      </c>
      <c r="G67" s="14" t="str">
        <f t="shared" si="0"/>
        <v>Kg</v>
      </c>
      <c r="H67" s="14">
        <f>'[16]KALENDAR HARIAN'!BC59*'[16]RAB SEPT'!G27</f>
        <v>0</v>
      </c>
      <c r="I67" s="14" t="str">
        <f t="shared" si="5"/>
        <v>Kg</v>
      </c>
      <c r="J67" s="14">
        <f t="shared" si="1"/>
        <v>228.04320000000001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'[16]26 A'!J68</f>
        <v>134.37900000000005</v>
      </c>
      <c r="G68" s="14" t="str">
        <f t="shared" si="0"/>
        <v>Kg</v>
      </c>
      <c r="H68" s="14">
        <f>'[16]KALENDAR HARIAN'!BC60*'[16]RAB SEPT'!G28</f>
        <v>0</v>
      </c>
      <c r="I68" s="14" t="str">
        <f t="shared" si="5"/>
        <v>Kg</v>
      </c>
      <c r="J68" s="14">
        <f t="shared" si="1"/>
        <v>134.37900000000005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'[16]26 A'!J69</f>
        <v>61.856999999999999</v>
      </c>
      <c r="G69" s="14" t="str">
        <f t="shared" si="0"/>
        <v>Kg</v>
      </c>
      <c r="H69" s="14">
        <f>'[16]KALENDAR HARIAN'!BC61*'[16]RAB SEPT'!G29</f>
        <v>0</v>
      </c>
      <c r="I69" s="14" t="str">
        <f t="shared" si="5"/>
        <v>Kg</v>
      </c>
      <c r="J69" s="14">
        <f t="shared" si="1"/>
        <v>61.856999999999999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'[16]26 A'!J70</f>
        <v>32.208300000000008</v>
      </c>
      <c r="G70" s="14" t="str">
        <f t="shared" si="0"/>
        <v>Kg</v>
      </c>
      <c r="H70" s="14">
        <f>'[16]KALENDAR HARIAN'!BC62*'[16]RAB SEPT'!G30</f>
        <v>0</v>
      </c>
      <c r="I70" s="14" t="str">
        <f t="shared" si="5"/>
        <v>Kg</v>
      </c>
      <c r="J70" s="14">
        <f t="shared" si="1"/>
        <v>32.208300000000008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'[16]26 A'!J72</f>
        <v>78</v>
      </c>
      <c r="G72" s="14" t="str">
        <f t="shared" si="0"/>
        <v>m2</v>
      </c>
      <c r="H72" s="14">
        <f>'[16]KALENDAR HARIAN'!BC64*'[16]RAB SEPT'!G32</f>
        <v>0</v>
      </c>
      <c r="I72" s="14" t="str">
        <f>E72</f>
        <v>m2</v>
      </c>
      <c r="J72" s="14">
        <f t="shared" si="1"/>
        <v>78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'[16]26 A'!J73</f>
        <v>48.671999999999997</v>
      </c>
      <c r="G73" s="14" t="str">
        <f t="shared" si="0"/>
        <v>m2</v>
      </c>
      <c r="H73" s="14">
        <f>'[16]KALENDAR HARIAN'!BC65*'[16]RAB SEPT'!G33</f>
        <v>0</v>
      </c>
      <c r="I73" s="14" t="str">
        <f>E73</f>
        <v>m2</v>
      </c>
      <c r="J73" s="14">
        <f t="shared" si="1"/>
        <v>48.671999999999997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'[16]26 A'!J74</f>
        <v>26</v>
      </c>
      <c r="G74" s="14" t="str">
        <f t="shared" si="0"/>
        <v>m2</v>
      </c>
      <c r="H74" s="14">
        <f>'[16]KALENDAR HARIAN'!BC66*'[16]RAB SEPT'!G34</f>
        <v>0</v>
      </c>
      <c r="I74" s="14" t="str">
        <f>E74</f>
        <v>m2</v>
      </c>
      <c r="J74" s="14">
        <f t="shared" si="1"/>
        <v>26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'[16]26 A'!J75</f>
        <v>0.39000000000000012</v>
      </c>
      <c r="G75" s="14" t="str">
        <f t="shared" si="0"/>
        <v>m2</v>
      </c>
      <c r="H75" s="14">
        <f>'[16]KALENDAR HARIAN'!BC67*'[16]RAB SEPT'!G35</f>
        <v>0</v>
      </c>
      <c r="I75" s="14" t="str">
        <f>E75</f>
        <v>m2</v>
      </c>
      <c r="J75" s="14">
        <f t="shared" si="1"/>
        <v>0.39000000000000012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'[16]26 A'!J76</f>
        <v>11.179999999999998</v>
      </c>
      <c r="G76" s="14" t="str">
        <f t="shared" ref="G76:G94" si="6">E76</f>
        <v>m2</v>
      </c>
      <c r="H76" s="14">
        <f>'[16]KALENDAR HARIAN'!BC68*'[16]RAB SEPT'!G36</f>
        <v>0</v>
      </c>
      <c r="I76" s="14" t="str">
        <f>E76</f>
        <v>m2</v>
      </c>
      <c r="J76" s="14">
        <f t="shared" ref="J76:J94" si="7">H76+F76</f>
        <v>11.179999999999998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'[16]26 A'!J78</f>
        <v>21</v>
      </c>
      <c r="G78" s="14" t="str">
        <f t="shared" si="6"/>
        <v>bh</v>
      </c>
      <c r="H78" s="14">
        <f>'[16]KALENDAR HARIAN'!BC70*'[16]RAB SEPT'!G38</f>
        <v>4</v>
      </c>
      <c r="I78" s="14" t="str">
        <f t="shared" ref="I78:I86" si="9">E78</f>
        <v>bh</v>
      </c>
      <c r="J78" s="14">
        <f t="shared" si="7"/>
        <v>25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'[16]26 A'!J79</f>
        <v>44</v>
      </c>
      <c r="G79" s="14" t="str">
        <f t="shared" si="6"/>
        <v>m</v>
      </c>
      <c r="H79" s="14">
        <f>'[16]KALENDAR HARIAN'!BC71*'[16]RAB SEPT'!G39</f>
        <v>8</v>
      </c>
      <c r="I79" s="14" t="str">
        <f t="shared" si="9"/>
        <v>m</v>
      </c>
      <c r="J79" s="14">
        <f t="shared" si="7"/>
        <v>52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'[16]26 A'!J80</f>
        <v>42</v>
      </c>
      <c r="G80" s="14" t="str">
        <f t="shared" si="6"/>
        <v>btg</v>
      </c>
      <c r="H80" s="14">
        <f>'[16]KALENDAR HARIAN'!BC72*'[16]RAB SEPT'!G40</f>
        <v>8</v>
      </c>
      <c r="I80" s="14" t="str">
        <f t="shared" si="9"/>
        <v>btg</v>
      </c>
      <c r="J80" s="14">
        <f t="shared" si="7"/>
        <v>50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'[16]26 A'!J81</f>
        <v>26</v>
      </c>
      <c r="G81" s="14" t="str">
        <f t="shared" si="6"/>
        <v>bh</v>
      </c>
      <c r="H81" s="14">
        <f>'[16]KALENDAR HARIAN'!BC73*'[16]RAB SEPT'!G41</f>
        <v>0</v>
      </c>
      <c r="I81" s="14" t="str">
        <f t="shared" si="9"/>
        <v>bh</v>
      </c>
      <c r="J81" s="14">
        <f t="shared" si="7"/>
        <v>26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'[16]26 A'!J82</f>
        <v>52</v>
      </c>
      <c r="G82" s="14" t="str">
        <f t="shared" si="6"/>
        <v>bh</v>
      </c>
      <c r="H82" s="14">
        <f>'[16]KALENDAR HARIAN'!BC74*'[16]RAB SEPT'!G42</f>
        <v>0</v>
      </c>
      <c r="I82" s="14" t="str">
        <f t="shared" si="9"/>
        <v>bh</v>
      </c>
      <c r="J82" s="14">
        <f t="shared" si="7"/>
        <v>52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'[16]26 A'!J83</f>
        <v>23</v>
      </c>
      <c r="G83" s="14" t="str">
        <f t="shared" si="6"/>
        <v>bh</v>
      </c>
      <c r="H83" s="14">
        <f>'[16]KALENDAR HARIAN'!BC75*'[16]RAB SEPT'!G43</f>
        <v>0</v>
      </c>
      <c r="I83" s="14" t="str">
        <f t="shared" si="9"/>
        <v>bh</v>
      </c>
      <c r="J83" s="14">
        <f t="shared" si="7"/>
        <v>23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'[16]26 A'!J84</f>
        <v>24</v>
      </c>
      <c r="G84" s="14" t="str">
        <f t="shared" si="6"/>
        <v>set</v>
      </c>
      <c r="H84" s="14">
        <f>'[16]KALENDAR HARIAN'!BC76*'[16]RAB SEPT'!G44</f>
        <v>2</v>
      </c>
      <c r="I84" s="14" t="str">
        <f t="shared" si="9"/>
        <v>set</v>
      </c>
      <c r="J84" s="14">
        <f t="shared" si="7"/>
        <v>26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'[16]26 A'!J85</f>
        <v>0</v>
      </c>
      <c r="G85" s="14" t="str">
        <f t="shared" si="6"/>
        <v>set</v>
      </c>
      <c r="H85" s="14">
        <f>'[16]KALENDAR HARIAN'!BC77*'[16]RAB SEPT'!G45</f>
        <v>0</v>
      </c>
      <c r="I85" s="14" t="str">
        <f t="shared" si="9"/>
        <v>set</v>
      </c>
      <c r="J85" s="14">
        <f t="shared" si="7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'[16]26 A'!J86</f>
        <v>22</v>
      </c>
      <c r="G86" s="14" t="str">
        <f t="shared" si="6"/>
        <v>bh</v>
      </c>
      <c r="H86" s="14">
        <f>'[16]KALENDAR HARIAN'!BC78*'[16]RAB SEPT'!G46</f>
        <v>3</v>
      </c>
      <c r="I86" s="14" t="str">
        <f t="shared" si="9"/>
        <v>bh</v>
      </c>
      <c r="J86" s="14">
        <f t="shared" si="7"/>
        <v>25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'[16]26 A'!J88</f>
        <v>20.347200000000004</v>
      </c>
      <c r="G88" s="14" t="str">
        <f t="shared" si="6"/>
        <v>m3</v>
      </c>
      <c r="H88" s="14">
        <f>'[16]KALENDAR HARIAN'!BC80*'[16]RAB SEPT'!G48</f>
        <v>0</v>
      </c>
      <c r="I88" s="14" t="str">
        <f t="shared" ref="I88:I94" si="10">E88</f>
        <v>m3</v>
      </c>
      <c r="J88" s="14">
        <f t="shared" si="7"/>
        <v>20.347200000000004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'[16]26 A'!J89</f>
        <v>6.7823999999999973</v>
      </c>
      <c r="G89" s="14" t="str">
        <f t="shared" si="6"/>
        <v>m3</v>
      </c>
      <c r="H89" s="14">
        <f>'[16]KALENDAR HARIAN'!BC81*'[16]RAB SEPT'!G49</f>
        <v>0</v>
      </c>
      <c r="I89" s="14" t="str">
        <f t="shared" si="10"/>
        <v>m3</v>
      </c>
      <c r="J89" s="14">
        <f t="shared" si="7"/>
        <v>6.7823999999999973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'[16]26 A'!J90</f>
        <v>84</v>
      </c>
      <c r="G90" s="14" t="str">
        <f t="shared" si="6"/>
        <v>Bh</v>
      </c>
      <c r="H90" s="14">
        <f>'[16]KALENDAR HARIAN'!BC82*'[16]RAB SEPT'!G50</f>
        <v>0</v>
      </c>
      <c r="I90" s="14" t="str">
        <f t="shared" si="10"/>
        <v>Bh</v>
      </c>
      <c r="J90" s="14">
        <f t="shared" si="7"/>
        <v>84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'[16]26 A'!J91</f>
        <v>27</v>
      </c>
      <c r="G91" s="14" t="str">
        <f t="shared" si="6"/>
        <v>Bh</v>
      </c>
      <c r="H91" s="14">
        <f>'[16]KALENDAR HARIAN'!BC83*'[16]RAB SEPT'!G51</f>
        <v>0</v>
      </c>
      <c r="I91" s="14" t="str">
        <f t="shared" si="10"/>
        <v>Bh</v>
      </c>
      <c r="J91" s="14">
        <f t="shared" si="7"/>
        <v>27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'[16]26 A'!J92</f>
        <v>2.7129600000000007</v>
      </c>
      <c r="G92" s="14" t="str">
        <f t="shared" si="6"/>
        <v>M3</v>
      </c>
      <c r="H92" s="14">
        <f>'[16]KALENDAR HARIAN'!BC84*'[16]RAB SEPT'!G52</f>
        <v>0</v>
      </c>
      <c r="I92" s="14" t="str">
        <f t="shared" si="10"/>
        <v>M3</v>
      </c>
      <c r="J92" s="14">
        <f t="shared" si="7"/>
        <v>2.7129600000000007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'[16]26 A'!J93</f>
        <v>2.7129600000000007</v>
      </c>
      <c r="G93" s="14" t="str">
        <f t="shared" si="6"/>
        <v>M3</v>
      </c>
      <c r="H93" s="14">
        <f>'[16]KALENDAR HARIAN'!BC85*'[16]RAB SEPT'!G53</f>
        <v>0</v>
      </c>
      <c r="I93" s="14" t="str">
        <f t="shared" si="10"/>
        <v>M3</v>
      </c>
      <c r="J93" s="14">
        <f t="shared" si="7"/>
        <v>2.7129600000000007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'[16]26 A'!J94</f>
        <v>27</v>
      </c>
      <c r="G94" s="14" t="str">
        <f t="shared" si="6"/>
        <v>M2</v>
      </c>
      <c r="H94" s="14">
        <f>'[16]KALENDAR HARIAN'!BC86*'[16]RAB SEPT'!G54</f>
        <v>0</v>
      </c>
      <c r="I94" s="14" t="str">
        <f t="shared" si="10"/>
        <v>M2</v>
      </c>
      <c r="J94" s="14">
        <f t="shared" si="7"/>
        <v>27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</sheetData>
  <mergeCells count="26"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  <mergeCell ref="N7:N8"/>
    <mergeCell ref="O7:O8"/>
    <mergeCell ref="L9:L95"/>
    <mergeCell ref="M9:M95"/>
    <mergeCell ref="N9:N95"/>
    <mergeCell ref="O9:O95"/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13"/>
  <sheetViews>
    <sheetView topLeftCell="A53" workbookViewId="0">
      <selection activeCell="J87" sqref="F87:J87"/>
    </sheetView>
  </sheetViews>
  <sheetFormatPr defaultColWidth="8.7109375" defaultRowHeight="12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x14ac:dyDescent="0.2">
      <c r="A3" s="2"/>
      <c r="C3" s="4" t="s">
        <v>2</v>
      </c>
      <c r="D3" s="4" t="s">
        <v>3</v>
      </c>
    </row>
    <row r="4" spans="1:26" x14ac:dyDescent="0.2">
      <c r="A4" s="2"/>
      <c r="C4" s="4" t="s">
        <v>4</v>
      </c>
      <c r="D4" s="4" t="s">
        <v>5</v>
      </c>
    </row>
    <row r="5" spans="1:26" x14ac:dyDescent="0.2">
      <c r="A5" s="2"/>
      <c r="C5" s="4" t="s">
        <v>6</v>
      </c>
      <c r="D5" s="4" t="s">
        <v>277</v>
      </c>
    </row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'27 A'!J11</f>
        <v>30.449999999999996</v>
      </c>
      <c r="G11" s="14" t="str">
        <f>E11</f>
        <v>m3</v>
      </c>
      <c r="H11" s="14">
        <f>'RAB BILIK L'!G12*'RAB 500JT'!Y28</f>
        <v>0.60899999999999987</v>
      </c>
      <c r="I11" s="14" t="str">
        <f>E11</f>
        <v>m3</v>
      </c>
      <c r="J11" s="14">
        <f>H11+F11</f>
        <v>31.058999999999994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'27 A'!J12</f>
        <v>0.43499999999999994</v>
      </c>
      <c r="G12" s="14" t="str">
        <f t="shared" ref="G12:G75" si="0">E12</f>
        <v>m3</v>
      </c>
      <c r="H12" s="14">
        <f>'RAB BILIK L'!G13*'RAB 500JT'!Y29</f>
        <v>0</v>
      </c>
      <c r="I12" s="14" t="str">
        <f>E12</f>
        <v>m3</v>
      </c>
      <c r="J12" s="14">
        <f t="shared" ref="J12:J75" si="1">H12+F12</f>
        <v>0.43499999999999994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'27 A'!J14</f>
        <v>16.007999999999999</v>
      </c>
      <c r="G14" s="14" t="str">
        <f t="shared" si="0"/>
        <v>m3</v>
      </c>
      <c r="H14" s="14">
        <f>'RAB BILIK L'!G15*'RAB 500JT'!Y31</f>
        <v>0</v>
      </c>
      <c r="I14" s="14" t="str">
        <f>E14</f>
        <v>m3</v>
      </c>
      <c r="J14" s="14">
        <f t="shared" si="1"/>
        <v>16.007999999999999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'27 A'!J15</f>
        <v>269</v>
      </c>
      <c r="G15" s="14" t="str">
        <f t="shared" si="0"/>
        <v>m2</v>
      </c>
      <c r="H15" s="14">
        <f>'RAB BILIK L'!G16*'RAB 500JT'!Y32</f>
        <v>0</v>
      </c>
      <c r="I15" s="14" t="str">
        <f>E15</f>
        <v>m2</v>
      </c>
      <c r="J15" s="14">
        <f t="shared" si="1"/>
        <v>269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'27 A'!J16</f>
        <v>492.48</v>
      </c>
      <c r="G16" s="14" t="str">
        <f t="shared" si="0"/>
        <v>m2</v>
      </c>
      <c r="H16" s="14">
        <f>'RAB BILIK L'!G17*'RAB 500JT'!Y33</f>
        <v>0</v>
      </c>
      <c r="I16" s="14" t="str">
        <f>E16</f>
        <v>m2</v>
      </c>
      <c r="J16" s="14">
        <f t="shared" si="1"/>
        <v>492.48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'27 A'!J17</f>
        <v>492.48</v>
      </c>
      <c r="G17" s="14" t="str">
        <f t="shared" si="0"/>
        <v>m2</v>
      </c>
      <c r="H17" s="14">
        <f>'RAB BILIK L'!G18*'RAB 500JT'!Y34</f>
        <v>0</v>
      </c>
      <c r="I17" s="14" t="str">
        <f>E17</f>
        <v>m2</v>
      </c>
      <c r="J17" s="14">
        <f t="shared" si="1"/>
        <v>492.48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'27 A'!J18</f>
        <v>41.4</v>
      </c>
      <c r="G18" s="14" t="str">
        <f t="shared" si="0"/>
        <v>m2</v>
      </c>
      <c r="H18" s="14">
        <f>'RAB BILIK L'!G19*'RAB 500JT'!Y35</f>
        <v>0</v>
      </c>
      <c r="I18" s="14" t="str">
        <f>E18</f>
        <v>m2</v>
      </c>
      <c r="J18" s="14">
        <f t="shared" si="1"/>
        <v>41.4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'27 A'!J20</f>
        <v>2.1</v>
      </c>
      <c r="G20" s="14" t="str">
        <f t="shared" si="0"/>
        <v>m3</v>
      </c>
      <c r="H20" s="14">
        <f>'RAB BILIK L'!G21*'RAB 500JT'!Y37</f>
        <v>0</v>
      </c>
      <c r="I20" s="14" t="str">
        <f>E20</f>
        <v>m3</v>
      </c>
      <c r="J20" s="14">
        <f t="shared" si="1"/>
        <v>2.1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'27 A'!J21</f>
        <v>2.1749999999999994</v>
      </c>
      <c r="G21" s="14" t="str">
        <f t="shared" si="0"/>
        <v>m3</v>
      </c>
      <c r="H21" s="14">
        <f>'RAB BILIK L'!G22*'RAB 500JT'!Y38</f>
        <v>0</v>
      </c>
      <c r="I21" s="14" t="str">
        <f>E21</f>
        <v>m3</v>
      </c>
      <c r="J21" s="14">
        <f t="shared" si="1"/>
        <v>2.1749999999999994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'27 A'!J22</f>
        <v>2.2500000000000009</v>
      </c>
      <c r="G22" s="14" t="str">
        <f t="shared" si="0"/>
        <v>m3</v>
      </c>
      <c r="H22" s="14">
        <f>'RAB BILIK L'!G23*'RAB 500JT'!Y39</f>
        <v>0</v>
      </c>
      <c r="I22" s="14" t="str">
        <f>E22</f>
        <v>m3</v>
      </c>
      <c r="J22" s="14">
        <f t="shared" si="1"/>
        <v>2.2500000000000009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'27 A'!J23</f>
        <v>1.4500000000000004</v>
      </c>
      <c r="G23" s="14" t="str">
        <f t="shared" si="0"/>
        <v>m3</v>
      </c>
      <c r="H23" s="14">
        <f>'RAB BILIK L'!G24*'RAB 500JT'!Y40</f>
        <v>0</v>
      </c>
      <c r="I23" s="14" t="str">
        <f>E23</f>
        <v>m3</v>
      </c>
      <c r="J23" s="14">
        <f t="shared" si="1"/>
        <v>1.4500000000000004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'27 A'!J25</f>
        <v>471.76140000000009</v>
      </c>
      <c r="G25" s="14" t="str">
        <f t="shared" si="0"/>
        <v>Kg</v>
      </c>
      <c r="H25" s="14">
        <f>'RAB BILIK L'!G26*'RAB 500JT'!Y42</f>
        <v>10.72185</v>
      </c>
      <c r="I25" s="14" t="str">
        <f>E25</f>
        <v>Kg</v>
      </c>
      <c r="J25" s="14">
        <f t="shared" si="1"/>
        <v>482.48325000000011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'27 A'!J26</f>
        <v>660.72600000000011</v>
      </c>
      <c r="G26" s="14" t="str">
        <f t="shared" si="0"/>
        <v>Kg</v>
      </c>
      <c r="H26" s="14">
        <f>'RAB BILIK L'!G27*'RAB 500JT'!Y43</f>
        <v>0</v>
      </c>
      <c r="I26" s="14" t="str">
        <f>E26</f>
        <v>Kg</v>
      </c>
      <c r="J26" s="14">
        <f t="shared" si="1"/>
        <v>660.72600000000011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'27 A'!J27</f>
        <v>449.16740000000004</v>
      </c>
      <c r="G27" s="14" t="str">
        <f t="shared" si="0"/>
        <v>Kg</v>
      </c>
      <c r="H27" s="14">
        <f>'RAB BILIK L'!G28*'RAB 500JT'!Y44</f>
        <v>0</v>
      </c>
      <c r="I27" s="14" t="str">
        <f>E27</f>
        <v>Kg</v>
      </c>
      <c r="J27" s="14">
        <f t="shared" si="1"/>
        <v>449.16740000000004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'27 A'!J29</f>
        <v>27.840000000000003</v>
      </c>
      <c r="G29" s="14" t="str">
        <f t="shared" si="0"/>
        <v>m2</v>
      </c>
      <c r="H29" s="14">
        <f>'RAB BILIK L'!G30*'RAB 500JT'!Y46</f>
        <v>0</v>
      </c>
      <c r="I29" s="14" t="str">
        <f>E29</f>
        <v>m2</v>
      </c>
      <c r="J29" s="14">
        <f t="shared" si="1"/>
        <v>27.840000000000003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'27 A'!J30</f>
        <v>86.40000000000002</v>
      </c>
      <c r="G30" s="14" t="str">
        <f t="shared" si="0"/>
        <v>m2</v>
      </c>
      <c r="H30" s="14">
        <f>'RAB BILIK L'!G31*'RAB 500JT'!Y47</f>
        <v>0</v>
      </c>
      <c r="I30" s="14" t="str">
        <f>E30</f>
        <v>m2</v>
      </c>
      <c r="J30" s="14">
        <f t="shared" si="1"/>
        <v>86.40000000000002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'27 A'!J31</f>
        <v>27.840000000000003</v>
      </c>
      <c r="G31" s="14" t="str">
        <f t="shared" si="0"/>
        <v>m2</v>
      </c>
      <c r="H31" s="14">
        <f>'RAB BILIK L'!G32*'RAB 500JT'!Y48</f>
        <v>0</v>
      </c>
      <c r="I31" s="14" t="str">
        <f>E31</f>
        <v>m2</v>
      </c>
      <c r="J31" s="14">
        <f t="shared" si="1"/>
        <v>27.840000000000003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'27 A'!J33</f>
        <v>59.939999999999984</v>
      </c>
      <c r="G33" s="14" t="str">
        <f t="shared" si="0"/>
        <v>m2</v>
      </c>
      <c r="H33" s="14">
        <f>'RAB BILIK L'!G34*'RAB 500JT'!Y50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'27 A'!J35</f>
        <v>0</v>
      </c>
      <c r="G35" s="14" t="str">
        <f t="shared" si="0"/>
        <v>m2</v>
      </c>
      <c r="H35" s="14">
        <f>'RAB BILIK L'!G36*'RAB 500JT'!Y52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'27 A'!J37</f>
        <v>24</v>
      </c>
      <c r="G37" s="14" t="str">
        <f t="shared" si="0"/>
        <v>bh</v>
      </c>
      <c r="H37" s="14">
        <f>'RAB BILIK L'!G38*'RAB 500JT'!Y54</f>
        <v>0</v>
      </c>
      <c r="I37" s="14" t="str">
        <f t="shared" ref="I37:I49" si="3">E37</f>
        <v>bh</v>
      </c>
      <c r="J37" s="14">
        <f t="shared" si="1"/>
        <v>24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'27 A'!J38</f>
        <v>24</v>
      </c>
      <c r="G38" s="14" t="str">
        <f t="shared" si="0"/>
        <v>bh</v>
      </c>
      <c r="H38" s="14">
        <f>'RAB BILIK L'!G39*'RAB 500JT'!Y55</f>
        <v>0</v>
      </c>
      <c r="I38" s="14" t="str">
        <f t="shared" si="3"/>
        <v>bh</v>
      </c>
      <c r="J38" s="14">
        <f t="shared" si="1"/>
        <v>24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'27 A'!J39</f>
        <v>24</v>
      </c>
      <c r="G39" s="14" t="str">
        <f t="shared" si="0"/>
        <v>bh</v>
      </c>
      <c r="H39" s="14">
        <f>'RAB BILIK L'!G40*'RAB 500JT'!Y56</f>
        <v>0</v>
      </c>
      <c r="I39" s="14" t="str">
        <f t="shared" si="3"/>
        <v>bh</v>
      </c>
      <c r="J39" s="14">
        <f t="shared" si="1"/>
        <v>24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'27 A'!J40</f>
        <v>24</v>
      </c>
      <c r="G40" s="14" t="str">
        <f t="shared" si="0"/>
        <v>btg</v>
      </c>
      <c r="H40" s="14">
        <f>'RAB BILIK L'!G41*'RAB 500JT'!Y57</f>
        <v>0</v>
      </c>
      <c r="I40" s="14" t="str">
        <f t="shared" si="3"/>
        <v>btg</v>
      </c>
      <c r="J40" s="14">
        <f t="shared" si="1"/>
        <v>24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'27 A'!J41</f>
        <v>24</v>
      </c>
      <c r="G41" s="14" t="str">
        <f t="shared" si="0"/>
        <v>bh</v>
      </c>
      <c r="H41" s="14">
        <f>'RAB BILIK L'!G42*'RAB 500JT'!Y58</f>
        <v>0</v>
      </c>
      <c r="I41" s="14" t="str">
        <f t="shared" si="3"/>
        <v>bh</v>
      </c>
      <c r="J41" s="14">
        <f t="shared" si="1"/>
        <v>24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'27 A'!J42</f>
        <v>24</v>
      </c>
      <c r="G42" s="14" t="str">
        <f t="shared" si="0"/>
        <v>bh</v>
      </c>
      <c r="H42" s="14">
        <f>'RAB BILIK L'!G43*'RAB 500JT'!Y59</f>
        <v>0</v>
      </c>
      <c r="I42" s="14" t="str">
        <f t="shared" si="3"/>
        <v>bh</v>
      </c>
      <c r="J42" s="14">
        <f t="shared" si="1"/>
        <v>24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'27 A'!J43</f>
        <v>21</v>
      </c>
      <c r="G43" s="14" t="str">
        <f t="shared" si="0"/>
        <v>m</v>
      </c>
      <c r="H43" s="14">
        <f>'RAB BILIK L'!G44*'RAB 500JT'!Y60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'27 A'!J44</f>
        <v>7</v>
      </c>
      <c r="G44" s="14" t="str">
        <f t="shared" si="0"/>
        <v>bh</v>
      </c>
      <c r="H44" s="14">
        <f>'RAB BILIK L'!G45*'RAB 500JT'!Y61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'27 A'!J45</f>
        <v>7</v>
      </c>
      <c r="G45" s="14" t="str">
        <f t="shared" si="0"/>
        <v>bh</v>
      </c>
      <c r="H45" s="14">
        <f>'RAB BILIK L'!G46*'RAB 500JT'!Y62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'27 A'!J46</f>
        <v>7</v>
      </c>
      <c r="G46" s="14" t="str">
        <f t="shared" si="0"/>
        <v>bh</v>
      </c>
      <c r="H46" s="14">
        <f>'RAB BILIK L'!G47*'RAB 500JT'!Y63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'27 A'!J47</f>
        <v>24</v>
      </c>
      <c r="G47" s="14" t="str">
        <f t="shared" si="0"/>
        <v>bh</v>
      </c>
      <c r="H47" s="14">
        <f>'RAB BILIK L'!G48*'RAB 500JT'!Y64</f>
        <v>0</v>
      </c>
      <c r="I47" s="14" t="str">
        <f t="shared" si="3"/>
        <v>bh</v>
      </c>
      <c r="J47" s="14">
        <f t="shared" si="1"/>
        <v>24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'27 A'!J48</f>
        <v>24</v>
      </c>
      <c r="G48" s="14" t="str">
        <f t="shared" si="0"/>
        <v>btg</v>
      </c>
      <c r="H48" s="14">
        <f>'RAB BILIK L'!G49*'RAB 500JT'!Y65</f>
        <v>0</v>
      </c>
      <c r="I48" s="14" t="str">
        <f t="shared" si="3"/>
        <v>btg</v>
      </c>
      <c r="J48" s="14">
        <f t="shared" si="1"/>
        <v>24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'27 A'!J49</f>
        <v>48</v>
      </c>
      <c r="G49" s="14" t="str">
        <f t="shared" si="0"/>
        <v>bh</v>
      </c>
      <c r="H49" s="14">
        <f>'RAB BILIK L'!G50*'RAB 500JT'!Y66</f>
        <v>0</v>
      </c>
      <c r="I49" s="14" t="str">
        <f t="shared" si="3"/>
        <v>bh</v>
      </c>
      <c r="J49" s="14">
        <f t="shared" si="1"/>
        <v>48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'27 A'!J53</f>
        <v>73.655999999999992</v>
      </c>
      <c r="G53" s="14" t="str">
        <f t="shared" si="0"/>
        <v>m3</v>
      </c>
      <c r="H53" s="14">
        <f>'RAB SEPT'!G13*'RAB 500JT'!Y69</f>
        <v>4.7519999999999998</v>
      </c>
      <c r="I53" s="14" t="str">
        <f>E53</f>
        <v>m3</v>
      </c>
      <c r="J53" s="14">
        <f>H53+F53</f>
        <v>78.407999999999987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'27 A'!J54</f>
        <v>22.175999999999998</v>
      </c>
      <c r="G54" s="14" t="str">
        <f t="shared" si="0"/>
        <v>m3</v>
      </c>
      <c r="H54" s="14">
        <f>'RAB SEPT'!G14*'RAB 500JT'!Y70</f>
        <v>0</v>
      </c>
      <c r="I54" s="14" t="str">
        <f>E54</f>
        <v>m3</v>
      </c>
      <c r="J54" s="14">
        <f t="shared" ref="J54:J94" si="4">H54+F54</f>
        <v>22.175999999999998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'27 A'!J56</f>
        <v>257.59999999999997</v>
      </c>
      <c r="G56" s="14" t="str">
        <f t="shared" si="0"/>
        <v>m2</v>
      </c>
      <c r="H56" s="14">
        <f>'RAB SEPT'!G16*'RAB 500JT'!Y72</f>
        <v>0</v>
      </c>
      <c r="I56" s="14" t="str">
        <f>E56</f>
        <v>m2</v>
      </c>
      <c r="J56" s="14">
        <f t="shared" si="4"/>
        <v>257.59999999999997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'27 A'!J58</f>
        <v>14.616000000000005</v>
      </c>
      <c r="G58" s="14" t="str">
        <f t="shared" si="0"/>
        <v>m3</v>
      </c>
      <c r="H58" s="14">
        <f>'RAB SEPT'!G18*'RAB 500JT'!Y74</f>
        <v>0</v>
      </c>
      <c r="I58" s="14" t="str">
        <f t="shared" ref="I58:I63" si="5">E58</f>
        <v>m3</v>
      </c>
      <c r="J58" s="14">
        <f t="shared" si="4"/>
        <v>14.616000000000005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'27 A'!J59</f>
        <v>3.3695999999999988</v>
      </c>
      <c r="G59" s="14" t="str">
        <f t="shared" si="0"/>
        <v>m3</v>
      </c>
      <c r="H59" s="14">
        <f>'RAB SEPT'!G19*'RAB 500JT'!Y75</f>
        <v>0</v>
      </c>
      <c r="I59" s="14" t="str">
        <f t="shared" si="5"/>
        <v>m3</v>
      </c>
      <c r="J59" s="14">
        <f t="shared" si="4"/>
        <v>3.3695999999999988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'27 A'!J60</f>
        <v>5.2379999999999995</v>
      </c>
      <c r="G60" s="14" t="str">
        <f t="shared" si="0"/>
        <v>m3</v>
      </c>
      <c r="H60" s="14">
        <f>'RAB SEPT'!G20*'RAB 500JT'!Y76</f>
        <v>0</v>
      </c>
      <c r="I60" s="14" t="str">
        <f t="shared" si="5"/>
        <v>m3</v>
      </c>
      <c r="J60" s="14">
        <f t="shared" si="4"/>
        <v>5.2379999999999995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'27 A'!J61</f>
        <v>1.3500000000000003</v>
      </c>
      <c r="G61" s="14" t="str">
        <f t="shared" si="0"/>
        <v>m3</v>
      </c>
      <c r="H61" s="14">
        <f>'RAB SEPT'!G21*'RAB 500JT'!Y77</f>
        <v>0</v>
      </c>
      <c r="I61" s="14" t="str">
        <f t="shared" si="5"/>
        <v>m3</v>
      </c>
      <c r="J61" s="14">
        <f t="shared" si="4"/>
        <v>1.3500000000000003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'27 A'!J62</f>
        <v>0.40500000000000014</v>
      </c>
      <c r="G62" s="14" t="str">
        <f t="shared" si="0"/>
        <v>m3</v>
      </c>
      <c r="H62" s="14">
        <f>'RAB SEPT'!G22*'RAB 500JT'!Y78</f>
        <v>0</v>
      </c>
      <c r="I62" s="14" t="str">
        <f t="shared" si="5"/>
        <v>m3</v>
      </c>
      <c r="J62" s="14">
        <f t="shared" si="4"/>
        <v>0.40500000000000014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'27 A'!J63</f>
        <v>11.609999999999998</v>
      </c>
      <c r="G63" s="14" t="str">
        <f t="shared" si="0"/>
        <v>m3</v>
      </c>
      <c r="H63" s="14">
        <f>'RAB SEPT'!G23*'RAB 500JT'!Y79</f>
        <v>0</v>
      </c>
      <c r="I63" s="14" t="str">
        <f t="shared" si="5"/>
        <v>m3</v>
      </c>
      <c r="J63" s="14">
        <f t="shared" si="4"/>
        <v>11.609999999999998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'27 A'!J65</f>
        <v>1031.9792</v>
      </c>
      <c r="G65" s="14" t="str">
        <f t="shared" si="0"/>
        <v>Kg</v>
      </c>
      <c r="H65" s="14">
        <f>'RAB SEPT'!G25*'RAB 500JT'!Y81</f>
        <v>36.856400000000001</v>
      </c>
      <c r="I65" s="14" t="str">
        <f t="shared" ref="I65:I70" si="6">E65</f>
        <v>Kg</v>
      </c>
      <c r="J65" s="14">
        <f t="shared" si="4"/>
        <v>1068.8355999999999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'27 A'!J66</f>
        <v>219.89879999999999</v>
      </c>
      <c r="G66" s="14" t="str">
        <f t="shared" si="0"/>
        <v>Kg</v>
      </c>
      <c r="H66" s="14">
        <f>'RAB SEPT'!G26*'RAB 500JT'!Y82</f>
        <v>8.144400000000001</v>
      </c>
      <c r="I66" s="14" t="str">
        <f t="shared" si="6"/>
        <v>Kg</v>
      </c>
      <c r="J66" s="14">
        <f t="shared" si="4"/>
        <v>228.04319999999998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'27 A'!J67</f>
        <v>228.04320000000001</v>
      </c>
      <c r="G67" s="14" t="str">
        <f t="shared" si="0"/>
        <v>Kg</v>
      </c>
      <c r="H67" s="14">
        <f>'RAB SEPT'!G27*'RAB 500JT'!Y83</f>
        <v>8.144400000000001</v>
      </c>
      <c r="I67" s="14" t="str">
        <f t="shared" si="6"/>
        <v>Kg</v>
      </c>
      <c r="J67" s="14">
        <f t="shared" si="4"/>
        <v>236.1876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'27 A'!J68</f>
        <v>134.37900000000005</v>
      </c>
      <c r="G68" s="14" t="str">
        <f t="shared" si="0"/>
        <v>Kg</v>
      </c>
      <c r="H68" s="14">
        <f>'RAB SEPT'!G28*'RAB 500JT'!Y84</f>
        <v>4.9770000000000003</v>
      </c>
      <c r="I68" s="14" t="str">
        <f t="shared" si="6"/>
        <v>Kg</v>
      </c>
      <c r="J68" s="14">
        <f t="shared" si="4"/>
        <v>139.35600000000005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'27 A'!J69</f>
        <v>61.856999999999999</v>
      </c>
      <c r="G69" s="14" t="str">
        <f t="shared" si="0"/>
        <v>Kg</v>
      </c>
      <c r="H69" s="14">
        <f>'RAB SEPT'!G29*'RAB 500JT'!Y85</f>
        <v>2.2910000000000004</v>
      </c>
      <c r="I69" s="14" t="str">
        <f t="shared" si="6"/>
        <v>Kg</v>
      </c>
      <c r="J69" s="14">
        <f t="shared" si="4"/>
        <v>64.147999999999996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'27 A'!J70</f>
        <v>32.208300000000008</v>
      </c>
      <c r="G70" s="14" t="str">
        <f t="shared" si="0"/>
        <v>Kg</v>
      </c>
      <c r="H70" s="14">
        <f>'RAB SEPT'!G30*'RAB 500JT'!Y86</f>
        <v>1.1929000000000001</v>
      </c>
      <c r="I70" s="14" t="str">
        <f t="shared" si="6"/>
        <v>Kg</v>
      </c>
      <c r="J70" s="14">
        <f t="shared" si="4"/>
        <v>33.40120000000001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'27 A'!J72</f>
        <v>78</v>
      </c>
      <c r="G72" s="14" t="str">
        <f t="shared" si="0"/>
        <v>m2</v>
      </c>
      <c r="H72" s="14">
        <f>'RAB SEPT'!G32*'RAB 500JT'!Y88</f>
        <v>0</v>
      </c>
      <c r="I72" s="14" t="str">
        <f>E72</f>
        <v>m2</v>
      </c>
      <c r="J72" s="14">
        <f t="shared" si="4"/>
        <v>78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'27 A'!J73</f>
        <v>48.671999999999997</v>
      </c>
      <c r="G73" s="14" t="str">
        <f t="shared" si="0"/>
        <v>m2</v>
      </c>
      <c r="H73" s="14">
        <f>'RAB SEPT'!G33*'RAB 500JT'!Y89</f>
        <v>0</v>
      </c>
      <c r="I73" s="14" t="str">
        <f>E73</f>
        <v>m2</v>
      </c>
      <c r="J73" s="14">
        <f t="shared" si="4"/>
        <v>48.671999999999997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'27 A'!J74</f>
        <v>26</v>
      </c>
      <c r="G74" s="14" t="str">
        <f t="shared" si="0"/>
        <v>m2</v>
      </c>
      <c r="H74" s="14">
        <f>'RAB SEPT'!G34*'RAB 500JT'!Y90</f>
        <v>0</v>
      </c>
      <c r="I74" s="14" t="str">
        <f>E74</f>
        <v>m2</v>
      </c>
      <c r="J74" s="14">
        <f t="shared" si="4"/>
        <v>26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'27 A'!J75</f>
        <v>0.39000000000000012</v>
      </c>
      <c r="G75" s="14" t="str">
        <f t="shared" si="0"/>
        <v>m2</v>
      </c>
      <c r="H75" s="14">
        <f>'RAB SEPT'!G35*'RAB 500JT'!Y91</f>
        <v>0</v>
      </c>
      <c r="I75" s="14" t="str">
        <f>E75</f>
        <v>m2</v>
      </c>
      <c r="J75" s="14">
        <f t="shared" si="4"/>
        <v>0.39000000000000012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'27 A'!J76</f>
        <v>11.179999999999998</v>
      </c>
      <c r="G76" s="14" t="str">
        <f t="shared" ref="G76:G94" si="7">E76</f>
        <v>m2</v>
      </c>
      <c r="H76" s="14">
        <f>'RAB SEPT'!G36*'RAB 500JT'!Y92</f>
        <v>0</v>
      </c>
      <c r="I76" s="14" t="str">
        <f>E76</f>
        <v>m2</v>
      </c>
      <c r="J76" s="14">
        <f t="shared" si="4"/>
        <v>11.179999999999998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'27 A'!J78</f>
        <v>25</v>
      </c>
      <c r="G78" s="14" t="str">
        <f t="shared" si="7"/>
        <v>bh</v>
      </c>
      <c r="H78" s="14">
        <f>'RAB SEPT'!G38*'RAB 500JT'!Y94</f>
        <v>0</v>
      </c>
      <c r="I78" s="14" t="str">
        <f t="shared" ref="I78:I86" si="9">E78</f>
        <v>bh</v>
      </c>
      <c r="J78" s="14">
        <f t="shared" si="4"/>
        <v>25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'27 A'!J79</f>
        <v>52</v>
      </c>
      <c r="G79" s="14" t="str">
        <f t="shared" si="7"/>
        <v>m</v>
      </c>
      <c r="H79" s="14">
        <f>'RAB SEPT'!G39*'RAB 500JT'!Y95</f>
        <v>0</v>
      </c>
      <c r="I79" s="14" t="str">
        <f t="shared" si="9"/>
        <v>m</v>
      </c>
      <c r="J79" s="14">
        <f t="shared" si="4"/>
        <v>52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'27 A'!J80</f>
        <v>50</v>
      </c>
      <c r="G80" s="14" t="str">
        <f t="shared" si="7"/>
        <v>btg</v>
      </c>
      <c r="H80" s="14">
        <f>'RAB SEPT'!G40*'RAB 500JT'!Y96</f>
        <v>0</v>
      </c>
      <c r="I80" s="14" t="str">
        <f t="shared" si="9"/>
        <v>btg</v>
      </c>
      <c r="J80" s="14">
        <f t="shared" si="4"/>
        <v>50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'27 A'!J81</f>
        <v>26</v>
      </c>
      <c r="G81" s="14" t="str">
        <f t="shared" si="7"/>
        <v>bh</v>
      </c>
      <c r="H81" s="14">
        <f>'RAB SEPT'!G41*'RAB 500JT'!Y97</f>
        <v>0</v>
      </c>
      <c r="I81" s="14" t="str">
        <f t="shared" si="9"/>
        <v>bh</v>
      </c>
      <c r="J81" s="14">
        <f t="shared" si="4"/>
        <v>26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'27 A'!J82</f>
        <v>52</v>
      </c>
      <c r="G82" s="14" t="str">
        <f t="shared" si="7"/>
        <v>bh</v>
      </c>
      <c r="H82" s="14">
        <f>'RAB SEPT'!G42*'RAB 500JT'!Y98</f>
        <v>0</v>
      </c>
      <c r="I82" s="14" t="str">
        <f t="shared" si="9"/>
        <v>bh</v>
      </c>
      <c r="J82" s="14">
        <f t="shared" si="4"/>
        <v>52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'27 A'!J83</f>
        <v>23</v>
      </c>
      <c r="G83" s="14" t="str">
        <f t="shared" si="7"/>
        <v>bh</v>
      </c>
      <c r="H83" s="14">
        <f>'RAB SEPT'!G43*'RAB 500JT'!Y99</f>
        <v>2</v>
      </c>
      <c r="I83" s="14" t="str">
        <f t="shared" si="9"/>
        <v>bh</v>
      </c>
      <c r="J83" s="14">
        <f t="shared" si="4"/>
        <v>25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'27 A'!J84</f>
        <v>26</v>
      </c>
      <c r="G84" s="14" t="str">
        <f t="shared" si="7"/>
        <v>set</v>
      </c>
      <c r="H84" s="14">
        <f>'RAB SEPT'!G44*'RAB 500JT'!Y100</f>
        <v>0</v>
      </c>
      <c r="I84" s="14" t="str">
        <f t="shared" si="9"/>
        <v>set</v>
      </c>
      <c r="J84" s="14">
        <f t="shared" si="4"/>
        <v>26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'27 A'!J85</f>
        <v>0</v>
      </c>
      <c r="G85" s="14" t="str">
        <f t="shared" si="7"/>
        <v>set</v>
      </c>
      <c r="H85" s="14">
        <f>'RAB SEPT'!G45*'RAB 500JT'!Y101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'27 A'!J86</f>
        <v>25</v>
      </c>
      <c r="G86" s="14" t="str">
        <f t="shared" si="7"/>
        <v>bh</v>
      </c>
      <c r="H86" s="14">
        <f>'RAB SEPT'!G46*'RAB 500JT'!Y102</f>
        <v>0</v>
      </c>
      <c r="I86" s="14" t="str">
        <f t="shared" si="9"/>
        <v>bh</v>
      </c>
      <c r="J86" s="14">
        <f t="shared" si="4"/>
        <v>25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'27 A'!J88</f>
        <v>20.347200000000004</v>
      </c>
      <c r="G88" s="14" t="str">
        <f t="shared" si="7"/>
        <v>m3</v>
      </c>
      <c r="H88" s="14">
        <f>'RAB SEPT'!G48*'RAB 500JT'!Y104</f>
        <v>0.75360000000000005</v>
      </c>
      <c r="I88" s="14" t="str">
        <f t="shared" ref="I88:I94" si="10">E88</f>
        <v>m3</v>
      </c>
      <c r="J88" s="14">
        <f t="shared" si="4"/>
        <v>21.100800000000003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'27 A'!J89</f>
        <v>6.7823999999999973</v>
      </c>
      <c r="G89" s="14" t="str">
        <f t="shared" si="7"/>
        <v>m3</v>
      </c>
      <c r="H89" s="14">
        <f>'RAB SEPT'!G49*'RAB 500JT'!Y105</f>
        <v>0</v>
      </c>
      <c r="I89" s="14" t="str">
        <f t="shared" si="10"/>
        <v>m3</v>
      </c>
      <c r="J89" s="14">
        <f t="shared" si="4"/>
        <v>6.7823999999999973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'27 A'!J90</f>
        <v>84</v>
      </c>
      <c r="G90" s="14" t="str">
        <f t="shared" si="7"/>
        <v>Bh</v>
      </c>
      <c r="H90" s="14">
        <f>'RAB SEPT'!G50*'RAB 500JT'!Y106</f>
        <v>0</v>
      </c>
      <c r="I90" s="14" t="str">
        <f t="shared" si="10"/>
        <v>Bh</v>
      </c>
      <c r="J90" s="14">
        <f t="shared" si="4"/>
        <v>84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'27 A'!J91</f>
        <v>27</v>
      </c>
      <c r="G91" s="14" t="str">
        <f t="shared" si="7"/>
        <v>Bh</v>
      </c>
      <c r="H91" s="14">
        <f>'RAB SEPT'!G51*'RAB 500JT'!Y107</f>
        <v>0</v>
      </c>
      <c r="I91" s="14" t="str">
        <f t="shared" si="10"/>
        <v>Bh</v>
      </c>
      <c r="J91" s="14">
        <f t="shared" si="4"/>
        <v>27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'27 A'!J92</f>
        <v>2.7129600000000007</v>
      </c>
      <c r="G92" s="14" t="str">
        <f t="shared" si="7"/>
        <v>M3</v>
      </c>
      <c r="H92" s="14">
        <f>'RAB SEPT'!G52*'RAB 500JT'!Y108</f>
        <v>0</v>
      </c>
      <c r="I92" s="14" t="str">
        <f t="shared" si="10"/>
        <v>M3</v>
      </c>
      <c r="J92" s="14">
        <f t="shared" si="4"/>
        <v>2.7129600000000007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'27 A'!J93</f>
        <v>2.7129600000000007</v>
      </c>
      <c r="G93" s="14" t="str">
        <f t="shared" si="7"/>
        <v>M3</v>
      </c>
      <c r="H93" s="14">
        <f>'RAB SEPT'!G53*'RAB 500JT'!Y109</f>
        <v>0</v>
      </c>
      <c r="I93" s="14" t="str">
        <f t="shared" si="10"/>
        <v>M3</v>
      </c>
      <c r="J93" s="14">
        <f t="shared" si="4"/>
        <v>2.7129600000000007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'27 A'!J94</f>
        <v>27</v>
      </c>
      <c r="G94" s="14" t="str">
        <f t="shared" si="7"/>
        <v>M2</v>
      </c>
      <c r="H94" s="14">
        <f>'RAB SEPT'!G54*'RAB 500JT'!Y110</f>
        <v>0</v>
      </c>
      <c r="I94" s="14" t="str">
        <f t="shared" si="10"/>
        <v>M2</v>
      </c>
      <c r="J94" s="14">
        <f t="shared" si="4"/>
        <v>27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</sheetData>
  <mergeCells count="26"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  <mergeCell ref="N7:N8"/>
    <mergeCell ref="O7:O8"/>
    <mergeCell ref="L9:L95"/>
    <mergeCell ref="M9:M95"/>
    <mergeCell ref="N9:N95"/>
    <mergeCell ref="O9:O95"/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3702-EE06-40CE-8E82-C6EE6AC70842}">
  <dimension ref="A1:Z119"/>
  <sheetViews>
    <sheetView topLeftCell="A70" zoomScale="154" zoomScaleNormal="154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278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'28'!J11</f>
        <v>31.058999999999994</v>
      </c>
      <c r="G11" s="14" t="str">
        <f>E11</f>
        <v>m3</v>
      </c>
      <c r="H11" s="14">
        <f>'RAB BILIK L'!G12*'RAB 500JT'!Z28</f>
        <v>0.60899999999999987</v>
      </c>
      <c r="I11" s="14" t="str">
        <f>E11</f>
        <v>m3</v>
      </c>
      <c r="J11" s="14">
        <f>H11+F11</f>
        <v>31.667999999999992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'28'!J12</f>
        <v>0.43499999999999994</v>
      </c>
      <c r="G12" s="14" t="str">
        <f t="shared" ref="G12:G75" si="0">E12</f>
        <v>m3</v>
      </c>
      <c r="H12" s="14">
        <f>'RAB BILIK L'!G13*'RAB 500JT'!Z29</f>
        <v>8.6999999999999994E-3</v>
      </c>
      <c r="I12" s="14" t="str">
        <f>E12</f>
        <v>m3</v>
      </c>
      <c r="J12" s="14">
        <f t="shared" ref="J12:J49" si="1">H12+F12</f>
        <v>0.44369999999999993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'28'!J14</f>
        <v>16.007999999999999</v>
      </c>
      <c r="G14" s="14" t="str">
        <f t="shared" si="0"/>
        <v>m3</v>
      </c>
      <c r="H14" s="14">
        <f>'RAB BILIK L'!G15*'RAB 500JT'!Z31</f>
        <v>0</v>
      </c>
      <c r="I14" s="14" t="str">
        <f>E14</f>
        <v>m3</v>
      </c>
      <c r="J14" s="14">
        <f t="shared" si="1"/>
        <v>16.007999999999999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'28'!J15</f>
        <v>269</v>
      </c>
      <c r="G15" s="14" t="str">
        <f t="shared" si="0"/>
        <v>m2</v>
      </c>
      <c r="H15" s="14">
        <f>'RAB BILIK L'!G16*'RAB 500JT'!Z32</f>
        <v>0</v>
      </c>
      <c r="I15" s="14" t="str">
        <f>E15</f>
        <v>m2</v>
      </c>
      <c r="J15" s="14">
        <f t="shared" si="1"/>
        <v>269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'28'!J16</f>
        <v>492.48</v>
      </c>
      <c r="G16" s="14" t="str">
        <f t="shared" si="0"/>
        <v>m2</v>
      </c>
      <c r="H16" s="14">
        <f>'RAB BILIK L'!G17*'RAB 500JT'!Z33</f>
        <v>0</v>
      </c>
      <c r="I16" s="14" t="str">
        <f>E16</f>
        <v>m2</v>
      </c>
      <c r="J16" s="14">
        <f t="shared" si="1"/>
        <v>492.48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'28'!J17</f>
        <v>492.48</v>
      </c>
      <c r="G17" s="14" t="str">
        <f t="shared" si="0"/>
        <v>m2</v>
      </c>
      <c r="H17" s="14">
        <f>'RAB BILIK L'!G18*'RAB 500JT'!Z34</f>
        <v>0</v>
      </c>
      <c r="I17" s="14" t="str">
        <f>E17</f>
        <v>m2</v>
      </c>
      <c r="J17" s="14">
        <f t="shared" si="1"/>
        <v>492.48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'28'!J18</f>
        <v>41.4</v>
      </c>
      <c r="G18" s="14" t="str">
        <f t="shared" si="0"/>
        <v>m2</v>
      </c>
      <c r="H18" s="14">
        <f>'RAB BILIK L'!G19*'RAB 500JT'!Z35</f>
        <v>0</v>
      </c>
      <c r="I18" s="14" t="str">
        <f>E18</f>
        <v>m2</v>
      </c>
      <c r="J18" s="14">
        <f t="shared" si="1"/>
        <v>41.4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'28'!J20</f>
        <v>2.1</v>
      </c>
      <c r="G20" s="14" t="str">
        <f t="shared" si="0"/>
        <v>m3</v>
      </c>
      <c r="H20" s="14">
        <f>'RAB BILIK L'!G21*'RAB 500JT'!Z37</f>
        <v>0</v>
      </c>
      <c r="I20" s="14" t="str">
        <f>E20</f>
        <v>m3</v>
      </c>
      <c r="J20" s="14">
        <f t="shared" si="1"/>
        <v>2.1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'28'!J21</f>
        <v>2.1749999999999994</v>
      </c>
      <c r="G21" s="14" t="str">
        <f t="shared" si="0"/>
        <v>m3</v>
      </c>
      <c r="H21" s="14">
        <f>'RAB BILIK L'!G22*'RAB 500JT'!Z38</f>
        <v>0</v>
      </c>
      <c r="I21" s="14" t="str">
        <f>E21</f>
        <v>m3</v>
      </c>
      <c r="J21" s="14">
        <f t="shared" si="1"/>
        <v>2.1749999999999994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'28'!J22</f>
        <v>2.2500000000000009</v>
      </c>
      <c r="G22" s="14" t="str">
        <f t="shared" si="0"/>
        <v>m3</v>
      </c>
      <c r="H22" s="14">
        <f>'RAB BILIK L'!G23*'RAB 500JT'!Z39</f>
        <v>0</v>
      </c>
      <c r="I22" s="14" t="str">
        <f>E22</f>
        <v>m3</v>
      </c>
      <c r="J22" s="14">
        <f t="shared" si="1"/>
        <v>2.2500000000000009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'28'!J23</f>
        <v>1.4500000000000004</v>
      </c>
      <c r="G23" s="14" t="str">
        <f t="shared" si="0"/>
        <v>m3</v>
      </c>
      <c r="H23" s="14">
        <f>'RAB BILIK L'!G24*'RAB 500JT'!Z40</f>
        <v>0</v>
      </c>
      <c r="I23" s="14" t="str">
        <f>E23</f>
        <v>m3</v>
      </c>
      <c r="J23" s="14">
        <f t="shared" si="1"/>
        <v>1.4500000000000004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'28'!J25</f>
        <v>482.48325000000011</v>
      </c>
      <c r="G25" s="14" t="str">
        <f t="shared" si="0"/>
        <v>Kg</v>
      </c>
      <c r="H25" s="14">
        <f>'RAB BILIK L'!G26*'RAB 500JT'!Z42</f>
        <v>10.72185</v>
      </c>
      <c r="I25" s="14" t="str">
        <f>E25</f>
        <v>Kg</v>
      </c>
      <c r="J25" s="14">
        <f t="shared" si="1"/>
        <v>493.20510000000013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'28'!J26</f>
        <v>660.72600000000011</v>
      </c>
      <c r="G26" s="14" t="str">
        <f t="shared" si="0"/>
        <v>Kg</v>
      </c>
      <c r="H26" s="14">
        <f>'RAB BILIK L'!G27*'RAB 500JT'!Z43</f>
        <v>22.524749999999997</v>
      </c>
      <c r="I26" s="14" t="str">
        <f>E26</f>
        <v>Kg</v>
      </c>
      <c r="J26" s="14">
        <f t="shared" si="1"/>
        <v>683.25075000000015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'28'!J27</f>
        <v>449.16740000000004</v>
      </c>
      <c r="G27" s="14" t="str">
        <f t="shared" si="0"/>
        <v>Kg</v>
      </c>
      <c r="H27" s="14">
        <f>'RAB BILIK L'!G28*'RAB 500JT'!Z44</f>
        <v>0</v>
      </c>
      <c r="I27" s="14" t="str">
        <f>E27</f>
        <v>Kg</v>
      </c>
      <c r="J27" s="14">
        <f t="shared" si="1"/>
        <v>449.16740000000004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'28'!J29</f>
        <v>27.840000000000003</v>
      </c>
      <c r="G29" s="14" t="str">
        <f t="shared" si="0"/>
        <v>m2</v>
      </c>
      <c r="H29" s="14">
        <f>'RAB BILIK L'!G30*'RAB 500JT'!Z46</f>
        <v>0</v>
      </c>
      <c r="I29" s="14" t="str">
        <f>E29</f>
        <v>m2</v>
      </c>
      <c r="J29" s="14">
        <f t="shared" si="1"/>
        <v>27.840000000000003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'28'!J30</f>
        <v>86.40000000000002</v>
      </c>
      <c r="G30" s="14" t="str">
        <f t="shared" si="0"/>
        <v>m2</v>
      </c>
      <c r="H30" s="14">
        <f>'RAB BILIK L'!G31*'RAB 500JT'!Z47</f>
        <v>0</v>
      </c>
      <c r="I30" s="14" t="str">
        <f>E30</f>
        <v>m2</v>
      </c>
      <c r="J30" s="14">
        <f t="shared" si="1"/>
        <v>86.40000000000002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'28'!J31</f>
        <v>27.840000000000003</v>
      </c>
      <c r="G31" s="14" t="str">
        <f t="shared" si="0"/>
        <v>m2</v>
      </c>
      <c r="H31" s="14">
        <f>'RAB BILIK L'!G32*'RAB 500JT'!Z48</f>
        <v>0</v>
      </c>
      <c r="I31" s="14" t="str">
        <f>E31</f>
        <v>m2</v>
      </c>
      <c r="J31" s="14">
        <f t="shared" si="1"/>
        <v>27.840000000000003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'28'!J33</f>
        <v>59.939999999999984</v>
      </c>
      <c r="G33" s="14" t="str">
        <f t="shared" si="0"/>
        <v>m2</v>
      </c>
      <c r="H33" s="14">
        <f>'RAB BILIK L'!G34*'RAB 500JT'!Z50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'28'!J35</f>
        <v>0</v>
      </c>
      <c r="G35" s="14" t="str">
        <f t="shared" si="0"/>
        <v>m2</v>
      </c>
      <c r="H35" s="14">
        <f>'RAB BILIK L'!G36*'RAB 500JT'!Z52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'28'!J37</f>
        <v>24</v>
      </c>
      <c r="G37" s="14" t="str">
        <f t="shared" si="0"/>
        <v>bh</v>
      </c>
      <c r="H37" s="14">
        <f>'RAB BILIK L'!G38*'RAB 500JT'!Z54</f>
        <v>0</v>
      </c>
      <c r="I37" s="14" t="str">
        <f t="shared" ref="I37:I49" si="3">E37</f>
        <v>bh</v>
      </c>
      <c r="J37" s="14">
        <f t="shared" si="1"/>
        <v>24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'28'!J38</f>
        <v>24</v>
      </c>
      <c r="G38" s="14" t="str">
        <f t="shared" si="0"/>
        <v>bh</v>
      </c>
      <c r="H38" s="14">
        <f>'RAB BILIK L'!G39*'RAB 500JT'!Z55</f>
        <v>0</v>
      </c>
      <c r="I38" s="14" t="str">
        <f t="shared" si="3"/>
        <v>bh</v>
      </c>
      <c r="J38" s="14">
        <f t="shared" si="1"/>
        <v>24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'28'!J39</f>
        <v>24</v>
      </c>
      <c r="G39" s="14" t="str">
        <f t="shared" si="0"/>
        <v>bh</v>
      </c>
      <c r="H39" s="14">
        <f>'RAB BILIK L'!G40*'RAB 500JT'!Z56</f>
        <v>0</v>
      </c>
      <c r="I39" s="14" t="str">
        <f t="shared" si="3"/>
        <v>bh</v>
      </c>
      <c r="J39" s="14">
        <f t="shared" si="1"/>
        <v>24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'28'!J40</f>
        <v>24</v>
      </c>
      <c r="G40" s="14" t="str">
        <f t="shared" si="0"/>
        <v>btg</v>
      </c>
      <c r="H40" s="14">
        <f>'RAB BILIK L'!G41*'RAB 500JT'!Z57</f>
        <v>0</v>
      </c>
      <c r="I40" s="14" t="str">
        <f t="shared" si="3"/>
        <v>btg</v>
      </c>
      <c r="J40" s="14">
        <f t="shared" si="1"/>
        <v>24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'28'!J41</f>
        <v>24</v>
      </c>
      <c r="G41" s="14" t="str">
        <f t="shared" si="0"/>
        <v>bh</v>
      </c>
      <c r="H41" s="14">
        <f>'RAB BILIK L'!G42*'RAB 500JT'!Z58</f>
        <v>0</v>
      </c>
      <c r="I41" s="14" t="str">
        <f t="shared" si="3"/>
        <v>bh</v>
      </c>
      <c r="J41" s="14">
        <f t="shared" si="1"/>
        <v>24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'28'!J42</f>
        <v>24</v>
      </c>
      <c r="G42" s="14" t="str">
        <f t="shared" si="0"/>
        <v>bh</v>
      </c>
      <c r="H42" s="14">
        <f>'RAB BILIK L'!G43*'RAB 500JT'!Z59</f>
        <v>0</v>
      </c>
      <c r="I42" s="14" t="str">
        <f t="shared" si="3"/>
        <v>bh</v>
      </c>
      <c r="J42" s="14">
        <f t="shared" si="1"/>
        <v>24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'28'!J43</f>
        <v>21</v>
      </c>
      <c r="G43" s="14" t="str">
        <f t="shared" si="0"/>
        <v>m</v>
      </c>
      <c r="H43" s="14">
        <f>'RAB BILIK L'!G44*'RAB 500JT'!Z60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'28'!J44</f>
        <v>7</v>
      </c>
      <c r="G44" s="14" t="str">
        <f t="shared" si="0"/>
        <v>bh</v>
      </c>
      <c r="H44" s="14">
        <f>'RAB BILIK L'!G45*'RAB 500JT'!Z61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'28'!J45</f>
        <v>7</v>
      </c>
      <c r="G45" s="14" t="str">
        <f t="shared" si="0"/>
        <v>bh</v>
      </c>
      <c r="H45" s="14">
        <f>'RAB BILIK L'!G46*'RAB 500JT'!Z62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'28'!J46</f>
        <v>7</v>
      </c>
      <c r="G46" s="14" t="str">
        <f t="shared" si="0"/>
        <v>bh</v>
      </c>
      <c r="H46" s="14">
        <f>'RAB BILIK L'!G47*'RAB 500JT'!Z63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'28'!J47</f>
        <v>24</v>
      </c>
      <c r="G47" s="14" t="str">
        <f t="shared" si="0"/>
        <v>bh</v>
      </c>
      <c r="H47" s="14">
        <f>'RAB BILIK L'!G48*'RAB 500JT'!Z64</f>
        <v>0</v>
      </c>
      <c r="I47" s="14" t="str">
        <f t="shared" si="3"/>
        <v>bh</v>
      </c>
      <c r="J47" s="14">
        <f t="shared" si="1"/>
        <v>24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'28'!J48</f>
        <v>24</v>
      </c>
      <c r="G48" s="14" t="str">
        <f t="shared" si="0"/>
        <v>btg</v>
      </c>
      <c r="H48" s="14">
        <f>'RAB BILIK L'!G49*'RAB 500JT'!Z65</f>
        <v>0</v>
      </c>
      <c r="I48" s="14" t="str">
        <f t="shared" si="3"/>
        <v>btg</v>
      </c>
      <c r="J48" s="14">
        <f t="shared" si="1"/>
        <v>24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'28'!J49</f>
        <v>48</v>
      </c>
      <c r="G49" s="14" t="str">
        <f t="shared" si="0"/>
        <v>bh</v>
      </c>
      <c r="H49" s="14">
        <f>'RAB BILIK L'!G50*'RAB 500JT'!Z66</f>
        <v>0</v>
      </c>
      <c r="I49" s="14" t="str">
        <f t="shared" si="3"/>
        <v>bh</v>
      </c>
      <c r="J49" s="14">
        <f t="shared" si="1"/>
        <v>48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'RAB SEPT'!G13*'RAB 500JT'!Z69</f>
        <v>4.7519999999999998</v>
      </c>
      <c r="G53" s="14" t="str">
        <f t="shared" si="0"/>
        <v>m3</v>
      </c>
      <c r="H53" s="14">
        <f>'RAB SEPT'!G13*'RAB 500JT'!Y69</f>
        <v>4.7519999999999998</v>
      </c>
      <c r="I53" s="14" t="str">
        <f>E53</f>
        <v>m3</v>
      </c>
      <c r="J53" s="14">
        <f>H53+F53</f>
        <v>9.5039999999999996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'RAB SEPT'!G14*'RAB 500JT'!Z70</f>
        <v>0.79199999999999993</v>
      </c>
      <c r="G54" s="14" t="str">
        <f t="shared" si="0"/>
        <v>m3</v>
      </c>
      <c r="H54" s="14">
        <f>'RAB SEPT'!G14*'RAB 500JT'!Y70</f>
        <v>0</v>
      </c>
      <c r="I54" s="14" t="str">
        <f>E54</f>
        <v>m3</v>
      </c>
      <c r="J54" s="14">
        <f t="shared" ref="J54:J94" si="4">H54+F54</f>
        <v>0.79199999999999993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'RAB SEPT'!G16*'RAB 500JT'!Z72</f>
        <v>0</v>
      </c>
      <c r="G56" s="14" t="str">
        <f t="shared" si="0"/>
        <v>m2</v>
      </c>
      <c r="H56" s="14">
        <f>'RAB SEPT'!G16*'RAB 500JT'!Y72</f>
        <v>0</v>
      </c>
      <c r="I56" s="14" t="str">
        <f>E56</f>
        <v>m2</v>
      </c>
      <c r="J56" s="14">
        <f t="shared" si="4"/>
        <v>0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'RAB SEPT'!G18*'RAB 500JT'!Z74</f>
        <v>0</v>
      </c>
      <c r="G58" s="14" t="str">
        <f t="shared" si="0"/>
        <v>m3</v>
      </c>
      <c r="H58" s="14">
        <f>'RAB SEPT'!G18*'RAB 500JT'!Y74</f>
        <v>0</v>
      </c>
      <c r="I58" s="14" t="str">
        <f t="shared" ref="I58:I63" si="5">E58</f>
        <v>m3</v>
      </c>
      <c r="J58" s="14">
        <f t="shared" si="4"/>
        <v>0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'RAB SEPT'!G19*'RAB 500JT'!Z75</f>
        <v>0</v>
      </c>
      <c r="G59" s="14" t="str">
        <f t="shared" si="0"/>
        <v>m3</v>
      </c>
      <c r="H59" s="14">
        <f>'RAB SEPT'!G19*'RAB 500JT'!Y75</f>
        <v>0</v>
      </c>
      <c r="I59" s="14" t="str">
        <f t="shared" si="5"/>
        <v>m3</v>
      </c>
      <c r="J59" s="14">
        <f t="shared" si="4"/>
        <v>0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'RAB SEPT'!G20*'RAB 500JT'!Z76</f>
        <v>0</v>
      </c>
      <c r="G60" s="14" t="str">
        <f t="shared" si="0"/>
        <v>m3</v>
      </c>
      <c r="H60" s="14">
        <f>'RAB SEPT'!G20*'RAB 500JT'!Y76</f>
        <v>0</v>
      </c>
      <c r="I60" s="14" t="str">
        <f t="shared" si="5"/>
        <v>m3</v>
      </c>
      <c r="J60" s="14">
        <f t="shared" si="4"/>
        <v>0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'RAB SEPT'!G21*'RAB 500JT'!Z77</f>
        <v>0</v>
      </c>
      <c r="G61" s="14" t="str">
        <f t="shared" si="0"/>
        <v>m3</v>
      </c>
      <c r="H61" s="14">
        <f>'RAB SEPT'!G21*'RAB 500JT'!Y77</f>
        <v>0</v>
      </c>
      <c r="I61" s="14" t="str">
        <f t="shared" si="5"/>
        <v>m3</v>
      </c>
      <c r="J61" s="14">
        <f t="shared" si="4"/>
        <v>0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'RAB SEPT'!G22*'RAB 500JT'!Z78</f>
        <v>0</v>
      </c>
      <c r="G62" s="14" t="str">
        <f t="shared" si="0"/>
        <v>m3</v>
      </c>
      <c r="H62" s="14">
        <f>'RAB SEPT'!G22*'RAB 500JT'!Y78</f>
        <v>0</v>
      </c>
      <c r="I62" s="14" t="str">
        <f t="shared" si="5"/>
        <v>m3</v>
      </c>
      <c r="J62" s="14">
        <f t="shared" si="4"/>
        <v>0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'RAB SEPT'!G23*'RAB 500JT'!Z79</f>
        <v>0</v>
      </c>
      <c r="G63" s="14" t="str">
        <f t="shared" si="0"/>
        <v>m3</v>
      </c>
      <c r="H63" s="14">
        <f>'RAB SEPT'!G23*'RAB 500JT'!Y79</f>
        <v>0</v>
      </c>
      <c r="I63" s="14" t="str">
        <f t="shared" si="5"/>
        <v>m3</v>
      </c>
      <c r="J63" s="14">
        <f t="shared" si="4"/>
        <v>0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'RAB SEPT'!G25*'RAB 500JT'!Z81</f>
        <v>36.856400000000001</v>
      </c>
      <c r="G65" s="14" t="str">
        <f t="shared" si="0"/>
        <v>Kg</v>
      </c>
      <c r="H65" s="14">
        <f>'RAB SEPT'!G25*'RAB 500JT'!Y81</f>
        <v>36.856400000000001</v>
      </c>
      <c r="I65" s="14" t="str">
        <f t="shared" ref="I65:I70" si="6">E65</f>
        <v>Kg</v>
      </c>
      <c r="J65" s="14">
        <f t="shared" si="4"/>
        <v>73.712800000000001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'RAB SEPT'!G26*'RAB 500JT'!Z82</f>
        <v>8.144400000000001</v>
      </c>
      <c r="G66" s="14" t="str">
        <f t="shared" si="0"/>
        <v>Kg</v>
      </c>
      <c r="H66" s="14">
        <f>'RAB SEPT'!G26*'RAB 500JT'!Y82</f>
        <v>8.144400000000001</v>
      </c>
      <c r="I66" s="14" t="str">
        <f t="shared" si="6"/>
        <v>Kg</v>
      </c>
      <c r="J66" s="14">
        <f t="shared" si="4"/>
        <v>16.288800000000002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'RAB SEPT'!G27*'RAB 500JT'!Z83</f>
        <v>8.144400000000001</v>
      </c>
      <c r="G67" s="14" t="str">
        <f t="shared" si="0"/>
        <v>Kg</v>
      </c>
      <c r="H67" s="14">
        <f>'RAB SEPT'!G27*'RAB 500JT'!Y83</f>
        <v>8.144400000000001</v>
      </c>
      <c r="I67" s="14" t="str">
        <f t="shared" si="6"/>
        <v>Kg</v>
      </c>
      <c r="J67" s="14">
        <f t="shared" si="4"/>
        <v>16.288800000000002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'RAB SEPT'!G28*'RAB 500JT'!Z84</f>
        <v>4.9770000000000003</v>
      </c>
      <c r="G68" s="14" t="str">
        <f t="shared" si="0"/>
        <v>Kg</v>
      </c>
      <c r="H68" s="14">
        <f>'RAB SEPT'!G28*'RAB 500JT'!Y84</f>
        <v>4.9770000000000003</v>
      </c>
      <c r="I68" s="14" t="str">
        <f t="shared" si="6"/>
        <v>Kg</v>
      </c>
      <c r="J68" s="14">
        <f t="shared" si="4"/>
        <v>9.9540000000000006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'RAB SEPT'!G29*'RAB 500JT'!Z85</f>
        <v>2.2910000000000004</v>
      </c>
      <c r="G69" s="14" t="str">
        <f t="shared" si="0"/>
        <v>Kg</v>
      </c>
      <c r="H69" s="14">
        <f>'RAB SEPT'!G29*'RAB 500JT'!Y85</f>
        <v>2.2910000000000004</v>
      </c>
      <c r="I69" s="14" t="str">
        <f t="shared" si="6"/>
        <v>Kg</v>
      </c>
      <c r="J69" s="14">
        <f t="shared" si="4"/>
        <v>4.5820000000000007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'RAB SEPT'!G30*'RAB 500JT'!Z86</f>
        <v>1.1929000000000001</v>
      </c>
      <c r="G70" s="14" t="str">
        <f t="shared" si="0"/>
        <v>Kg</v>
      </c>
      <c r="H70" s="14">
        <f>'RAB SEPT'!G30*'RAB 500JT'!Y86</f>
        <v>1.1929000000000001</v>
      </c>
      <c r="I70" s="14" t="str">
        <f t="shared" si="6"/>
        <v>Kg</v>
      </c>
      <c r="J70" s="14">
        <f t="shared" si="4"/>
        <v>2.3858000000000001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'RAB SEPT'!G32*'RAB 500JT'!Z88</f>
        <v>3</v>
      </c>
      <c r="G72" s="14" t="str">
        <f t="shared" si="0"/>
        <v>m2</v>
      </c>
      <c r="H72" s="14">
        <f>'RAB SEPT'!G32*'RAB 500JT'!Y88</f>
        <v>0</v>
      </c>
      <c r="I72" s="14" t="str">
        <f>E72</f>
        <v>m2</v>
      </c>
      <c r="J72" s="14">
        <f t="shared" si="4"/>
        <v>3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'RAB SEPT'!G33*'RAB 500JT'!Z89</f>
        <v>1.8719999999999999</v>
      </c>
      <c r="G73" s="14" t="str">
        <f t="shared" si="0"/>
        <v>m2</v>
      </c>
      <c r="H73" s="14">
        <f>'RAB SEPT'!G33*'RAB 500JT'!Y89</f>
        <v>0</v>
      </c>
      <c r="I73" s="14" t="str">
        <f>E73</f>
        <v>m2</v>
      </c>
      <c r="J73" s="14">
        <f t="shared" si="4"/>
        <v>1.8719999999999999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'RAB SEPT'!G34*'RAB 500JT'!Z90</f>
        <v>1</v>
      </c>
      <c r="G74" s="14" t="str">
        <f t="shared" si="0"/>
        <v>m2</v>
      </c>
      <c r="H74" s="14">
        <f>'RAB SEPT'!G34*'RAB 500JT'!Y90</f>
        <v>0</v>
      </c>
      <c r="I74" s="14" t="str">
        <f>E74</f>
        <v>m2</v>
      </c>
      <c r="J74" s="14">
        <f t="shared" si="4"/>
        <v>1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'RAB SEPT'!G35*'RAB 500JT'!Z91</f>
        <v>1.4999999999999999E-2</v>
      </c>
      <c r="G75" s="14" t="str">
        <f t="shared" si="0"/>
        <v>m2</v>
      </c>
      <c r="H75" s="14">
        <f>'RAB SEPT'!G35*'RAB 500JT'!Y91</f>
        <v>0</v>
      </c>
      <c r="I75" s="14" t="str">
        <f>E75</f>
        <v>m2</v>
      </c>
      <c r="J75" s="14">
        <f t="shared" si="4"/>
        <v>1.4999999999999999E-2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'RAB SEPT'!G36*'RAB 500JT'!Z92</f>
        <v>0.43</v>
      </c>
      <c r="G76" s="14" t="str">
        <f t="shared" ref="G76:G94" si="7">E76</f>
        <v>m2</v>
      </c>
      <c r="H76" s="14">
        <f>'RAB SEPT'!G36*'RAB 500JT'!Y92</f>
        <v>0</v>
      </c>
      <c r="I76" s="14" t="str">
        <f>E76</f>
        <v>m2</v>
      </c>
      <c r="J76" s="14">
        <f t="shared" si="4"/>
        <v>0.43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'RAB SEPT'!G38*'RAB 500JT'!Z94</f>
        <v>0</v>
      </c>
      <c r="G78" s="14" t="str">
        <f t="shared" si="7"/>
        <v>bh</v>
      </c>
      <c r="H78" s="14">
        <f>'RAB SEPT'!G38*'RAB 500JT'!Y94</f>
        <v>0</v>
      </c>
      <c r="I78" s="14" t="str">
        <f t="shared" ref="I78:I86" si="9">E78</f>
        <v>bh</v>
      </c>
      <c r="J78" s="14">
        <f t="shared" si="4"/>
        <v>0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'RAB SEPT'!G39*'RAB 500JT'!Z95</f>
        <v>0</v>
      </c>
      <c r="G79" s="14" t="str">
        <f t="shared" si="7"/>
        <v>m</v>
      </c>
      <c r="H79" s="14">
        <f>'RAB SEPT'!G39*'RAB 500JT'!Y95</f>
        <v>0</v>
      </c>
      <c r="I79" s="14" t="str">
        <f t="shared" si="9"/>
        <v>m</v>
      </c>
      <c r="J79" s="14">
        <f t="shared" si="4"/>
        <v>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'RAB SEPT'!G40*'RAB 500JT'!Z96</f>
        <v>0</v>
      </c>
      <c r="G80" s="14" t="str">
        <f t="shared" si="7"/>
        <v>btg</v>
      </c>
      <c r="H80" s="14">
        <f>'RAB SEPT'!G40*'RAB 500JT'!Y96</f>
        <v>0</v>
      </c>
      <c r="I80" s="14" t="str">
        <f t="shared" si="9"/>
        <v>btg</v>
      </c>
      <c r="J80" s="14">
        <f t="shared" si="4"/>
        <v>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'RAB SEPT'!G41*'RAB 500JT'!Z97</f>
        <v>0</v>
      </c>
      <c r="G81" s="14" t="str">
        <f t="shared" si="7"/>
        <v>bh</v>
      </c>
      <c r="H81" s="14">
        <f>'RAB SEPT'!G41*'RAB 500JT'!Y97</f>
        <v>0</v>
      </c>
      <c r="I81" s="14" t="str">
        <f t="shared" si="9"/>
        <v>bh</v>
      </c>
      <c r="J81" s="14">
        <f t="shared" si="4"/>
        <v>0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'RAB SEPT'!G42*'RAB 500JT'!Z98</f>
        <v>0</v>
      </c>
      <c r="G82" s="14" t="str">
        <f t="shared" si="7"/>
        <v>bh</v>
      </c>
      <c r="H82" s="14">
        <f>'RAB SEPT'!G42*'RAB 500JT'!Y98</f>
        <v>0</v>
      </c>
      <c r="I82" s="14" t="str">
        <f t="shared" si="9"/>
        <v>bh</v>
      </c>
      <c r="J82" s="14">
        <f t="shared" si="4"/>
        <v>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'RAB SEPT'!G43*'RAB 500JT'!Z99</f>
        <v>2</v>
      </c>
      <c r="G83" s="14" t="str">
        <f t="shared" si="7"/>
        <v>bh</v>
      </c>
      <c r="H83" s="14">
        <f>'RAB SEPT'!G43*'RAB 500JT'!Y99</f>
        <v>2</v>
      </c>
      <c r="I83" s="14" t="str">
        <f t="shared" si="9"/>
        <v>bh</v>
      </c>
      <c r="J83" s="14">
        <f t="shared" si="4"/>
        <v>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'RAB SEPT'!G44*'RAB 500JT'!Z100</f>
        <v>0</v>
      </c>
      <c r="G84" s="14" t="str">
        <f t="shared" si="7"/>
        <v>set</v>
      </c>
      <c r="H84" s="14">
        <f>'RAB SEPT'!G44*'RAB 500JT'!Y100</f>
        <v>0</v>
      </c>
      <c r="I84" s="14" t="str">
        <f t="shared" si="9"/>
        <v>set</v>
      </c>
      <c r="J84" s="14">
        <f t="shared" si="4"/>
        <v>0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'RAB SEPT'!G45*'RAB 500JT'!Z101</f>
        <v>0</v>
      </c>
      <c r="G85" s="14" t="str">
        <f t="shared" si="7"/>
        <v>set</v>
      </c>
      <c r="H85" s="14">
        <f>'RAB SEPT'!G45*'RAB 500JT'!Y101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'RAB SEPT'!G46*'RAB 500JT'!Z102</f>
        <v>0</v>
      </c>
      <c r="G86" s="14" t="str">
        <f t="shared" si="7"/>
        <v>bh</v>
      </c>
      <c r="H86" s="14">
        <f>'RAB SEPT'!G46*'RAB 500JT'!Y102</f>
        <v>0</v>
      </c>
      <c r="I86" s="14" t="str">
        <f t="shared" si="9"/>
        <v>bh</v>
      </c>
      <c r="J86" s="14">
        <f t="shared" si="4"/>
        <v>0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'RAB SEPT'!G48*'RAB 500JT'!Z104</f>
        <v>0.75360000000000005</v>
      </c>
      <c r="G88" s="14" t="str">
        <f t="shared" si="7"/>
        <v>m3</v>
      </c>
      <c r="H88" s="14">
        <f>'RAB SEPT'!G48*'RAB 500JT'!Y104</f>
        <v>0.75360000000000005</v>
      </c>
      <c r="I88" s="14" t="str">
        <f t="shared" ref="I88:I94" si="10">E88</f>
        <v>m3</v>
      </c>
      <c r="J88" s="14">
        <f t="shared" si="4"/>
        <v>1.5072000000000001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'RAB SEPT'!G49*'RAB 500JT'!Z105</f>
        <v>0</v>
      </c>
      <c r="G89" s="14" t="str">
        <f t="shared" si="7"/>
        <v>m3</v>
      </c>
      <c r="H89" s="14">
        <f>'RAB SEPT'!G49*'RAB 500JT'!Y105</f>
        <v>0</v>
      </c>
      <c r="I89" s="14" t="str">
        <f t="shared" si="10"/>
        <v>m3</v>
      </c>
      <c r="J89" s="14">
        <f t="shared" si="4"/>
        <v>0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'RAB SEPT'!G50*'RAB 500JT'!Z106</f>
        <v>3</v>
      </c>
      <c r="G90" s="14" t="str">
        <f t="shared" si="7"/>
        <v>Bh</v>
      </c>
      <c r="H90" s="14">
        <f>'RAB SEPT'!G50*'RAB 500JT'!Y106</f>
        <v>0</v>
      </c>
      <c r="I90" s="14" t="str">
        <f t="shared" si="10"/>
        <v>Bh</v>
      </c>
      <c r="J90" s="14">
        <f t="shared" si="4"/>
        <v>3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'RAB SEPT'!G51*'RAB 500JT'!Z107</f>
        <v>0</v>
      </c>
      <c r="G91" s="14" t="str">
        <f t="shared" si="7"/>
        <v>Bh</v>
      </c>
      <c r="H91" s="14">
        <f>'RAB SEPT'!G51*'RAB 500JT'!Y107</f>
        <v>0</v>
      </c>
      <c r="I91" s="14" t="str">
        <f t="shared" si="10"/>
        <v>Bh</v>
      </c>
      <c r="J91" s="14">
        <f t="shared" si="4"/>
        <v>0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'RAB SEPT'!G52*'RAB 500JT'!Z108</f>
        <v>0</v>
      </c>
      <c r="G92" s="14" t="str">
        <f t="shared" si="7"/>
        <v>M3</v>
      </c>
      <c r="H92" s="14">
        <f>'RAB SEPT'!G52*'RAB 500JT'!Y108</f>
        <v>0</v>
      </c>
      <c r="I92" s="14" t="str">
        <f t="shared" si="10"/>
        <v>M3</v>
      </c>
      <c r="J92" s="14">
        <f t="shared" si="4"/>
        <v>0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'RAB SEPT'!G53*'RAB 500JT'!Z109</f>
        <v>0</v>
      </c>
      <c r="G93" s="14" t="str">
        <f t="shared" si="7"/>
        <v>M3</v>
      </c>
      <c r="H93" s="14">
        <f>'RAB SEPT'!G53*'RAB 500JT'!Y109</f>
        <v>0</v>
      </c>
      <c r="I93" s="14" t="str">
        <f t="shared" si="10"/>
        <v>M3</v>
      </c>
      <c r="J93" s="14">
        <f t="shared" si="4"/>
        <v>0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'RAB SEPT'!G54*'RAB 500JT'!Z110</f>
        <v>0</v>
      </c>
      <c r="G94" s="14" t="str">
        <f t="shared" si="7"/>
        <v>M2</v>
      </c>
      <c r="H94" s="14">
        <f>'RAB SEPT'!G54*'RAB 500JT'!Y110</f>
        <v>0</v>
      </c>
      <c r="I94" s="14" t="str">
        <f t="shared" si="10"/>
        <v>M2</v>
      </c>
      <c r="J94" s="14">
        <f t="shared" si="4"/>
        <v>0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BEB5-9EE1-402E-B97E-AB0E0710DCCA}">
  <dimension ref="A1:Z119"/>
  <sheetViews>
    <sheetView topLeftCell="A69" zoomScale="160" zoomScaleNormal="160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279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'29'!J11</f>
        <v>31.667999999999992</v>
      </c>
      <c r="G11" s="14" t="str">
        <f>E11</f>
        <v>m3</v>
      </c>
      <c r="H11" s="14">
        <f>'RAB BILIK L'!G12*'RAB 500JT'!AA28</f>
        <v>0</v>
      </c>
      <c r="I11" s="14" t="str">
        <f>E11</f>
        <v>m3</v>
      </c>
      <c r="J11" s="14">
        <f>H11+F11</f>
        <v>31.667999999999992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'29'!J12</f>
        <v>0.44369999999999993</v>
      </c>
      <c r="G12" s="14" t="str">
        <f t="shared" ref="G12:G75" si="0">E12</f>
        <v>m3</v>
      </c>
      <c r="H12" s="14">
        <f>'RAB BILIK L'!G13*'RAB 500JT'!AA29</f>
        <v>8.6999999999999994E-3</v>
      </c>
      <c r="I12" s="14" t="str">
        <f>E12</f>
        <v>m3</v>
      </c>
      <c r="J12" s="14">
        <f t="shared" ref="J12:J49" si="1">H12+F12</f>
        <v>0.45239999999999991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'29'!J14</f>
        <v>16.007999999999999</v>
      </c>
      <c r="G14" s="14" t="str">
        <f t="shared" si="0"/>
        <v>m3</v>
      </c>
      <c r="H14" s="14">
        <f>'RAB BILIK L'!G15*'RAB 500JT'!AA31</f>
        <v>0.34800000000000003</v>
      </c>
      <c r="I14" s="14" t="str">
        <f>E14</f>
        <v>m3</v>
      </c>
      <c r="J14" s="14">
        <f t="shared" si="1"/>
        <v>16.355999999999998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'29'!J15</f>
        <v>269</v>
      </c>
      <c r="G15" s="14" t="str">
        <f t="shared" si="0"/>
        <v>m2</v>
      </c>
      <c r="H15" s="14">
        <f>'RAB BILIK L'!G16*'RAB 500JT'!AA32</f>
        <v>0</v>
      </c>
      <c r="I15" s="14" t="str">
        <f>E15</f>
        <v>m2</v>
      </c>
      <c r="J15" s="14">
        <f t="shared" si="1"/>
        <v>269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'29'!J16</f>
        <v>492.48</v>
      </c>
      <c r="G16" s="14" t="str">
        <f t="shared" si="0"/>
        <v>m2</v>
      </c>
      <c r="H16" s="14">
        <f>'RAB BILIK L'!G17*'RAB 500JT'!AA33</f>
        <v>0</v>
      </c>
      <c r="I16" s="14" t="str">
        <f>E16</f>
        <v>m2</v>
      </c>
      <c r="J16" s="14">
        <f t="shared" si="1"/>
        <v>492.48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'29'!J17</f>
        <v>492.48</v>
      </c>
      <c r="G17" s="14" t="str">
        <f t="shared" si="0"/>
        <v>m2</v>
      </c>
      <c r="H17" s="14">
        <f>'RAB BILIK L'!G18*'RAB 500JT'!AA34</f>
        <v>0</v>
      </c>
      <c r="I17" s="14" t="str">
        <f>E17</f>
        <v>m2</v>
      </c>
      <c r="J17" s="14">
        <f t="shared" si="1"/>
        <v>492.48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'29'!J18</f>
        <v>41.4</v>
      </c>
      <c r="G18" s="14" t="str">
        <f t="shared" si="0"/>
        <v>m2</v>
      </c>
      <c r="H18" s="14">
        <f>'RAB BILIK L'!G19*'RAB 500JT'!AA35</f>
        <v>0</v>
      </c>
      <c r="I18" s="14" t="str">
        <f>E18</f>
        <v>m2</v>
      </c>
      <c r="J18" s="14">
        <f t="shared" si="1"/>
        <v>41.4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'29'!J20</f>
        <v>2.1</v>
      </c>
      <c r="G20" s="14" t="str">
        <f t="shared" si="0"/>
        <v>m3</v>
      </c>
      <c r="H20" s="14">
        <f>'RAB BILIK L'!G21*'RAB 500JT'!AA37</f>
        <v>0</v>
      </c>
      <c r="I20" s="14" t="str">
        <f>E20</f>
        <v>m3</v>
      </c>
      <c r="J20" s="14">
        <f t="shared" si="1"/>
        <v>2.1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'29'!J21</f>
        <v>2.1749999999999994</v>
      </c>
      <c r="G21" s="14" t="str">
        <f t="shared" si="0"/>
        <v>m3</v>
      </c>
      <c r="H21" s="14">
        <f>'RAB BILIK L'!G22*'RAB 500JT'!AA38</f>
        <v>4.3499999999999997E-2</v>
      </c>
      <c r="I21" s="14" t="str">
        <f>E21</f>
        <v>m3</v>
      </c>
      <c r="J21" s="14">
        <f t="shared" si="1"/>
        <v>2.2184999999999993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'29'!J22</f>
        <v>2.2500000000000009</v>
      </c>
      <c r="G22" s="14" t="str">
        <f t="shared" si="0"/>
        <v>m3</v>
      </c>
      <c r="H22" s="14">
        <f>'RAB BILIK L'!G23*'RAB 500JT'!AA39</f>
        <v>0</v>
      </c>
      <c r="I22" s="14" t="str">
        <f>E22</f>
        <v>m3</v>
      </c>
      <c r="J22" s="14">
        <f t="shared" si="1"/>
        <v>2.2500000000000009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'29'!J23</f>
        <v>1.4500000000000004</v>
      </c>
      <c r="G23" s="14" t="str">
        <f t="shared" si="0"/>
        <v>m3</v>
      </c>
      <c r="H23" s="14">
        <f>'RAB BILIK L'!G24*'RAB 500JT'!AA40</f>
        <v>0</v>
      </c>
      <c r="I23" s="14" t="str">
        <f>E23</f>
        <v>m3</v>
      </c>
      <c r="J23" s="14">
        <f t="shared" si="1"/>
        <v>1.4500000000000004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'29'!J25</f>
        <v>493.20510000000013</v>
      </c>
      <c r="G25" s="14" t="str">
        <f t="shared" si="0"/>
        <v>Kg</v>
      </c>
      <c r="H25" s="14">
        <f>'RAB BILIK L'!G26*'RAB 500JT'!AA42</f>
        <v>0</v>
      </c>
      <c r="I25" s="14" t="str">
        <f>E25</f>
        <v>Kg</v>
      </c>
      <c r="J25" s="14">
        <f t="shared" si="1"/>
        <v>493.20510000000013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'29'!J26</f>
        <v>683.25075000000015</v>
      </c>
      <c r="G26" s="14" t="str">
        <f t="shared" si="0"/>
        <v>Kg</v>
      </c>
      <c r="H26" s="14">
        <f>'RAB BILIK L'!G27*'RAB 500JT'!AA43</f>
        <v>22.524749999999997</v>
      </c>
      <c r="I26" s="14" t="str">
        <f>E26</f>
        <v>Kg</v>
      </c>
      <c r="J26" s="14">
        <f t="shared" si="1"/>
        <v>705.77550000000019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'29'!J27</f>
        <v>449.16740000000004</v>
      </c>
      <c r="G27" s="14" t="str">
        <f t="shared" si="0"/>
        <v>Kg</v>
      </c>
      <c r="H27" s="14">
        <f>'RAB BILIK L'!G28*'RAB 500JT'!AA44</f>
        <v>7.3667500000000015</v>
      </c>
      <c r="I27" s="14" t="str">
        <f>E27</f>
        <v>Kg</v>
      </c>
      <c r="J27" s="14">
        <f t="shared" si="1"/>
        <v>456.53415000000007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'29'!J29</f>
        <v>27.840000000000003</v>
      </c>
      <c r="G29" s="14" t="str">
        <f t="shared" si="0"/>
        <v>m2</v>
      </c>
      <c r="H29" s="14">
        <f>'RAB BILIK L'!G30*'RAB 500JT'!AA46</f>
        <v>0.58000000000000007</v>
      </c>
      <c r="I29" s="14" t="str">
        <f>E29</f>
        <v>m2</v>
      </c>
      <c r="J29" s="14">
        <f t="shared" si="1"/>
        <v>28.42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'29'!J30</f>
        <v>86.40000000000002</v>
      </c>
      <c r="G30" s="14" t="str">
        <f t="shared" si="0"/>
        <v>m2</v>
      </c>
      <c r="H30" s="14">
        <f>'RAB BILIK L'!G31*'RAB 500JT'!AA47</f>
        <v>0</v>
      </c>
      <c r="I30" s="14" t="str">
        <f>E30</f>
        <v>m2</v>
      </c>
      <c r="J30" s="14">
        <f t="shared" si="1"/>
        <v>86.40000000000002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'29'!J31</f>
        <v>27.840000000000003</v>
      </c>
      <c r="G31" s="14" t="str">
        <f t="shared" si="0"/>
        <v>m2</v>
      </c>
      <c r="H31" s="14">
        <f>'RAB BILIK L'!G32*'RAB 500JT'!AA48</f>
        <v>0</v>
      </c>
      <c r="I31" s="14" t="str">
        <f>E31</f>
        <v>m2</v>
      </c>
      <c r="J31" s="14">
        <f t="shared" si="1"/>
        <v>27.840000000000003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'29'!J33</f>
        <v>59.939999999999984</v>
      </c>
      <c r="G33" s="14" t="str">
        <f t="shared" si="0"/>
        <v>m2</v>
      </c>
      <c r="H33" s="14">
        <f>'RAB BILIK L'!G34*'RAB 500JT'!AA50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'29'!J35</f>
        <v>0</v>
      </c>
      <c r="G35" s="14" t="str">
        <f t="shared" si="0"/>
        <v>m2</v>
      </c>
      <c r="H35" s="14">
        <f>'RAB BILIK L'!G36*'RAB 500JT'!AA52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'29'!J37</f>
        <v>24</v>
      </c>
      <c r="G37" s="14" t="str">
        <f t="shared" si="0"/>
        <v>bh</v>
      </c>
      <c r="H37" s="14">
        <f>'RAB BILIK L'!G38*'RAB 500JT'!AA54</f>
        <v>0</v>
      </c>
      <c r="I37" s="14" t="str">
        <f t="shared" ref="I37:I49" si="3">E37</f>
        <v>bh</v>
      </c>
      <c r="J37" s="14">
        <f t="shared" si="1"/>
        <v>24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'29'!J38</f>
        <v>24</v>
      </c>
      <c r="G38" s="14" t="str">
        <f t="shared" si="0"/>
        <v>bh</v>
      </c>
      <c r="H38" s="14">
        <f>'RAB BILIK L'!G39*'RAB 500JT'!AA55</f>
        <v>0</v>
      </c>
      <c r="I38" s="14" t="str">
        <f t="shared" si="3"/>
        <v>bh</v>
      </c>
      <c r="J38" s="14">
        <f t="shared" si="1"/>
        <v>24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'29'!J39</f>
        <v>24</v>
      </c>
      <c r="G39" s="14" t="str">
        <f t="shared" si="0"/>
        <v>bh</v>
      </c>
      <c r="H39" s="14">
        <f>'RAB BILIK L'!G40*'RAB 500JT'!AA56</f>
        <v>0</v>
      </c>
      <c r="I39" s="14" t="str">
        <f t="shared" si="3"/>
        <v>bh</v>
      </c>
      <c r="J39" s="14">
        <f t="shared" si="1"/>
        <v>24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'29'!J40</f>
        <v>24</v>
      </c>
      <c r="G40" s="14" t="str">
        <f t="shared" si="0"/>
        <v>btg</v>
      </c>
      <c r="H40" s="14">
        <f>'RAB BILIK L'!G41*'RAB 500JT'!AA57</f>
        <v>0</v>
      </c>
      <c r="I40" s="14" t="str">
        <f t="shared" si="3"/>
        <v>btg</v>
      </c>
      <c r="J40" s="14">
        <f t="shared" si="1"/>
        <v>24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'29'!J41</f>
        <v>24</v>
      </c>
      <c r="G41" s="14" t="str">
        <f t="shared" si="0"/>
        <v>bh</v>
      </c>
      <c r="H41" s="14">
        <f>'RAB BILIK L'!G42*'RAB 500JT'!AA58</f>
        <v>0</v>
      </c>
      <c r="I41" s="14" t="str">
        <f t="shared" si="3"/>
        <v>bh</v>
      </c>
      <c r="J41" s="14">
        <f t="shared" si="1"/>
        <v>24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'29'!J42</f>
        <v>24</v>
      </c>
      <c r="G42" s="14" t="str">
        <f t="shared" si="0"/>
        <v>bh</v>
      </c>
      <c r="H42" s="14">
        <f>'RAB BILIK L'!G43*'RAB 500JT'!AA59</f>
        <v>0</v>
      </c>
      <c r="I42" s="14" t="str">
        <f t="shared" si="3"/>
        <v>bh</v>
      </c>
      <c r="J42" s="14">
        <f t="shared" si="1"/>
        <v>24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'29'!J43</f>
        <v>21</v>
      </c>
      <c r="G43" s="14" t="str">
        <f t="shared" si="0"/>
        <v>m</v>
      </c>
      <c r="H43" s="14">
        <f>'RAB BILIK L'!G44*'RAB 500JT'!AA60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'29'!J44</f>
        <v>7</v>
      </c>
      <c r="G44" s="14" t="str">
        <f t="shared" si="0"/>
        <v>bh</v>
      </c>
      <c r="H44" s="14">
        <f>'RAB BILIK L'!G45*'RAB 500JT'!AA61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'29'!J45</f>
        <v>7</v>
      </c>
      <c r="G45" s="14" t="str">
        <f t="shared" si="0"/>
        <v>bh</v>
      </c>
      <c r="H45" s="14">
        <f>'RAB BILIK L'!G46*'RAB 500JT'!AA62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'29'!J46</f>
        <v>7</v>
      </c>
      <c r="G46" s="14" t="str">
        <f t="shared" si="0"/>
        <v>bh</v>
      </c>
      <c r="H46" s="14">
        <f>'RAB BILIK L'!G47*'RAB 500JT'!AA63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'29'!J47</f>
        <v>24</v>
      </c>
      <c r="G47" s="14" t="str">
        <f t="shared" si="0"/>
        <v>bh</v>
      </c>
      <c r="H47" s="14">
        <f>'RAB BILIK L'!G48*'RAB 500JT'!AA64</f>
        <v>0</v>
      </c>
      <c r="I47" s="14" t="str">
        <f t="shared" si="3"/>
        <v>bh</v>
      </c>
      <c r="J47" s="14">
        <f t="shared" si="1"/>
        <v>24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'29'!J48</f>
        <v>24</v>
      </c>
      <c r="G48" s="14" t="str">
        <f t="shared" si="0"/>
        <v>btg</v>
      </c>
      <c r="H48" s="14">
        <f>'RAB BILIK L'!G49*'RAB 500JT'!AA65</f>
        <v>0</v>
      </c>
      <c r="I48" s="14" t="str">
        <f t="shared" si="3"/>
        <v>btg</v>
      </c>
      <c r="J48" s="14">
        <f t="shared" si="1"/>
        <v>24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'29'!J49</f>
        <v>48</v>
      </c>
      <c r="G49" s="14" t="str">
        <f t="shared" si="0"/>
        <v>bh</v>
      </c>
      <c r="H49" s="14">
        <f>'RAB BILIK L'!G50*'RAB 500JT'!AA66</f>
        <v>0</v>
      </c>
      <c r="I49" s="14" t="str">
        <f t="shared" si="3"/>
        <v>bh</v>
      </c>
      <c r="J49" s="14">
        <f t="shared" si="1"/>
        <v>48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'29'!J53</f>
        <v>9.5039999999999996</v>
      </c>
      <c r="G53" s="14" t="str">
        <f t="shared" si="0"/>
        <v>m3</v>
      </c>
      <c r="H53" s="14">
        <f>'RAB SEPT'!G13*'RAB 500JT'!AA69</f>
        <v>0</v>
      </c>
      <c r="I53" s="14" t="str">
        <f>E53</f>
        <v>m3</v>
      </c>
      <c r="J53" s="14">
        <f>H53+F53</f>
        <v>9.5039999999999996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'29'!J54</f>
        <v>0.79199999999999993</v>
      </c>
      <c r="G54" s="14" t="str">
        <f t="shared" si="0"/>
        <v>m3</v>
      </c>
      <c r="H54" s="14">
        <f>'RAB SEPT'!G14*'RAB 500JT'!AA70</f>
        <v>0.79199999999999993</v>
      </c>
      <c r="I54" s="14" t="str">
        <f>E54</f>
        <v>m3</v>
      </c>
      <c r="J54" s="14">
        <f t="shared" ref="J54:J94" si="4">H54+F54</f>
        <v>1.5839999999999999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'29'!J56</f>
        <v>0</v>
      </c>
      <c r="G56" s="14" t="str">
        <f t="shared" si="0"/>
        <v>m2</v>
      </c>
      <c r="H56" s="14">
        <f>'RAB SEPT'!G16*'RAB 500JT'!AA72</f>
        <v>0</v>
      </c>
      <c r="I56" s="14" t="str">
        <f>E56</f>
        <v>m2</v>
      </c>
      <c r="J56" s="14">
        <f t="shared" si="4"/>
        <v>0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'29'!J58</f>
        <v>0</v>
      </c>
      <c r="G58" s="14" t="str">
        <f t="shared" si="0"/>
        <v>m3</v>
      </c>
      <c r="H58" s="14">
        <f>'RAB SEPT'!G18*'RAB 500JT'!AA74</f>
        <v>0.52200000000000002</v>
      </c>
      <c r="I58" s="14" t="str">
        <f t="shared" ref="I58:I63" si="5">E58</f>
        <v>m3</v>
      </c>
      <c r="J58" s="14">
        <f t="shared" si="4"/>
        <v>0.52200000000000002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'29'!J59</f>
        <v>0</v>
      </c>
      <c r="G59" s="14" t="str">
        <f t="shared" si="0"/>
        <v>m3</v>
      </c>
      <c r="H59" s="14">
        <f>'RAB SEPT'!G19*'RAB 500JT'!AA75</f>
        <v>0.12959999999999999</v>
      </c>
      <c r="I59" s="14" t="str">
        <f t="shared" si="5"/>
        <v>m3</v>
      </c>
      <c r="J59" s="14">
        <f t="shared" si="4"/>
        <v>0.12959999999999999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'29'!J60</f>
        <v>0</v>
      </c>
      <c r="G60" s="14" t="str">
        <f t="shared" si="0"/>
        <v>m3</v>
      </c>
      <c r="H60" s="14">
        <f>'RAB SEPT'!G20*'RAB 500JT'!AA76</f>
        <v>0.19400000000000001</v>
      </c>
      <c r="I60" s="14" t="str">
        <f t="shared" si="5"/>
        <v>m3</v>
      </c>
      <c r="J60" s="14">
        <f t="shared" si="4"/>
        <v>0.19400000000000001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'29'!J61</f>
        <v>0</v>
      </c>
      <c r="G61" s="14" t="str">
        <f t="shared" si="0"/>
        <v>m3</v>
      </c>
      <c r="H61" s="14">
        <f>'RAB SEPT'!G21*'RAB 500JT'!AA77</f>
        <v>0.05</v>
      </c>
      <c r="I61" s="14" t="str">
        <f t="shared" si="5"/>
        <v>m3</v>
      </c>
      <c r="J61" s="14">
        <f t="shared" si="4"/>
        <v>0.05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'29'!J62</f>
        <v>0</v>
      </c>
      <c r="G62" s="14" t="str">
        <f t="shared" si="0"/>
        <v>m3</v>
      </c>
      <c r="H62" s="14">
        <f>'RAB SEPT'!G22*'RAB 500JT'!AA78</f>
        <v>1.4999999999999999E-2</v>
      </c>
      <c r="I62" s="14" t="str">
        <f t="shared" si="5"/>
        <v>m3</v>
      </c>
      <c r="J62" s="14">
        <f t="shared" si="4"/>
        <v>1.4999999999999999E-2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'29'!J63</f>
        <v>0</v>
      </c>
      <c r="G63" s="14" t="str">
        <f t="shared" si="0"/>
        <v>m3</v>
      </c>
      <c r="H63" s="14">
        <f>'RAB SEPT'!G23*'RAB 500JT'!AA79</f>
        <v>0.43</v>
      </c>
      <c r="I63" s="14" t="str">
        <f t="shared" si="5"/>
        <v>m3</v>
      </c>
      <c r="J63" s="14">
        <f t="shared" si="4"/>
        <v>0.43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'29'!J65</f>
        <v>73.712800000000001</v>
      </c>
      <c r="G65" s="14" t="str">
        <f t="shared" si="0"/>
        <v>Kg</v>
      </c>
      <c r="H65" s="14">
        <f>'RAB SEPT'!G25*'RAB 500JT'!AA81</f>
        <v>36.856400000000001</v>
      </c>
      <c r="I65" s="14" t="str">
        <f t="shared" ref="I65:I70" si="6">E65</f>
        <v>Kg</v>
      </c>
      <c r="J65" s="14">
        <f t="shared" si="4"/>
        <v>110.5692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'29'!J66</f>
        <v>16.288800000000002</v>
      </c>
      <c r="G66" s="14" t="str">
        <f t="shared" si="0"/>
        <v>Kg</v>
      </c>
      <c r="H66" s="14">
        <f>'RAB SEPT'!G26*'RAB 500JT'!AA82</f>
        <v>8.144400000000001</v>
      </c>
      <c r="I66" s="14" t="str">
        <f t="shared" si="6"/>
        <v>Kg</v>
      </c>
      <c r="J66" s="14">
        <f t="shared" si="4"/>
        <v>24.433200000000003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'29'!J67</f>
        <v>16.288800000000002</v>
      </c>
      <c r="G67" s="14" t="str">
        <f t="shared" si="0"/>
        <v>Kg</v>
      </c>
      <c r="H67" s="14">
        <f>'RAB SEPT'!G27*'RAB 500JT'!AA83</f>
        <v>8.144400000000001</v>
      </c>
      <c r="I67" s="14" t="str">
        <f t="shared" si="6"/>
        <v>Kg</v>
      </c>
      <c r="J67" s="14">
        <f t="shared" si="4"/>
        <v>24.433200000000003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'29'!J68</f>
        <v>9.9540000000000006</v>
      </c>
      <c r="G68" s="14" t="str">
        <f t="shared" si="0"/>
        <v>Kg</v>
      </c>
      <c r="H68" s="14">
        <f>'RAB SEPT'!G28*'RAB 500JT'!AA84</f>
        <v>4.9770000000000003</v>
      </c>
      <c r="I68" s="14" t="str">
        <f t="shared" si="6"/>
        <v>Kg</v>
      </c>
      <c r="J68" s="14">
        <f t="shared" si="4"/>
        <v>14.931000000000001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'29'!J69</f>
        <v>4.5820000000000007</v>
      </c>
      <c r="G69" s="14" t="str">
        <f t="shared" si="0"/>
        <v>Kg</v>
      </c>
      <c r="H69" s="14">
        <f>'RAB SEPT'!G29*'RAB 500JT'!AA85</f>
        <v>2.2910000000000004</v>
      </c>
      <c r="I69" s="14" t="str">
        <f t="shared" si="6"/>
        <v>Kg</v>
      </c>
      <c r="J69" s="14">
        <f t="shared" si="4"/>
        <v>6.8730000000000011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'29'!J70</f>
        <v>2.3858000000000001</v>
      </c>
      <c r="G70" s="14" t="str">
        <f t="shared" si="0"/>
        <v>Kg</v>
      </c>
      <c r="H70" s="14">
        <f>'RAB SEPT'!G30*'RAB 500JT'!AA86</f>
        <v>1.1929000000000001</v>
      </c>
      <c r="I70" s="14" t="str">
        <f t="shared" si="6"/>
        <v>Kg</v>
      </c>
      <c r="J70" s="14">
        <f t="shared" si="4"/>
        <v>3.5787000000000004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'29'!J72</f>
        <v>3</v>
      </c>
      <c r="G72" s="14" t="str">
        <f t="shared" si="0"/>
        <v>m2</v>
      </c>
      <c r="H72" s="14">
        <f>'RAB SEPT'!G32*'RAB 500JT'!AA88</f>
        <v>3</v>
      </c>
      <c r="I72" s="14" t="str">
        <f>E72</f>
        <v>m2</v>
      </c>
      <c r="J72" s="14">
        <f t="shared" si="4"/>
        <v>6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'29'!J73</f>
        <v>1.8719999999999999</v>
      </c>
      <c r="G73" s="14" t="str">
        <f t="shared" si="0"/>
        <v>m2</v>
      </c>
      <c r="H73" s="14">
        <f>'RAB SEPT'!G33*'RAB 500JT'!AA89</f>
        <v>1.8719999999999999</v>
      </c>
      <c r="I73" s="14" t="str">
        <f>E73</f>
        <v>m2</v>
      </c>
      <c r="J73" s="14">
        <f t="shared" si="4"/>
        <v>3.7439999999999998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'29'!J74</f>
        <v>1</v>
      </c>
      <c r="G74" s="14" t="str">
        <f t="shared" si="0"/>
        <v>m2</v>
      </c>
      <c r="H74" s="14">
        <f>'RAB SEPT'!G34*'RAB 500JT'!AA90</f>
        <v>1</v>
      </c>
      <c r="I74" s="14" t="str">
        <f>E74</f>
        <v>m2</v>
      </c>
      <c r="J74" s="14">
        <f t="shared" si="4"/>
        <v>2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'29'!J75</f>
        <v>1.4999999999999999E-2</v>
      </c>
      <c r="G75" s="14" t="str">
        <f t="shared" si="0"/>
        <v>m2</v>
      </c>
      <c r="H75" s="14">
        <f>'RAB SEPT'!G35*'RAB 500JT'!AA91</f>
        <v>1.4999999999999999E-2</v>
      </c>
      <c r="I75" s="14" t="str">
        <f>E75</f>
        <v>m2</v>
      </c>
      <c r="J75" s="14">
        <f t="shared" si="4"/>
        <v>0.03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'29'!J76</f>
        <v>0.43</v>
      </c>
      <c r="G76" s="14" t="str">
        <f t="shared" ref="G76:G94" si="7">E76</f>
        <v>m2</v>
      </c>
      <c r="H76" s="14">
        <f>'RAB SEPT'!G36*'RAB 500JT'!AA92</f>
        <v>0.43</v>
      </c>
      <c r="I76" s="14" t="str">
        <f>E76</f>
        <v>m2</v>
      </c>
      <c r="J76" s="14">
        <f t="shared" si="4"/>
        <v>0.86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'29'!J78</f>
        <v>0</v>
      </c>
      <c r="G78" s="14" t="str">
        <f t="shared" si="7"/>
        <v>bh</v>
      </c>
      <c r="H78" s="14">
        <f>'RAB SEPT'!G38*'RAB 500JT'!AA94</f>
        <v>0</v>
      </c>
      <c r="I78" s="14" t="str">
        <f t="shared" ref="I78:I86" si="9">E78</f>
        <v>bh</v>
      </c>
      <c r="J78" s="14">
        <f t="shared" si="4"/>
        <v>0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'29'!J79</f>
        <v>0</v>
      </c>
      <c r="G79" s="14" t="str">
        <f t="shared" si="7"/>
        <v>m</v>
      </c>
      <c r="H79" s="14">
        <f>'RAB SEPT'!G39*'RAB 500JT'!AA95</f>
        <v>0</v>
      </c>
      <c r="I79" s="14" t="str">
        <f t="shared" si="9"/>
        <v>m</v>
      </c>
      <c r="J79" s="14">
        <f t="shared" si="4"/>
        <v>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'29'!J80</f>
        <v>0</v>
      </c>
      <c r="G80" s="14" t="str">
        <f t="shared" si="7"/>
        <v>btg</v>
      </c>
      <c r="H80" s="14">
        <f>'RAB SEPT'!G40*'RAB 500JT'!AA96</f>
        <v>0</v>
      </c>
      <c r="I80" s="14" t="str">
        <f t="shared" si="9"/>
        <v>btg</v>
      </c>
      <c r="J80" s="14">
        <f t="shared" si="4"/>
        <v>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'29'!J81</f>
        <v>0</v>
      </c>
      <c r="G81" s="14" t="str">
        <f t="shared" si="7"/>
        <v>bh</v>
      </c>
      <c r="H81" s="14">
        <f>'RAB SEPT'!G41*'RAB 500JT'!AA97</f>
        <v>0</v>
      </c>
      <c r="I81" s="14" t="str">
        <f t="shared" si="9"/>
        <v>bh</v>
      </c>
      <c r="J81" s="14">
        <f t="shared" si="4"/>
        <v>0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'29'!J82</f>
        <v>0</v>
      </c>
      <c r="G82" s="14" t="str">
        <f t="shared" si="7"/>
        <v>bh</v>
      </c>
      <c r="H82" s="14">
        <f>'RAB SEPT'!G42*'RAB 500JT'!AA98</f>
        <v>0</v>
      </c>
      <c r="I82" s="14" t="str">
        <f t="shared" si="9"/>
        <v>bh</v>
      </c>
      <c r="J82" s="14">
        <f t="shared" si="4"/>
        <v>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'29'!J83</f>
        <v>4</v>
      </c>
      <c r="G83" s="14" t="str">
        <f t="shared" si="7"/>
        <v>bh</v>
      </c>
      <c r="H83" s="14">
        <f>'RAB SEPT'!G43*'RAB 500JT'!AA99</f>
        <v>0</v>
      </c>
      <c r="I83" s="14" t="str">
        <f t="shared" si="9"/>
        <v>bh</v>
      </c>
      <c r="J83" s="14">
        <f t="shared" si="4"/>
        <v>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'29'!J84</f>
        <v>0</v>
      </c>
      <c r="G84" s="14" t="str">
        <f t="shared" si="7"/>
        <v>set</v>
      </c>
      <c r="H84" s="14">
        <f>'RAB SEPT'!G44*'RAB 500JT'!AA100</f>
        <v>0</v>
      </c>
      <c r="I84" s="14" t="str">
        <f t="shared" si="9"/>
        <v>set</v>
      </c>
      <c r="J84" s="14">
        <f t="shared" si="4"/>
        <v>0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'29'!J85</f>
        <v>0</v>
      </c>
      <c r="G85" s="14" t="str">
        <f t="shared" si="7"/>
        <v>set</v>
      </c>
      <c r="H85" s="14">
        <f>'RAB SEPT'!G45*'RAB 500JT'!AA101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'29'!J86</f>
        <v>0</v>
      </c>
      <c r="G86" s="14" t="str">
        <f t="shared" si="7"/>
        <v>bh</v>
      </c>
      <c r="H86" s="14">
        <f>'RAB SEPT'!G46*'RAB 500JT'!AA102</f>
        <v>0</v>
      </c>
      <c r="I86" s="14" t="str">
        <f t="shared" si="9"/>
        <v>bh</v>
      </c>
      <c r="J86" s="14">
        <f t="shared" si="4"/>
        <v>0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'29'!J88</f>
        <v>1.5072000000000001</v>
      </c>
      <c r="G88" s="14" t="str">
        <f t="shared" si="7"/>
        <v>m3</v>
      </c>
      <c r="H88" s="14">
        <f>'RAB SEPT'!G48*'RAB 500JT'!AA104</f>
        <v>0.75360000000000005</v>
      </c>
      <c r="I88" s="14" t="str">
        <f t="shared" ref="I88:I94" si="10">E88</f>
        <v>m3</v>
      </c>
      <c r="J88" s="14">
        <f t="shared" si="4"/>
        <v>2.2608000000000001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'29'!J89</f>
        <v>0</v>
      </c>
      <c r="G89" s="14" t="str">
        <f t="shared" si="7"/>
        <v>m3</v>
      </c>
      <c r="H89" s="14">
        <f>'RAB SEPT'!G49*'RAB 500JT'!AA105</f>
        <v>0</v>
      </c>
      <c r="I89" s="14" t="str">
        <f t="shared" si="10"/>
        <v>m3</v>
      </c>
      <c r="J89" s="14">
        <f t="shared" si="4"/>
        <v>0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'29'!J90</f>
        <v>3</v>
      </c>
      <c r="G90" s="14" t="str">
        <f t="shared" si="7"/>
        <v>Bh</v>
      </c>
      <c r="H90" s="14">
        <f>'RAB SEPT'!G50*'RAB 500JT'!AA106</f>
        <v>3</v>
      </c>
      <c r="I90" s="14" t="str">
        <f t="shared" si="10"/>
        <v>Bh</v>
      </c>
      <c r="J90" s="14">
        <f t="shared" si="4"/>
        <v>6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'29'!J91</f>
        <v>0</v>
      </c>
      <c r="G91" s="14" t="str">
        <f t="shared" si="7"/>
        <v>Bh</v>
      </c>
      <c r="H91" s="14">
        <f>'RAB SEPT'!G51*'RAB 500JT'!AA107</f>
        <v>0</v>
      </c>
      <c r="I91" s="14" t="str">
        <f t="shared" si="10"/>
        <v>Bh</v>
      </c>
      <c r="J91" s="14">
        <f t="shared" si="4"/>
        <v>0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'29'!J92</f>
        <v>0</v>
      </c>
      <c r="G92" s="14" t="str">
        <f t="shared" si="7"/>
        <v>M3</v>
      </c>
      <c r="H92" s="14">
        <f>'RAB SEPT'!G52*'RAB 500JT'!AA108</f>
        <v>0.10048000000000001</v>
      </c>
      <c r="I92" s="14" t="str">
        <f t="shared" si="10"/>
        <v>M3</v>
      </c>
      <c r="J92" s="14">
        <f t="shared" si="4"/>
        <v>0.10048000000000001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'29'!J93</f>
        <v>0</v>
      </c>
      <c r="G93" s="14" t="str">
        <f t="shared" si="7"/>
        <v>M3</v>
      </c>
      <c r="H93" s="14">
        <f>'RAB SEPT'!G53*'RAB 500JT'!AA109</f>
        <v>0.10048000000000001</v>
      </c>
      <c r="I93" s="14" t="str">
        <f t="shared" si="10"/>
        <v>M3</v>
      </c>
      <c r="J93" s="14">
        <f t="shared" si="4"/>
        <v>0.10048000000000001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'29'!J94</f>
        <v>0</v>
      </c>
      <c r="G94" s="14" t="str">
        <f t="shared" si="7"/>
        <v>M2</v>
      </c>
      <c r="H94" s="14">
        <f>'RAB SEPT'!G54*'RAB 500JT'!AA110</f>
        <v>1</v>
      </c>
      <c r="I94" s="14" t="str">
        <f t="shared" si="10"/>
        <v>M2</v>
      </c>
      <c r="J94" s="14">
        <f t="shared" si="4"/>
        <v>1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2F1D-6275-424C-94ED-503848B3C934}">
  <dimension ref="A1:Z119"/>
  <sheetViews>
    <sheetView topLeftCell="A70" zoomScale="148" zoomScaleNormal="148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280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'30'!J11</f>
        <v>31.667999999999992</v>
      </c>
      <c r="G11" s="14" t="str">
        <f>E11</f>
        <v>m3</v>
      </c>
      <c r="H11" s="14">
        <f>'RAB BILIK L'!G12*'RAB 500JT'!AB28</f>
        <v>0</v>
      </c>
      <c r="I11" s="14" t="str">
        <f>E11</f>
        <v>m3</v>
      </c>
      <c r="J11" s="14">
        <f>H11+F11</f>
        <v>31.667999999999992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'30'!J12</f>
        <v>0.45239999999999991</v>
      </c>
      <c r="G12" s="14" t="str">
        <f t="shared" ref="G12:G75" si="0">E12</f>
        <v>m3</v>
      </c>
      <c r="H12" s="14">
        <f>'RAB BILIK L'!G13*'RAB 500JT'!AB29</f>
        <v>0</v>
      </c>
      <c r="I12" s="14" t="str">
        <f>E12</f>
        <v>m3</v>
      </c>
      <c r="J12" s="14">
        <f t="shared" ref="J12:J49" si="1">H12+F12</f>
        <v>0.45239999999999991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'30'!J14</f>
        <v>16.355999999999998</v>
      </c>
      <c r="G14" s="14" t="str">
        <f t="shared" si="0"/>
        <v>m3</v>
      </c>
      <c r="H14" s="14">
        <f>'RAB BILIK L'!G15*'RAB 500JT'!AB31</f>
        <v>0.34800000000000003</v>
      </c>
      <c r="I14" s="14" t="str">
        <f>E14</f>
        <v>m3</v>
      </c>
      <c r="J14" s="14">
        <f t="shared" si="1"/>
        <v>16.703999999999997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'30'!J15</f>
        <v>269</v>
      </c>
      <c r="G15" s="14" t="str">
        <f t="shared" si="0"/>
        <v>m2</v>
      </c>
      <c r="H15" s="14">
        <f>'RAB BILIK L'!G16*'RAB 500JT'!AB32</f>
        <v>4.5199999999999996</v>
      </c>
      <c r="I15" s="14" t="str">
        <f>E15</f>
        <v>m2</v>
      </c>
      <c r="J15" s="14">
        <f t="shared" si="1"/>
        <v>273.52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'30'!J16</f>
        <v>492.48</v>
      </c>
      <c r="G16" s="14" t="str">
        <f t="shared" si="0"/>
        <v>m2</v>
      </c>
      <c r="H16" s="14">
        <f>'RAB BILIK L'!G17*'RAB 500JT'!AB33</f>
        <v>0</v>
      </c>
      <c r="I16" s="14" t="str">
        <f>E16</f>
        <v>m2</v>
      </c>
      <c r="J16" s="14">
        <f t="shared" si="1"/>
        <v>492.48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'30'!J17</f>
        <v>492.48</v>
      </c>
      <c r="G17" s="14" t="str">
        <f t="shared" si="0"/>
        <v>m2</v>
      </c>
      <c r="H17" s="14">
        <f>'RAB BILIK L'!G18*'RAB 500JT'!AB34</f>
        <v>0</v>
      </c>
      <c r="I17" s="14" t="str">
        <f>E17</f>
        <v>m2</v>
      </c>
      <c r="J17" s="14">
        <f t="shared" si="1"/>
        <v>492.48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'30'!J18</f>
        <v>41.4</v>
      </c>
      <c r="G18" s="14" t="str">
        <f t="shared" si="0"/>
        <v>m2</v>
      </c>
      <c r="H18" s="14">
        <f>'RAB BILIK L'!G19*'RAB 500JT'!AB35</f>
        <v>0</v>
      </c>
      <c r="I18" s="14" t="str">
        <f>E18</f>
        <v>m2</v>
      </c>
      <c r="J18" s="14">
        <f t="shared" si="1"/>
        <v>41.4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'30'!J20</f>
        <v>2.1</v>
      </c>
      <c r="G20" s="14" t="str">
        <f t="shared" si="0"/>
        <v>m3</v>
      </c>
      <c r="H20" s="14">
        <f>'RAB BILIK L'!G21*'RAB 500JT'!AB37</f>
        <v>8.4000000000000005E-2</v>
      </c>
      <c r="I20" s="14" t="str">
        <f>E20</f>
        <v>m3</v>
      </c>
      <c r="J20" s="14">
        <f t="shared" si="1"/>
        <v>2.1840000000000002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'30'!J21</f>
        <v>2.2184999999999993</v>
      </c>
      <c r="G21" s="14" t="str">
        <f t="shared" si="0"/>
        <v>m3</v>
      </c>
      <c r="H21" s="14">
        <f>'RAB BILIK L'!G22*'RAB 500JT'!AB38</f>
        <v>4.3499999999999997E-2</v>
      </c>
      <c r="I21" s="14" t="str">
        <f>E21</f>
        <v>m3</v>
      </c>
      <c r="J21" s="14">
        <f t="shared" si="1"/>
        <v>2.2619999999999991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'30'!J22</f>
        <v>2.2500000000000009</v>
      </c>
      <c r="G22" s="14" t="str">
        <f t="shared" si="0"/>
        <v>m3</v>
      </c>
      <c r="H22" s="14">
        <f>'RAB BILIK L'!G23*'RAB 500JT'!AB39</f>
        <v>6.3000000000000014E-2</v>
      </c>
      <c r="I22" s="14" t="str">
        <f>E22</f>
        <v>m3</v>
      </c>
      <c r="J22" s="14">
        <f t="shared" si="1"/>
        <v>2.3130000000000011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'30'!J23</f>
        <v>1.4500000000000004</v>
      </c>
      <c r="G23" s="14" t="str">
        <f t="shared" si="0"/>
        <v>m3</v>
      </c>
      <c r="H23" s="14">
        <f>'RAB BILIK L'!G24*'RAB 500JT'!AB40</f>
        <v>0</v>
      </c>
      <c r="I23" s="14" t="str">
        <f>E23</f>
        <v>m3</v>
      </c>
      <c r="J23" s="14">
        <f t="shared" si="1"/>
        <v>1.4500000000000004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'30'!J25</f>
        <v>493.20510000000013</v>
      </c>
      <c r="G25" s="14" t="str">
        <f t="shared" si="0"/>
        <v>Kg</v>
      </c>
      <c r="H25" s="14">
        <f>'RAB BILIK L'!G26*'RAB 500JT'!AB42</f>
        <v>0</v>
      </c>
      <c r="I25" s="14" t="str">
        <f>E25</f>
        <v>Kg</v>
      </c>
      <c r="J25" s="14">
        <f t="shared" si="1"/>
        <v>493.20510000000013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'30'!J26</f>
        <v>705.77550000000019</v>
      </c>
      <c r="G26" s="14" t="str">
        <f t="shared" si="0"/>
        <v>Kg</v>
      </c>
      <c r="H26" s="14">
        <f>'RAB BILIK L'!G27*'RAB 500JT'!AB43</f>
        <v>0</v>
      </c>
      <c r="I26" s="14" t="str">
        <f>E26</f>
        <v>Kg</v>
      </c>
      <c r="J26" s="14">
        <f t="shared" si="1"/>
        <v>705.77550000000019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'30'!J27</f>
        <v>456.53415000000007</v>
      </c>
      <c r="G27" s="14" t="str">
        <f t="shared" si="0"/>
        <v>Kg</v>
      </c>
      <c r="H27" s="14">
        <f>'RAB BILIK L'!G28*'RAB 500JT'!AB44</f>
        <v>7.3667500000000015</v>
      </c>
      <c r="I27" s="14" t="str">
        <f>E27</f>
        <v>Kg</v>
      </c>
      <c r="J27" s="14">
        <f t="shared" si="1"/>
        <v>463.90090000000009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'30'!J29</f>
        <v>28.42</v>
      </c>
      <c r="G29" s="14" t="str">
        <f t="shared" si="0"/>
        <v>m2</v>
      </c>
      <c r="H29" s="14">
        <f>'RAB BILIK L'!G30*'RAB 500JT'!AB46</f>
        <v>0.58000000000000007</v>
      </c>
      <c r="I29" s="14" t="str">
        <f>E29</f>
        <v>m2</v>
      </c>
      <c r="J29" s="14">
        <f t="shared" si="1"/>
        <v>29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'30'!J30</f>
        <v>86.40000000000002</v>
      </c>
      <c r="G30" s="14" t="str">
        <f t="shared" si="0"/>
        <v>m2</v>
      </c>
      <c r="H30" s="14">
        <f>'RAB BILIK L'!G31*'RAB 500JT'!AB47</f>
        <v>2.5200000000000005</v>
      </c>
      <c r="I30" s="14" t="str">
        <f>E30</f>
        <v>m2</v>
      </c>
      <c r="J30" s="14">
        <f t="shared" si="1"/>
        <v>88.920000000000016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'30'!J31</f>
        <v>27.840000000000003</v>
      </c>
      <c r="G31" s="14" t="str">
        <f t="shared" si="0"/>
        <v>m2</v>
      </c>
      <c r="H31" s="14">
        <f>'RAB BILIK L'!G32*'RAB 500JT'!AB48</f>
        <v>0</v>
      </c>
      <c r="I31" s="14" t="str">
        <f>E31</f>
        <v>m2</v>
      </c>
      <c r="J31" s="14">
        <f t="shared" si="1"/>
        <v>27.840000000000003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'30'!J33</f>
        <v>59.939999999999984</v>
      </c>
      <c r="G33" s="14" t="str">
        <f t="shared" si="0"/>
        <v>m2</v>
      </c>
      <c r="H33" s="14">
        <f>'RAB BILIK L'!G34*'RAB 500JT'!AB50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'30'!J35</f>
        <v>0</v>
      </c>
      <c r="G35" s="14" t="str">
        <f t="shared" si="0"/>
        <v>m2</v>
      </c>
      <c r="H35" s="14">
        <f>'RAB BILIK L'!G36*'RAB 500JT'!AB52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'30'!J37</f>
        <v>24</v>
      </c>
      <c r="G37" s="14" t="str">
        <f t="shared" si="0"/>
        <v>bh</v>
      </c>
      <c r="H37" s="14">
        <f>'RAB BILIK L'!G38*'RAB 500JT'!AB54</f>
        <v>0</v>
      </c>
      <c r="I37" s="14" t="str">
        <f t="shared" ref="I37:I49" si="3">E37</f>
        <v>bh</v>
      </c>
      <c r="J37" s="14">
        <f t="shared" si="1"/>
        <v>24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'30'!J38</f>
        <v>24</v>
      </c>
      <c r="G38" s="14" t="str">
        <f t="shared" si="0"/>
        <v>bh</v>
      </c>
      <c r="H38" s="14">
        <f>'RAB BILIK L'!G39*'RAB 500JT'!AB55</f>
        <v>1</v>
      </c>
      <c r="I38" s="14" t="str">
        <f t="shared" si="3"/>
        <v>bh</v>
      </c>
      <c r="J38" s="14">
        <f t="shared" si="1"/>
        <v>25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'30'!J39</f>
        <v>24</v>
      </c>
      <c r="G39" s="14" t="str">
        <f t="shared" si="0"/>
        <v>bh</v>
      </c>
      <c r="H39" s="14">
        <f>'RAB BILIK L'!G40*'RAB 500JT'!AB56</f>
        <v>1</v>
      </c>
      <c r="I39" s="14" t="str">
        <f t="shared" si="3"/>
        <v>bh</v>
      </c>
      <c r="J39" s="14">
        <f t="shared" si="1"/>
        <v>25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'30'!J40</f>
        <v>24</v>
      </c>
      <c r="G40" s="14" t="str">
        <f t="shared" si="0"/>
        <v>btg</v>
      </c>
      <c r="H40" s="14">
        <f>'RAB BILIK L'!G41*'RAB 500JT'!AB57</f>
        <v>0</v>
      </c>
      <c r="I40" s="14" t="str">
        <f t="shared" si="3"/>
        <v>btg</v>
      </c>
      <c r="J40" s="14">
        <f t="shared" si="1"/>
        <v>24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'30'!J41</f>
        <v>24</v>
      </c>
      <c r="G41" s="14" t="str">
        <f t="shared" si="0"/>
        <v>bh</v>
      </c>
      <c r="H41" s="14">
        <f>'RAB BILIK L'!G42*'RAB 500JT'!AB58</f>
        <v>0</v>
      </c>
      <c r="I41" s="14" t="str">
        <f t="shared" si="3"/>
        <v>bh</v>
      </c>
      <c r="J41" s="14">
        <f t="shared" si="1"/>
        <v>24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'30'!J42</f>
        <v>24</v>
      </c>
      <c r="G42" s="14" t="str">
        <f t="shared" si="0"/>
        <v>bh</v>
      </c>
      <c r="H42" s="14">
        <f>'RAB BILIK L'!G43*'RAB 500JT'!AB59</f>
        <v>0</v>
      </c>
      <c r="I42" s="14" t="str">
        <f t="shared" si="3"/>
        <v>bh</v>
      </c>
      <c r="J42" s="14">
        <f t="shared" si="1"/>
        <v>24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'30'!J43</f>
        <v>21</v>
      </c>
      <c r="G43" s="14" t="str">
        <f t="shared" si="0"/>
        <v>m</v>
      </c>
      <c r="H43" s="14">
        <f>'RAB BILIK L'!G44*'RAB 500JT'!AB60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'30'!J44</f>
        <v>7</v>
      </c>
      <c r="G44" s="14" t="str">
        <f t="shared" si="0"/>
        <v>bh</v>
      </c>
      <c r="H44" s="14">
        <f>'RAB BILIK L'!G45*'RAB 500JT'!AB61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'30'!J45</f>
        <v>7</v>
      </c>
      <c r="G45" s="14" t="str">
        <f t="shared" si="0"/>
        <v>bh</v>
      </c>
      <c r="H45" s="14">
        <f>'RAB BILIK L'!G46*'RAB 500JT'!AB62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'30'!J46</f>
        <v>7</v>
      </c>
      <c r="G46" s="14" t="str">
        <f t="shared" si="0"/>
        <v>bh</v>
      </c>
      <c r="H46" s="14">
        <f>'RAB BILIK L'!G47*'RAB 500JT'!AB63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'30'!J47</f>
        <v>24</v>
      </c>
      <c r="G47" s="14" t="str">
        <f t="shared" si="0"/>
        <v>bh</v>
      </c>
      <c r="H47" s="14">
        <f>'RAB BILIK L'!G48*'RAB 500JT'!AB64</f>
        <v>0</v>
      </c>
      <c r="I47" s="14" t="str">
        <f t="shared" si="3"/>
        <v>bh</v>
      </c>
      <c r="J47" s="14">
        <f t="shared" si="1"/>
        <v>24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'30'!J48</f>
        <v>24</v>
      </c>
      <c r="G48" s="14" t="str">
        <f t="shared" si="0"/>
        <v>btg</v>
      </c>
      <c r="H48" s="14">
        <f>'RAB BILIK L'!G49*'RAB 500JT'!AB65</f>
        <v>0</v>
      </c>
      <c r="I48" s="14" t="str">
        <f t="shared" si="3"/>
        <v>btg</v>
      </c>
      <c r="J48" s="14">
        <f t="shared" si="1"/>
        <v>24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'30'!J49</f>
        <v>48</v>
      </c>
      <c r="G49" s="14" t="str">
        <f t="shared" si="0"/>
        <v>bh</v>
      </c>
      <c r="H49" s="14">
        <f>'RAB BILIK L'!G50*'RAB 500JT'!AB66</f>
        <v>1</v>
      </c>
      <c r="I49" s="14" t="str">
        <f t="shared" si="3"/>
        <v>bh</v>
      </c>
      <c r="J49" s="14">
        <f t="shared" si="1"/>
        <v>49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'30'!J53</f>
        <v>9.5039999999999996</v>
      </c>
      <c r="G53" s="14" t="str">
        <f t="shared" si="0"/>
        <v>m3</v>
      </c>
      <c r="H53" s="14">
        <f>'RAB SEPT'!G13*'RAB 500JT'!AB69</f>
        <v>0</v>
      </c>
      <c r="I53" s="14" t="str">
        <f>E53</f>
        <v>m3</v>
      </c>
      <c r="J53" s="14">
        <f>H53+F53</f>
        <v>9.5039999999999996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'30'!J54</f>
        <v>1.5839999999999999</v>
      </c>
      <c r="G54" s="14" t="str">
        <f t="shared" si="0"/>
        <v>m3</v>
      </c>
      <c r="H54" s="14">
        <f>'RAB SEPT'!G14*'RAB 500JT'!AB70</f>
        <v>0.79199999999999993</v>
      </c>
      <c r="I54" s="14" t="str">
        <f>E54</f>
        <v>m3</v>
      </c>
      <c r="J54" s="14">
        <f t="shared" ref="J54:J94" si="4">H54+F54</f>
        <v>2.3759999999999999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'30'!J56</f>
        <v>0</v>
      </c>
      <c r="G56" s="14" t="str">
        <f t="shared" si="0"/>
        <v>m2</v>
      </c>
      <c r="H56" s="14">
        <f>'RAB SEPT'!G16*'RAB 500JT'!AB72</f>
        <v>0</v>
      </c>
      <c r="I56" s="14" t="str">
        <f>E56</f>
        <v>m2</v>
      </c>
      <c r="J56" s="14">
        <f t="shared" si="4"/>
        <v>0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'30'!J58</f>
        <v>0.52200000000000002</v>
      </c>
      <c r="G58" s="14" t="str">
        <f t="shared" si="0"/>
        <v>m3</v>
      </c>
      <c r="H58" s="14">
        <f>'RAB SEPT'!G18*'RAB 500JT'!AB74</f>
        <v>0.52200000000000002</v>
      </c>
      <c r="I58" s="14" t="str">
        <f t="shared" ref="I58:I63" si="5">E58</f>
        <v>m3</v>
      </c>
      <c r="J58" s="14">
        <f t="shared" si="4"/>
        <v>1.044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'30'!J59</f>
        <v>0.12959999999999999</v>
      </c>
      <c r="G59" s="14" t="str">
        <f t="shared" si="0"/>
        <v>m3</v>
      </c>
      <c r="H59" s="14">
        <f>'RAB SEPT'!G19*'RAB 500JT'!AB75</f>
        <v>0.12959999999999999</v>
      </c>
      <c r="I59" s="14" t="str">
        <f t="shared" si="5"/>
        <v>m3</v>
      </c>
      <c r="J59" s="14">
        <f t="shared" si="4"/>
        <v>0.25919999999999999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'30'!J60</f>
        <v>0.19400000000000001</v>
      </c>
      <c r="G60" s="14" t="str">
        <f t="shared" si="0"/>
        <v>m3</v>
      </c>
      <c r="H60" s="14">
        <f>'RAB SEPT'!G20*'RAB 500JT'!AB76</f>
        <v>0.19400000000000001</v>
      </c>
      <c r="I60" s="14" t="str">
        <f t="shared" si="5"/>
        <v>m3</v>
      </c>
      <c r="J60" s="14">
        <f t="shared" si="4"/>
        <v>0.38800000000000001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'30'!J61</f>
        <v>0.05</v>
      </c>
      <c r="G61" s="14" t="str">
        <f t="shared" si="0"/>
        <v>m3</v>
      </c>
      <c r="H61" s="14">
        <f>'RAB SEPT'!G21*'RAB 500JT'!AB77</f>
        <v>0.05</v>
      </c>
      <c r="I61" s="14" t="str">
        <f t="shared" si="5"/>
        <v>m3</v>
      </c>
      <c r="J61" s="14">
        <f t="shared" si="4"/>
        <v>0.1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'30'!J62</f>
        <v>1.4999999999999999E-2</v>
      </c>
      <c r="G62" s="14" t="str">
        <f t="shared" si="0"/>
        <v>m3</v>
      </c>
      <c r="H62" s="14">
        <f>'RAB SEPT'!G22*'RAB 500JT'!AB78</f>
        <v>1.4999999999999999E-2</v>
      </c>
      <c r="I62" s="14" t="str">
        <f t="shared" si="5"/>
        <v>m3</v>
      </c>
      <c r="J62" s="14">
        <f t="shared" si="4"/>
        <v>0.03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'30'!J63</f>
        <v>0.43</v>
      </c>
      <c r="G63" s="14" t="str">
        <f t="shared" si="0"/>
        <v>m3</v>
      </c>
      <c r="H63" s="14">
        <f>'RAB SEPT'!G23*'RAB 500JT'!AB79</f>
        <v>0.43</v>
      </c>
      <c r="I63" s="14" t="str">
        <f t="shared" si="5"/>
        <v>m3</v>
      </c>
      <c r="J63" s="14">
        <f t="shared" si="4"/>
        <v>0.86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'30'!J65</f>
        <v>110.5692</v>
      </c>
      <c r="G65" s="14" t="str">
        <f t="shared" si="0"/>
        <v>Kg</v>
      </c>
      <c r="H65" s="14">
        <f>'RAB SEPT'!G25*'RAB 500JT'!AB81</f>
        <v>36.856400000000001</v>
      </c>
      <c r="I65" s="14" t="str">
        <f t="shared" ref="I65:I70" si="6">E65</f>
        <v>Kg</v>
      </c>
      <c r="J65" s="14">
        <f t="shared" si="4"/>
        <v>147.4256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'30'!J66</f>
        <v>24.433200000000003</v>
      </c>
      <c r="G66" s="14" t="str">
        <f t="shared" si="0"/>
        <v>Kg</v>
      </c>
      <c r="H66" s="14">
        <f>'RAB SEPT'!G26*'RAB 500JT'!AB82</f>
        <v>8.144400000000001</v>
      </c>
      <c r="I66" s="14" t="str">
        <f t="shared" si="6"/>
        <v>Kg</v>
      </c>
      <c r="J66" s="14">
        <f t="shared" si="4"/>
        <v>32.577600000000004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'30'!J67</f>
        <v>24.433200000000003</v>
      </c>
      <c r="G67" s="14" t="str">
        <f t="shared" si="0"/>
        <v>Kg</v>
      </c>
      <c r="H67" s="14">
        <f>'RAB SEPT'!G27*'RAB 500JT'!AB83</f>
        <v>8.144400000000001</v>
      </c>
      <c r="I67" s="14" t="str">
        <f t="shared" si="6"/>
        <v>Kg</v>
      </c>
      <c r="J67" s="14">
        <f t="shared" si="4"/>
        <v>32.577600000000004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'30'!J68</f>
        <v>14.931000000000001</v>
      </c>
      <c r="G68" s="14" t="str">
        <f t="shared" si="0"/>
        <v>Kg</v>
      </c>
      <c r="H68" s="14">
        <f>'RAB SEPT'!G28*'RAB 500JT'!AB84</f>
        <v>4.9770000000000003</v>
      </c>
      <c r="I68" s="14" t="str">
        <f t="shared" si="6"/>
        <v>Kg</v>
      </c>
      <c r="J68" s="14">
        <f t="shared" si="4"/>
        <v>19.908000000000001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'30'!J69</f>
        <v>6.8730000000000011</v>
      </c>
      <c r="G69" s="14" t="str">
        <f t="shared" si="0"/>
        <v>Kg</v>
      </c>
      <c r="H69" s="14">
        <f>'RAB SEPT'!G29*'RAB 500JT'!AB85</f>
        <v>2.2910000000000004</v>
      </c>
      <c r="I69" s="14" t="str">
        <f t="shared" si="6"/>
        <v>Kg</v>
      </c>
      <c r="J69" s="14">
        <f t="shared" si="4"/>
        <v>9.1640000000000015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'30'!J70</f>
        <v>3.5787000000000004</v>
      </c>
      <c r="G70" s="14" t="str">
        <f t="shared" si="0"/>
        <v>Kg</v>
      </c>
      <c r="H70" s="14">
        <f>'RAB SEPT'!G30*'RAB 500JT'!AB86</f>
        <v>1.1929000000000001</v>
      </c>
      <c r="I70" s="14" t="str">
        <f t="shared" si="6"/>
        <v>Kg</v>
      </c>
      <c r="J70" s="14">
        <f t="shared" si="4"/>
        <v>4.7716000000000003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'30'!J72</f>
        <v>6</v>
      </c>
      <c r="G72" s="14" t="str">
        <f t="shared" si="0"/>
        <v>m2</v>
      </c>
      <c r="H72" s="14">
        <f>'RAB SEPT'!G32*'RAB 500JT'!AB88</f>
        <v>3</v>
      </c>
      <c r="I72" s="14" t="str">
        <f>E72</f>
        <v>m2</v>
      </c>
      <c r="J72" s="14">
        <f t="shared" si="4"/>
        <v>9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'30'!J73</f>
        <v>3.7439999999999998</v>
      </c>
      <c r="G73" s="14" t="str">
        <f t="shared" si="0"/>
        <v>m2</v>
      </c>
      <c r="H73" s="14">
        <f>'RAB SEPT'!G33*'RAB 500JT'!AB89</f>
        <v>1.8719999999999999</v>
      </c>
      <c r="I73" s="14" t="str">
        <f>E73</f>
        <v>m2</v>
      </c>
      <c r="J73" s="14">
        <f t="shared" si="4"/>
        <v>5.6159999999999997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'30'!J74</f>
        <v>2</v>
      </c>
      <c r="G74" s="14" t="str">
        <f t="shared" si="0"/>
        <v>m2</v>
      </c>
      <c r="H74" s="14">
        <f>'RAB SEPT'!G34*'RAB 500JT'!AB90</f>
        <v>1</v>
      </c>
      <c r="I74" s="14" t="str">
        <f>E74</f>
        <v>m2</v>
      </c>
      <c r="J74" s="14">
        <f t="shared" si="4"/>
        <v>3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'30'!J75</f>
        <v>0.03</v>
      </c>
      <c r="G75" s="14" t="str">
        <f t="shared" si="0"/>
        <v>m2</v>
      </c>
      <c r="H75" s="14">
        <f>'RAB SEPT'!G35*'RAB 500JT'!AB91</f>
        <v>1.4999999999999999E-2</v>
      </c>
      <c r="I75" s="14" t="str">
        <f>E75</f>
        <v>m2</v>
      </c>
      <c r="J75" s="14">
        <f t="shared" si="4"/>
        <v>4.4999999999999998E-2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'30'!J76</f>
        <v>0.86</v>
      </c>
      <c r="G76" s="14" t="str">
        <f t="shared" ref="G76:G94" si="7">E76</f>
        <v>m2</v>
      </c>
      <c r="H76" s="14">
        <f>'RAB SEPT'!G36*'RAB 500JT'!AB92</f>
        <v>0.43</v>
      </c>
      <c r="I76" s="14" t="str">
        <f>E76</f>
        <v>m2</v>
      </c>
      <c r="J76" s="14">
        <f t="shared" si="4"/>
        <v>1.29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'30'!J78</f>
        <v>0</v>
      </c>
      <c r="G78" s="14" t="str">
        <f t="shared" si="7"/>
        <v>bh</v>
      </c>
      <c r="H78" s="14">
        <f>'RAB SEPT'!G38*'RAB 500JT'!AB94</f>
        <v>0</v>
      </c>
      <c r="I78" s="14" t="str">
        <f t="shared" ref="I78:I86" si="9">E78</f>
        <v>bh</v>
      </c>
      <c r="J78" s="14">
        <f t="shared" si="4"/>
        <v>0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'30'!J79</f>
        <v>0</v>
      </c>
      <c r="G79" s="14" t="str">
        <f t="shared" si="7"/>
        <v>m</v>
      </c>
      <c r="H79" s="14">
        <f>'RAB SEPT'!G39*'RAB 500JT'!AB95</f>
        <v>2</v>
      </c>
      <c r="I79" s="14" t="str">
        <f t="shared" si="9"/>
        <v>m</v>
      </c>
      <c r="J79" s="14">
        <f t="shared" si="4"/>
        <v>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'30'!J80</f>
        <v>0</v>
      </c>
      <c r="G80" s="14" t="str">
        <f t="shared" si="7"/>
        <v>btg</v>
      </c>
      <c r="H80" s="14">
        <f>'RAB SEPT'!G40*'RAB 500JT'!AB96</f>
        <v>0</v>
      </c>
      <c r="I80" s="14" t="str">
        <f t="shared" si="9"/>
        <v>btg</v>
      </c>
      <c r="J80" s="14">
        <f t="shared" si="4"/>
        <v>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'30'!J81</f>
        <v>0</v>
      </c>
      <c r="G81" s="14" t="str">
        <f t="shared" si="7"/>
        <v>bh</v>
      </c>
      <c r="H81" s="14">
        <f>'RAB SEPT'!G41*'RAB 500JT'!AB97</f>
        <v>0</v>
      </c>
      <c r="I81" s="14" t="str">
        <f t="shared" si="9"/>
        <v>bh</v>
      </c>
      <c r="J81" s="14">
        <f t="shared" si="4"/>
        <v>0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'30'!J82</f>
        <v>0</v>
      </c>
      <c r="G82" s="14" t="str">
        <f t="shared" si="7"/>
        <v>bh</v>
      </c>
      <c r="H82" s="14">
        <f>'RAB SEPT'!G42*'RAB 500JT'!AB98</f>
        <v>0</v>
      </c>
      <c r="I82" s="14" t="str">
        <f t="shared" si="9"/>
        <v>bh</v>
      </c>
      <c r="J82" s="14">
        <f t="shared" si="4"/>
        <v>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'30'!J83</f>
        <v>4</v>
      </c>
      <c r="G83" s="14" t="str">
        <f t="shared" si="7"/>
        <v>bh</v>
      </c>
      <c r="H83" s="14">
        <f>'RAB SEPT'!G43*'RAB 500JT'!AB99</f>
        <v>0</v>
      </c>
      <c r="I83" s="14" t="str">
        <f t="shared" si="9"/>
        <v>bh</v>
      </c>
      <c r="J83" s="14">
        <f t="shared" si="4"/>
        <v>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'30'!J84</f>
        <v>0</v>
      </c>
      <c r="G84" s="14" t="str">
        <f t="shared" si="7"/>
        <v>set</v>
      </c>
      <c r="H84" s="14">
        <f>'RAB SEPT'!G44*'RAB 500JT'!AB100</f>
        <v>0</v>
      </c>
      <c r="I84" s="14" t="str">
        <f t="shared" si="9"/>
        <v>set</v>
      </c>
      <c r="J84" s="14">
        <f t="shared" si="4"/>
        <v>0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'30'!J85</f>
        <v>0</v>
      </c>
      <c r="G85" s="14" t="str">
        <f t="shared" si="7"/>
        <v>set</v>
      </c>
      <c r="H85" s="14">
        <f>'RAB SEPT'!G45*'RAB 500JT'!AB101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'30'!J86</f>
        <v>0</v>
      </c>
      <c r="G86" s="14" t="str">
        <f t="shared" si="7"/>
        <v>bh</v>
      </c>
      <c r="H86" s="14">
        <f>'RAB SEPT'!G46*'RAB 500JT'!AB102</f>
        <v>0</v>
      </c>
      <c r="I86" s="14" t="str">
        <f t="shared" si="9"/>
        <v>bh</v>
      </c>
      <c r="J86" s="14">
        <f t="shared" si="4"/>
        <v>0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'30'!J88</f>
        <v>2.2608000000000001</v>
      </c>
      <c r="G88" s="14" t="str">
        <f t="shared" si="7"/>
        <v>m3</v>
      </c>
      <c r="H88" s="14">
        <f>'RAB SEPT'!G48*'RAB 500JT'!AB104</f>
        <v>0</v>
      </c>
      <c r="I88" s="14" t="str">
        <f t="shared" ref="I88:I94" si="10">E88</f>
        <v>m3</v>
      </c>
      <c r="J88" s="14">
        <f t="shared" si="4"/>
        <v>2.2608000000000001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'30'!J89</f>
        <v>0</v>
      </c>
      <c r="G89" s="14" t="str">
        <f t="shared" si="7"/>
        <v>m3</v>
      </c>
      <c r="H89" s="14">
        <f>'RAB SEPT'!G49*'RAB 500JT'!AB105</f>
        <v>0.25119999999999998</v>
      </c>
      <c r="I89" s="14" t="str">
        <f t="shared" si="10"/>
        <v>m3</v>
      </c>
      <c r="J89" s="14">
        <f t="shared" si="4"/>
        <v>0.25119999999999998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'30'!J90</f>
        <v>6</v>
      </c>
      <c r="G90" s="14" t="str">
        <f t="shared" si="7"/>
        <v>Bh</v>
      </c>
      <c r="H90" s="14">
        <f>'RAB SEPT'!G50*'RAB 500JT'!AB106</f>
        <v>3</v>
      </c>
      <c r="I90" s="14" t="str">
        <f t="shared" si="10"/>
        <v>Bh</v>
      </c>
      <c r="J90" s="14">
        <f t="shared" si="4"/>
        <v>9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'30'!J91</f>
        <v>0</v>
      </c>
      <c r="G91" s="14" t="str">
        <f t="shared" si="7"/>
        <v>Bh</v>
      </c>
      <c r="H91" s="14">
        <f>'RAB SEPT'!G51*'RAB 500JT'!AB107</f>
        <v>0</v>
      </c>
      <c r="I91" s="14" t="str">
        <f t="shared" si="10"/>
        <v>Bh</v>
      </c>
      <c r="J91" s="14">
        <f t="shared" si="4"/>
        <v>0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'30'!J92</f>
        <v>0.10048000000000001</v>
      </c>
      <c r="G92" s="14" t="str">
        <f t="shared" si="7"/>
        <v>M3</v>
      </c>
      <c r="H92" s="14">
        <f>'RAB SEPT'!G52*'RAB 500JT'!AB108</f>
        <v>0.10048000000000001</v>
      </c>
      <c r="I92" s="14" t="str">
        <f t="shared" si="10"/>
        <v>M3</v>
      </c>
      <c r="J92" s="14">
        <f t="shared" si="4"/>
        <v>0.20096000000000003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'30'!J93</f>
        <v>0.10048000000000001</v>
      </c>
      <c r="G93" s="14" t="str">
        <f t="shared" si="7"/>
        <v>M3</v>
      </c>
      <c r="H93" s="14">
        <f>'RAB SEPT'!G53*'RAB 500JT'!AB109</f>
        <v>0.10048000000000001</v>
      </c>
      <c r="I93" s="14" t="str">
        <f t="shared" si="10"/>
        <v>M3</v>
      </c>
      <c r="J93" s="14">
        <f t="shared" si="4"/>
        <v>0.20096000000000003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'30'!J94</f>
        <v>1</v>
      </c>
      <c r="G94" s="14" t="str">
        <f t="shared" si="7"/>
        <v>M2</v>
      </c>
      <c r="H94" s="14">
        <f>'RAB SEPT'!G54*'RAB 500JT'!AB110</f>
        <v>1</v>
      </c>
      <c r="I94" s="14" t="str">
        <f t="shared" si="10"/>
        <v>M2</v>
      </c>
      <c r="J94" s="14">
        <f t="shared" si="4"/>
        <v>2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CB3A-48C2-4CF2-AD59-E41ED44420FB}">
  <dimension ref="A1:Z119"/>
  <sheetViews>
    <sheetView topLeftCell="A69" zoomScale="142" zoomScaleNormal="142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281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'31'!J11</f>
        <v>31.667999999999992</v>
      </c>
      <c r="G11" s="14" t="str">
        <f>E11</f>
        <v>m3</v>
      </c>
      <c r="H11" s="14">
        <f>'RAB BILIK L'!G12*'RAB 500JT'!AC28</f>
        <v>0</v>
      </c>
      <c r="I11" s="14" t="str">
        <f>E11</f>
        <v>m3</v>
      </c>
      <c r="J11" s="14">
        <f>H11+F11</f>
        <v>31.667999999999992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'31'!J12</f>
        <v>0.45239999999999991</v>
      </c>
      <c r="G12" s="14" t="str">
        <f t="shared" ref="G12:G75" si="0">E12</f>
        <v>m3</v>
      </c>
      <c r="H12" s="14">
        <f>'RAB BILIK L'!G13*'RAB 500JT'!AC29</f>
        <v>0</v>
      </c>
      <c r="I12" s="14" t="str">
        <f>E12</f>
        <v>m3</v>
      </c>
      <c r="J12" s="14">
        <f t="shared" ref="J12:J49" si="1">H12+F12</f>
        <v>0.45239999999999991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'31'!J14</f>
        <v>16.703999999999997</v>
      </c>
      <c r="G14" s="14" t="str">
        <f t="shared" si="0"/>
        <v>m3</v>
      </c>
      <c r="H14" s="14">
        <f>'RAB BILIK L'!G15*'RAB 500JT'!AC31</f>
        <v>0</v>
      </c>
      <c r="I14" s="14" t="str">
        <f>E14</f>
        <v>m3</v>
      </c>
      <c r="J14" s="14">
        <f t="shared" si="1"/>
        <v>16.703999999999997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'31'!J15</f>
        <v>273.52</v>
      </c>
      <c r="G15" s="14" t="str">
        <f t="shared" si="0"/>
        <v>m2</v>
      </c>
      <c r="H15" s="14">
        <f>'RAB BILIK L'!G16*'RAB 500JT'!AC32</f>
        <v>4.5199999999999996</v>
      </c>
      <c r="I15" s="14" t="str">
        <f>E15</f>
        <v>m2</v>
      </c>
      <c r="J15" s="14">
        <f t="shared" si="1"/>
        <v>278.03999999999996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'31'!J16</f>
        <v>492.48</v>
      </c>
      <c r="G16" s="14" t="str">
        <f t="shared" si="0"/>
        <v>m2</v>
      </c>
      <c r="H16" s="14">
        <f>'RAB BILIK L'!G17*'RAB 500JT'!AC33</f>
        <v>9.0399999999999991</v>
      </c>
      <c r="I16" s="14" t="str">
        <f>E16</f>
        <v>m2</v>
      </c>
      <c r="J16" s="14">
        <f t="shared" si="1"/>
        <v>501.52000000000004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'31'!J17</f>
        <v>492.48</v>
      </c>
      <c r="G17" s="14" t="str">
        <f t="shared" si="0"/>
        <v>m2</v>
      </c>
      <c r="H17" s="14">
        <f>'RAB BILIK L'!G18*'RAB 500JT'!AC34</f>
        <v>0</v>
      </c>
      <c r="I17" s="14" t="str">
        <f>E17</f>
        <v>m2</v>
      </c>
      <c r="J17" s="14">
        <f t="shared" si="1"/>
        <v>492.48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'31'!J18</f>
        <v>41.4</v>
      </c>
      <c r="G18" s="14" t="str">
        <f t="shared" si="0"/>
        <v>m2</v>
      </c>
      <c r="H18" s="14">
        <f>'RAB BILIK L'!G19*'RAB 500JT'!AC35</f>
        <v>0</v>
      </c>
      <c r="I18" s="14" t="str">
        <f>E18</f>
        <v>m2</v>
      </c>
      <c r="J18" s="14">
        <f t="shared" si="1"/>
        <v>41.4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'31'!J20</f>
        <v>2.1840000000000002</v>
      </c>
      <c r="G20" s="14" t="str">
        <f t="shared" si="0"/>
        <v>m3</v>
      </c>
      <c r="H20" s="14">
        <f>'RAB BILIK L'!G21*'RAB 500JT'!AC37</f>
        <v>8.4000000000000005E-2</v>
      </c>
      <c r="I20" s="14" t="str">
        <f>E20</f>
        <v>m3</v>
      </c>
      <c r="J20" s="14">
        <f t="shared" si="1"/>
        <v>2.2680000000000002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'31'!J21</f>
        <v>2.2619999999999991</v>
      </c>
      <c r="G21" s="14" t="str">
        <f t="shared" si="0"/>
        <v>m3</v>
      </c>
      <c r="H21" s="14">
        <f>'RAB BILIK L'!G22*'RAB 500JT'!AC38</f>
        <v>0</v>
      </c>
      <c r="I21" s="14" t="str">
        <f>E21</f>
        <v>m3</v>
      </c>
      <c r="J21" s="14">
        <f t="shared" si="1"/>
        <v>2.2619999999999991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'31'!J22</f>
        <v>2.3130000000000011</v>
      </c>
      <c r="G22" s="14" t="str">
        <f t="shared" si="0"/>
        <v>m3</v>
      </c>
      <c r="H22" s="14">
        <f>'RAB BILIK L'!G23*'RAB 500JT'!AC39</f>
        <v>6.3000000000000014E-2</v>
      </c>
      <c r="I22" s="14" t="str">
        <f>E22</f>
        <v>m3</v>
      </c>
      <c r="J22" s="14">
        <f t="shared" si="1"/>
        <v>2.3760000000000012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'31'!J23</f>
        <v>1.4500000000000004</v>
      </c>
      <c r="G23" s="14" t="str">
        <f t="shared" si="0"/>
        <v>m3</v>
      </c>
      <c r="H23" s="14">
        <f>'RAB BILIK L'!G24*'RAB 500JT'!AC40</f>
        <v>2.9000000000000001E-2</v>
      </c>
      <c r="I23" s="14" t="str">
        <f>E23</f>
        <v>m3</v>
      </c>
      <c r="J23" s="14">
        <f t="shared" si="1"/>
        <v>1.4790000000000003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'31'!J25</f>
        <v>493.20510000000013</v>
      </c>
      <c r="G25" s="14" t="str">
        <f t="shared" si="0"/>
        <v>Kg</v>
      </c>
      <c r="H25" s="14">
        <f>'RAB BILIK L'!G26*'RAB 500JT'!AC42</f>
        <v>0</v>
      </c>
      <c r="I25" s="14" t="str">
        <f>E25</f>
        <v>Kg</v>
      </c>
      <c r="J25" s="14">
        <f t="shared" si="1"/>
        <v>493.20510000000013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'31'!J26</f>
        <v>705.77550000000019</v>
      </c>
      <c r="G26" s="14" t="str">
        <f t="shared" si="0"/>
        <v>Kg</v>
      </c>
      <c r="H26" s="14">
        <f>'RAB BILIK L'!G27*'RAB 500JT'!AC43</f>
        <v>0</v>
      </c>
      <c r="I26" s="14" t="str">
        <f>E26</f>
        <v>Kg</v>
      </c>
      <c r="J26" s="14">
        <f t="shared" si="1"/>
        <v>705.77550000000019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'31'!J27</f>
        <v>463.90090000000009</v>
      </c>
      <c r="G27" s="14" t="str">
        <f t="shared" si="0"/>
        <v>Kg</v>
      </c>
      <c r="H27" s="14">
        <f>'RAB BILIK L'!G28*'RAB 500JT'!AC44</f>
        <v>0</v>
      </c>
      <c r="I27" s="14" t="str">
        <f>E27</f>
        <v>Kg</v>
      </c>
      <c r="J27" s="14">
        <f t="shared" si="1"/>
        <v>463.90090000000009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'31'!J29</f>
        <v>29</v>
      </c>
      <c r="G29" s="14" t="str">
        <f t="shared" si="0"/>
        <v>m2</v>
      </c>
      <c r="H29" s="14">
        <f>'RAB BILIK L'!G30*'RAB 500JT'!AC46</f>
        <v>0</v>
      </c>
      <c r="I29" s="14" t="str">
        <f>E29</f>
        <v>m2</v>
      </c>
      <c r="J29" s="14">
        <f t="shared" si="1"/>
        <v>29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'31'!J30</f>
        <v>88.920000000000016</v>
      </c>
      <c r="G30" s="14" t="str">
        <f t="shared" si="0"/>
        <v>m2</v>
      </c>
      <c r="H30" s="14">
        <f>'RAB BILIK L'!G31*'RAB 500JT'!AC47</f>
        <v>2.5200000000000005</v>
      </c>
      <c r="I30" s="14" t="str">
        <f>E30</f>
        <v>m2</v>
      </c>
      <c r="J30" s="14">
        <f t="shared" si="1"/>
        <v>91.440000000000012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'31'!J31</f>
        <v>27.840000000000003</v>
      </c>
      <c r="G31" s="14" t="str">
        <f t="shared" si="0"/>
        <v>m2</v>
      </c>
      <c r="H31" s="14">
        <f>'RAB BILIK L'!G32*'RAB 500JT'!AC48</f>
        <v>0.58000000000000007</v>
      </c>
      <c r="I31" s="14" t="str">
        <f>E31</f>
        <v>m2</v>
      </c>
      <c r="J31" s="14">
        <f t="shared" si="1"/>
        <v>28.42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'31'!J33</f>
        <v>59.939999999999984</v>
      </c>
      <c r="G33" s="14" t="str">
        <f t="shared" si="0"/>
        <v>m2</v>
      </c>
      <c r="H33" s="14">
        <f>'RAB BILIK L'!G34*'RAB 500JT'!AC50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'31'!J35</f>
        <v>0</v>
      </c>
      <c r="G35" s="14" t="str">
        <f t="shared" si="0"/>
        <v>m2</v>
      </c>
      <c r="H35" s="14">
        <f>'RAB BILIK L'!G36*'RAB 500JT'!AC52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'31'!J37</f>
        <v>24</v>
      </c>
      <c r="G37" s="14" t="str">
        <f t="shared" si="0"/>
        <v>bh</v>
      </c>
      <c r="H37" s="14">
        <f>'RAB BILIK L'!G38*'RAB 500JT'!AC54</f>
        <v>1</v>
      </c>
      <c r="I37" s="14" t="str">
        <f t="shared" ref="I37:I49" si="3">E37</f>
        <v>bh</v>
      </c>
      <c r="J37" s="14">
        <f t="shared" si="1"/>
        <v>25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'31'!J38</f>
        <v>25</v>
      </c>
      <c r="G38" s="14" t="str">
        <f t="shared" si="0"/>
        <v>bh</v>
      </c>
      <c r="H38" s="14">
        <f>'RAB BILIK L'!G39*'RAB 500JT'!AC55</f>
        <v>1</v>
      </c>
      <c r="I38" s="14" t="str">
        <f t="shared" si="3"/>
        <v>bh</v>
      </c>
      <c r="J38" s="14">
        <f t="shared" si="1"/>
        <v>26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'31'!J39</f>
        <v>25</v>
      </c>
      <c r="G39" s="14" t="str">
        <f t="shared" si="0"/>
        <v>bh</v>
      </c>
      <c r="H39" s="14">
        <f>'RAB BILIK L'!G40*'RAB 500JT'!AC56</f>
        <v>1</v>
      </c>
      <c r="I39" s="14" t="str">
        <f t="shared" si="3"/>
        <v>bh</v>
      </c>
      <c r="J39" s="14">
        <f t="shared" si="1"/>
        <v>26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'31'!J40</f>
        <v>24</v>
      </c>
      <c r="G40" s="14" t="str">
        <f t="shared" si="0"/>
        <v>btg</v>
      </c>
      <c r="H40" s="14">
        <f>'RAB BILIK L'!G41*'RAB 500JT'!AC57</f>
        <v>1</v>
      </c>
      <c r="I40" s="14" t="str">
        <f t="shared" si="3"/>
        <v>btg</v>
      </c>
      <c r="J40" s="14">
        <f t="shared" si="1"/>
        <v>25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'31'!J41</f>
        <v>24</v>
      </c>
      <c r="G41" s="14" t="str">
        <f t="shared" si="0"/>
        <v>bh</v>
      </c>
      <c r="H41" s="14">
        <f>'RAB BILIK L'!G42*'RAB 500JT'!AC58</f>
        <v>0</v>
      </c>
      <c r="I41" s="14" t="str">
        <f t="shared" si="3"/>
        <v>bh</v>
      </c>
      <c r="J41" s="14">
        <f t="shared" si="1"/>
        <v>24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'31'!J42</f>
        <v>24</v>
      </c>
      <c r="G42" s="14" t="str">
        <f t="shared" si="0"/>
        <v>bh</v>
      </c>
      <c r="H42" s="14">
        <f>'RAB BILIK L'!G43*'RAB 500JT'!AC59</f>
        <v>0</v>
      </c>
      <c r="I42" s="14" t="str">
        <f t="shared" si="3"/>
        <v>bh</v>
      </c>
      <c r="J42" s="14">
        <f t="shared" si="1"/>
        <v>24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'31'!J43</f>
        <v>21</v>
      </c>
      <c r="G43" s="14" t="str">
        <f t="shared" si="0"/>
        <v>m</v>
      </c>
      <c r="H43" s="14">
        <f>'RAB BILIK L'!G44*'RAB 500JT'!AC60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'31'!J44</f>
        <v>7</v>
      </c>
      <c r="G44" s="14" t="str">
        <f t="shared" si="0"/>
        <v>bh</v>
      </c>
      <c r="H44" s="14">
        <f>'RAB BILIK L'!G45*'RAB 500JT'!AC61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'31'!J45</f>
        <v>7</v>
      </c>
      <c r="G45" s="14" t="str">
        <f t="shared" si="0"/>
        <v>bh</v>
      </c>
      <c r="H45" s="14">
        <f>'RAB BILIK L'!G46*'RAB 500JT'!AC62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'31'!J46</f>
        <v>7</v>
      </c>
      <c r="G46" s="14" t="str">
        <f t="shared" si="0"/>
        <v>bh</v>
      </c>
      <c r="H46" s="14">
        <f>'RAB BILIK L'!G47*'RAB 500JT'!AC63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'31'!J47</f>
        <v>24</v>
      </c>
      <c r="G47" s="14" t="str">
        <f t="shared" si="0"/>
        <v>bh</v>
      </c>
      <c r="H47" s="14">
        <f>'RAB BILIK L'!G48*'RAB 500JT'!AC64</f>
        <v>0</v>
      </c>
      <c r="I47" s="14" t="str">
        <f t="shared" si="3"/>
        <v>bh</v>
      </c>
      <c r="J47" s="14">
        <f t="shared" si="1"/>
        <v>24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'31'!J48</f>
        <v>24</v>
      </c>
      <c r="G48" s="14" t="str">
        <f t="shared" si="0"/>
        <v>btg</v>
      </c>
      <c r="H48" s="14">
        <f>'RAB BILIK L'!G49*'RAB 500JT'!AC65</f>
        <v>0</v>
      </c>
      <c r="I48" s="14" t="str">
        <f t="shared" si="3"/>
        <v>btg</v>
      </c>
      <c r="J48" s="14">
        <f t="shared" si="1"/>
        <v>24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'31'!J49</f>
        <v>49</v>
      </c>
      <c r="G49" s="14" t="str">
        <f t="shared" si="0"/>
        <v>bh</v>
      </c>
      <c r="H49" s="14">
        <f>'RAB BILIK L'!G50*'RAB 500JT'!AC66</f>
        <v>1</v>
      </c>
      <c r="I49" s="14" t="str">
        <f t="shared" si="3"/>
        <v>bh</v>
      </c>
      <c r="J49" s="14">
        <f t="shared" si="1"/>
        <v>50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'31'!J53</f>
        <v>9.5039999999999996</v>
      </c>
      <c r="G53" s="14" t="str">
        <f t="shared" si="0"/>
        <v>m3</v>
      </c>
      <c r="H53" s="14">
        <f>'RAB SEPT'!G13*'RAB 500JT'!AC69</f>
        <v>0</v>
      </c>
      <c r="I53" s="14" t="str">
        <f>E53</f>
        <v>m3</v>
      </c>
      <c r="J53" s="14">
        <f>H53+F53</f>
        <v>9.5039999999999996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'31'!J54</f>
        <v>2.3759999999999999</v>
      </c>
      <c r="G54" s="14" t="str">
        <f t="shared" si="0"/>
        <v>m3</v>
      </c>
      <c r="H54" s="14">
        <f>'RAB SEPT'!G14*'RAB 500JT'!AC70</f>
        <v>0.79199999999999993</v>
      </c>
      <c r="I54" s="14" t="str">
        <f>E54</f>
        <v>m3</v>
      </c>
      <c r="J54" s="14">
        <f t="shared" ref="J54:J94" si="4">H54+F54</f>
        <v>3.1679999999999997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'31'!J56</f>
        <v>0</v>
      </c>
      <c r="G56" s="14" t="str">
        <f t="shared" si="0"/>
        <v>m2</v>
      </c>
      <c r="H56" s="14">
        <f>'RAB SEPT'!G16*'RAB 500JT'!AC72</f>
        <v>0</v>
      </c>
      <c r="I56" s="14" t="str">
        <f>E56</f>
        <v>m2</v>
      </c>
      <c r="J56" s="14">
        <f t="shared" si="4"/>
        <v>0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'31'!J58</f>
        <v>1.044</v>
      </c>
      <c r="G58" s="14" t="str">
        <f t="shared" si="0"/>
        <v>m3</v>
      </c>
      <c r="H58" s="14">
        <f>'RAB SEPT'!G18*'RAB 500JT'!AC74</f>
        <v>0.52200000000000002</v>
      </c>
      <c r="I58" s="14" t="str">
        <f t="shared" ref="I58:I63" si="5">E58</f>
        <v>m3</v>
      </c>
      <c r="J58" s="14">
        <f t="shared" si="4"/>
        <v>1.5660000000000001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'31'!J59</f>
        <v>0.25919999999999999</v>
      </c>
      <c r="G59" s="14" t="str">
        <f t="shared" si="0"/>
        <v>m3</v>
      </c>
      <c r="H59" s="14">
        <f>'RAB SEPT'!G19*'RAB 500JT'!AC75</f>
        <v>0.12959999999999999</v>
      </c>
      <c r="I59" s="14" t="str">
        <f t="shared" si="5"/>
        <v>m3</v>
      </c>
      <c r="J59" s="14">
        <f t="shared" si="4"/>
        <v>0.38879999999999998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'31'!J60</f>
        <v>0.38800000000000001</v>
      </c>
      <c r="G60" s="14" t="str">
        <f t="shared" si="0"/>
        <v>m3</v>
      </c>
      <c r="H60" s="14">
        <f>'RAB SEPT'!G20*'RAB 500JT'!AC76</f>
        <v>0.19400000000000001</v>
      </c>
      <c r="I60" s="14" t="str">
        <f t="shared" si="5"/>
        <v>m3</v>
      </c>
      <c r="J60" s="14">
        <f t="shared" si="4"/>
        <v>0.58200000000000007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'31'!J61</f>
        <v>0.1</v>
      </c>
      <c r="G61" s="14" t="str">
        <f t="shared" si="0"/>
        <v>m3</v>
      </c>
      <c r="H61" s="14">
        <f>'RAB SEPT'!G21*'RAB 500JT'!AC77</f>
        <v>0.05</v>
      </c>
      <c r="I61" s="14" t="str">
        <f t="shared" si="5"/>
        <v>m3</v>
      </c>
      <c r="J61" s="14">
        <f t="shared" si="4"/>
        <v>0.15000000000000002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'31'!J62</f>
        <v>0.03</v>
      </c>
      <c r="G62" s="14" t="str">
        <f t="shared" si="0"/>
        <v>m3</v>
      </c>
      <c r="H62" s="14">
        <f>'RAB SEPT'!G22*'RAB 500JT'!AC78</f>
        <v>1.4999999999999999E-2</v>
      </c>
      <c r="I62" s="14" t="str">
        <f t="shared" si="5"/>
        <v>m3</v>
      </c>
      <c r="J62" s="14">
        <f t="shared" si="4"/>
        <v>4.4999999999999998E-2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'31'!J63</f>
        <v>0.86</v>
      </c>
      <c r="G63" s="14" t="str">
        <f t="shared" si="0"/>
        <v>m3</v>
      </c>
      <c r="H63" s="14">
        <f>'RAB SEPT'!G23*'RAB 500JT'!AC79</f>
        <v>0.43</v>
      </c>
      <c r="I63" s="14" t="str">
        <f t="shared" si="5"/>
        <v>m3</v>
      </c>
      <c r="J63" s="14">
        <f t="shared" si="4"/>
        <v>1.29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'31'!J65</f>
        <v>147.4256</v>
      </c>
      <c r="G65" s="14" t="str">
        <f t="shared" si="0"/>
        <v>Kg</v>
      </c>
      <c r="H65" s="14">
        <f>'RAB SEPT'!G25*'RAB 500JT'!AC81</f>
        <v>0</v>
      </c>
      <c r="I65" s="14" t="str">
        <f t="shared" ref="I65:I70" si="6">E65</f>
        <v>Kg</v>
      </c>
      <c r="J65" s="14">
        <f t="shared" si="4"/>
        <v>147.4256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'31'!J66</f>
        <v>32.577600000000004</v>
      </c>
      <c r="G66" s="14" t="str">
        <f t="shared" si="0"/>
        <v>Kg</v>
      </c>
      <c r="H66" s="14">
        <f>'RAB SEPT'!G26*'RAB 500JT'!AC82</f>
        <v>0</v>
      </c>
      <c r="I66" s="14" t="str">
        <f t="shared" si="6"/>
        <v>Kg</v>
      </c>
      <c r="J66" s="14">
        <f t="shared" si="4"/>
        <v>32.577600000000004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'31'!J67</f>
        <v>32.577600000000004</v>
      </c>
      <c r="G67" s="14" t="str">
        <f t="shared" si="0"/>
        <v>Kg</v>
      </c>
      <c r="H67" s="14">
        <f>'RAB SEPT'!G27*'RAB 500JT'!AC83</f>
        <v>0</v>
      </c>
      <c r="I67" s="14" t="str">
        <f t="shared" si="6"/>
        <v>Kg</v>
      </c>
      <c r="J67" s="14">
        <f t="shared" si="4"/>
        <v>32.577600000000004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'31'!J68</f>
        <v>19.908000000000001</v>
      </c>
      <c r="G68" s="14" t="str">
        <f t="shared" si="0"/>
        <v>Kg</v>
      </c>
      <c r="H68" s="14">
        <f>'RAB SEPT'!G28*'RAB 500JT'!AC84</f>
        <v>0</v>
      </c>
      <c r="I68" s="14" t="str">
        <f t="shared" si="6"/>
        <v>Kg</v>
      </c>
      <c r="J68" s="14">
        <f t="shared" si="4"/>
        <v>19.908000000000001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'31'!J69</f>
        <v>9.1640000000000015</v>
      </c>
      <c r="G69" s="14" t="str">
        <f t="shared" si="0"/>
        <v>Kg</v>
      </c>
      <c r="H69" s="14">
        <f>'RAB SEPT'!G29*'RAB 500JT'!AC85</f>
        <v>0</v>
      </c>
      <c r="I69" s="14" t="str">
        <f t="shared" si="6"/>
        <v>Kg</v>
      </c>
      <c r="J69" s="14">
        <f t="shared" si="4"/>
        <v>9.1640000000000015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'31'!J70</f>
        <v>4.7716000000000003</v>
      </c>
      <c r="G70" s="14" t="str">
        <f t="shared" si="0"/>
        <v>Kg</v>
      </c>
      <c r="H70" s="14">
        <f>'RAB SEPT'!G30*'RAB 500JT'!AC86</f>
        <v>0</v>
      </c>
      <c r="I70" s="14" t="str">
        <f t="shared" si="6"/>
        <v>Kg</v>
      </c>
      <c r="J70" s="14">
        <f t="shared" si="4"/>
        <v>4.7716000000000003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'31'!J72</f>
        <v>9</v>
      </c>
      <c r="G72" s="14" t="str">
        <f t="shared" si="0"/>
        <v>m2</v>
      </c>
      <c r="H72" s="14">
        <f>'RAB SEPT'!G32*'RAB 500JT'!AC88</f>
        <v>3</v>
      </c>
      <c r="I72" s="14" t="str">
        <f>E72</f>
        <v>m2</v>
      </c>
      <c r="J72" s="14">
        <f t="shared" si="4"/>
        <v>12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'31'!J73</f>
        <v>5.6159999999999997</v>
      </c>
      <c r="G73" s="14" t="str">
        <f t="shared" si="0"/>
        <v>m2</v>
      </c>
      <c r="H73" s="14">
        <f>'RAB SEPT'!G33*'RAB 500JT'!AC89</f>
        <v>1.8719999999999999</v>
      </c>
      <c r="I73" s="14" t="str">
        <f>E73</f>
        <v>m2</v>
      </c>
      <c r="J73" s="14">
        <f t="shared" si="4"/>
        <v>7.4879999999999995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'31'!J74</f>
        <v>3</v>
      </c>
      <c r="G74" s="14" t="str">
        <f t="shared" si="0"/>
        <v>m2</v>
      </c>
      <c r="H74" s="14">
        <f>'RAB SEPT'!G34*'RAB 500JT'!AC90</f>
        <v>1</v>
      </c>
      <c r="I74" s="14" t="str">
        <f>E74</f>
        <v>m2</v>
      </c>
      <c r="J74" s="14">
        <f t="shared" si="4"/>
        <v>4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'31'!J75</f>
        <v>4.4999999999999998E-2</v>
      </c>
      <c r="G75" s="14" t="str">
        <f t="shared" si="0"/>
        <v>m2</v>
      </c>
      <c r="H75" s="14">
        <f>'RAB SEPT'!G35*'RAB 500JT'!AC91</f>
        <v>1.4999999999999999E-2</v>
      </c>
      <c r="I75" s="14" t="str">
        <f>E75</f>
        <v>m2</v>
      </c>
      <c r="J75" s="14">
        <f t="shared" si="4"/>
        <v>0.06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'31'!J76</f>
        <v>1.29</v>
      </c>
      <c r="G76" s="14" t="str">
        <f t="shared" ref="G76:G94" si="7">E76</f>
        <v>m2</v>
      </c>
      <c r="H76" s="14">
        <f>'RAB SEPT'!G36*'RAB 500JT'!AC92</f>
        <v>0.43</v>
      </c>
      <c r="I76" s="14" t="str">
        <f>E76</f>
        <v>m2</v>
      </c>
      <c r="J76" s="14">
        <f t="shared" si="4"/>
        <v>1.72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'31'!J78</f>
        <v>0</v>
      </c>
      <c r="G78" s="14" t="str">
        <f t="shared" si="7"/>
        <v>bh</v>
      </c>
      <c r="H78" s="14">
        <f>'RAB SEPT'!G38*'RAB 500JT'!AC94</f>
        <v>0</v>
      </c>
      <c r="I78" s="14" t="str">
        <f t="shared" ref="I78:I86" si="9">E78</f>
        <v>bh</v>
      </c>
      <c r="J78" s="14">
        <f t="shared" si="4"/>
        <v>0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'31'!J79</f>
        <v>2</v>
      </c>
      <c r="G79" s="14" t="str">
        <f t="shared" si="7"/>
        <v>m</v>
      </c>
      <c r="H79" s="14">
        <f>'RAB SEPT'!G39*'RAB 500JT'!AC95</f>
        <v>2</v>
      </c>
      <c r="I79" s="14" t="str">
        <f t="shared" si="9"/>
        <v>m</v>
      </c>
      <c r="J79" s="14">
        <f t="shared" si="4"/>
        <v>4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'31'!J80</f>
        <v>0</v>
      </c>
      <c r="G80" s="14" t="str">
        <f t="shared" si="7"/>
        <v>btg</v>
      </c>
      <c r="H80" s="14">
        <f>'RAB SEPT'!G40*'RAB 500JT'!AC96</f>
        <v>0</v>
      </c>
      <c r="I80" s="14" t="str">
        <f t="shared" si="9"/>
        <v>btg</v>
      </c>
      <c r="J80" s="14">
        <f t="shared" si="4"/>
        <v>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'31'!J81</f>
        <v>0</v>
      </c>
      <c r="G81" s="14" t="str">
        <f t="shared" si="7"/>
        <v>bh</v>
      </c>
      <c r="H81" s="14">
        <f>'RAB SEPT'!G41*'RAB 500JT'!AC97</f>
        <v>0</v>
      </c>
      <c r="I81" s="14" t="str">
        <f t="shared" si="9"/>
        <v>bh</v>
      </c>
      <c r="J81" s="14">
        <f t="shared" si="4"/>
        <v>0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'31'!J82</f>
        <v>0</v>
      </c>
      <c r="G82" s="14" t="str">
        <f t="shared" si="7"/>
        <v>bh</v>
      </c>
      <c r="H82" s="14">
        <f>'RAB SEPT'!G42*'RAB 500JT'!AC98</f>
        <v>0</v>
      </c>
      <c r="I82" s="14" t="str">
        <f t="shared" si="9"/>
        <v>bh</v>
      </c>
      <c r="J82" s="14">
        <f t="shared" si="4"/>
        <v>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'31'!J83</f>
        <v>4</v>
      </c>
      <c r="G83" s="14" t="str">
        <f t="shared" si="7"/>
        <v>bh</v>
      </c>
      <c r="H83" s="14">
        <f>'RAB SEPT'!G43*'RAB 500JT'!AC99</f>
        <v>0</v>
      </c>
      <c r="I83" s="14" t="str">
        <f t="shared" si="9"/>
        <v>bh</v>
      </c>
      <c r="J83" s="14">
        <f t="shared" si="4"/>
        <v>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'31'!J84</f>
        <v>0</v>
      </c>
      <c r="G84" s="14" t="str">
        <f t="shared" si="7"/>
        <v>set</v>
      </c>
      <c r="H84" s="14">
        <f>'RAB SEPT'!G44*'RAB 500JT'!AC100</f>
        <v>2</v>
      </c>
      <c r="I84" s="14" t="str">
        <f t="shared" si="9"/>
        <v>set</v>
      </c>
      <c r="J84" s="14">
        <f t="shared" si="4"/>
        <v>2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'31'!J85</f>
        <v>0</v>
      </c>
      <c r="G85" s="14" t="str">
        <f t="shared" si="7"/>
        <v>set</v>
      </c>
      <c r="H85" s="14">
        <f>'RAB SEPT'!G45*'RAB 500JT'!AC101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'31'!J86</f>
        <v>0</v>
      </c>
      <c r="G86" s="14" t="str">
        <f t="shared" si="7"/>
        <v>bh</v>
      </c>
      <c r="H86" s="14">
        <f>'RAB SEPT'!G46*'RAB 500JT'!AC102</f>
        <v>0</v>
      </c>
      <c r="I86" s="14" t="str">
        <f t="shared" si="9"/>
        <v>bh</v>
      </c>
      <c r="J86" s="14">
        <f t="shared" si="4"/>
        <v>0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'31'!J88</f>
        <v>2.2608000000000001</v>
      </c>
      <c r="G88" s="14" t="str">
        <f t="shared" si="7"/>
        <v>m3</v>
      </c>
      <c r="H88" s="14">
        <f>'RAB SEPT'!G48*'RAB 500JT'!AC104</f>
        <v>0</v>
      </c>
      <c r="I88" s="14" t="str">
        <f t="shared" ref="I88:I94" si="10">E88</f>
        <v>m3</v>
      </c>
      <c r="J88" s="14">
        <f t="shared" si="4"/>
        <v>2.2608000000000001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'31'!J89</f>
        <v>0.25119999999999998</v>
      </c>
      <c r="G89" s="14" t="str">
        <f t="shared" si="7"/>
        <v>m3</v>
      </c>
      <c r="H89" s="14">
        <f>'RAB SEPT'!G49*'RAB 500JT'!AC105</f>
        <v>0.25119999999999998</v>
      </c>
      <c r="I89" s="14" t="str">
        <f t="shared" si="10"/>
        <v>m3</v>
      </c>
      <c r="J89" s="14">
        <f t="shared" si="4"/>
        <v>0.50239999999999996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'31'!J90</f>
        <v>9</v>
      </c>
      <c r="G90" s="14" t="str">
        <f t="shared" si="7"/>
        <v>Bh</v>
      </c>
      <c r="H90" s="14">
        <f>'RAB SEPT'!G50*'RAB 500JT'!AC106</f>
        <v>0</v>
      </c>
      <c r="I90" s="14" t="str">
        <f t="shared" si="10"/>
        <v>Bh</v>
      </c>
      <c r="J90" s="14">
        <f t="shared" si="4"/>
        <v>9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'31'!J91</f>
        <v>0</v>
      </c>
      <c r="G91" s="14" t="str">
        <f t="shared" si="7"/>
        <v>Bh</v>
      </c>
      <c r="H91" s="14">
        <f>'RAB SEPT'!G51*'RAB 500JT'!AC107</f>
        <v>1</v>
      </c>
      <c r="I91" s="14" t="str">
        <f t="shared" si="10"/>
        <v>Bh</v>
      </c>
      <c r="J91" s="14">
        <f t="shared" si="4"/>
        <v>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'31'!J92</f>
        <v>0.20096000000000003</v>
      </c>
      <c r="G92" s="14" t="str">
        <f t="shared" si="7"/>
        <v>M3</v>
      </c>
      <c r="H92" s="14">
        <f>'RAB SEPT'!G52*'RAB 500JT'!AC108</f>
        <v>0.10048000000000001</v>
      </c>
      <c r="I92" s="14" t="str">
        <f t="shared" si="10"/>
        <v>M3</v>
      </c>
      <c r="J92" s="14">
        <f t="shared" si="4"/>
        <v>0.30144000000000004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'31'!J93</f>
        <v>0.20096000000000003</v>
      </c>
      <c r="G93" s="14" t="str">
        <f t="shared" si="7"/>
        <v>M3</v>
      </c>
      <c r="H93" s="14">
        <f>'RAB SEPT'!G53*'RAB 500JT'!AC109</f>
        <v>0.10048000000000001</v>
      </c>
      <c r="I93" s="14" t="str">
        <f t="shared" si="10"/>
        <v>M3</v>
      </c>
      <c r="J93" s="14">
        <f t="shared" si="4"/>
        <v>0.30144000000000004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'31'!J94</f>
        <v>2</v>
      </c>
      <c r="G94" s="14" t="str">
        <f t="shared" si="7"/>
        <v>M2</v>
      </c>
      <c r="H94" s="14">
        <f>'RAB SEPT'!G54*'RAB 500JT'!AC110</f>
        <v>1</v>
      </c>
      <c r="I94" s="14" t="str">
        <f t="shared" si="10"/>
        <v>M2</v>
      </c>
      <c r="J94" s="14">
        <f t="shared" si="4"/>
        <v>3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135-5D26-4AF6-96BF-03F546DBAD50}">
  <dimension ref="A1:Z119"/>
  <sheetViews>
    <sheetView topLeftCell="A59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282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'1'!J11</f>
        <v>31.667999999999992</v>
      </c>
      <c r="G11" s="14" t="str">
        <f>E11</f>
        <v>m3</v>
      </c>
      <c r="H11" s="14">
        <f>'RAB BILIK L'!G12*'RAB 500JT'!AD28</f>
        <v>0</v>
      </c>
      <c r="I11" s="14" t="str">
        <f>E11</f>
        <v>m3</v>
      </c>
      <c r="J11" s="14">
        <f>H11+F11</f>
        <v>31.667999999999992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'1'!J12</f>
        <v>0.45239999999999991</v>
      </c>
      <c r="G12" s="14" t="str">
        <f t="shared" ref="G12:G75" si="0">E12</f>
        <v>m3</v>
      </c>
      <c r="H12" s="14">
        <f>'RAB BILIK L'!G13*'RAB 500JT'!AD29</f>
        <v>0</v>
      </c>
      <c r="I12" s="14" t="str">
        <f>E12</f>
        <v>m3</v>
      </c>
      <c r="J12" s="14">
        <f t="shared" ref="J12:J49" si="1">H12+F12</f>
        <v>0.45239999999999991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'1'!J14</f>
        <v>16.703999999999997</v>
      </c>
      <c r="G14" s="14" t="str">
        <f t="shared" si="0"/>
        <v>m3</v>
      </c>
      <c r="H14" s="14">
        <f>'RAB BILIK L'!G15*'RAB 500JT'!AD31</f>
        <v>0</v>
      </c>
      <c r="I14" s="14" t="str">
        <f>E14</f>
        <v>m3</v>
      </c>
      <c r="J14" s="14">
        <f t="shared" si="1"/>
        <v>16.703999999999997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'1'!J15</f>
        <v>278.03999999999996</v>
      </c>
      <c r="G15" s="14" t="str">
        <f t="shared" si="0"/>
        <v>m2</v>
      </c>
      <c r="H15" s="14">
        <f>'RAB BILIK L'!G16*'RAB 500JT'!AD32</f>
        <v>0</v>
      </c>
      <c r="I15" s="14" t="str">
        <f>E15</f>
        <v>m2</v>
      </c>
      <c r="J15" s="14">
        <f t="shared" si="1"/>
        <v>278.03999999999996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'1'!J16</f>
        <v>501.52000000000004</v>
      </c>
      <c r="G16" s="14" t="str">
        <f t="shared" si="0"/>
        <v>m2</v>
      </c>
      <c r="H16" s="14">
        <f>'RAB BILIK L'!G17*'RAB 500JT'!AD33</f>
        <v>9.0399999999999991</v>
      </c>
      <c r="I16" s="14" t="str">
        <f>E16</f>
        <v>m2</v>
      </c>
      <c r="J16" s="14">
        <f t="shared" si="1"/>
        <v>510.56000000000006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'1'!J17</f>
        <v>492.48</v>
      </c>
      <c r="G17" s="14" t="str">
        <f t="shared" si="0"/>
        <v>m2</v>
      </c>
      <c r="H17" s="14">
        <f>'RAB BILIK L'!G18*'RAB 500JT'!AD34</f>
        <v>9.0399999999999991</v>
      </c>
      <c r="I17" s="14" t="str">
        <f>E17</f>
        <v>m2</v>
      </c>
      <c r="J17" s="14">
        <f t="shared" si="1"/>
        <v>501.52000000000004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'1'!J18</f>
        <v>41.4</v>
      </c>
      <c r="G18" s="14" t="str">
        <f t="shared" si="0"/>
        <v>m2</v>
      </c>
      <c r="H18" s="14">
        <f>'RAB BILIK L'!G19*'RAB 500JT'!AD35</f>
        <v>1.7999999999999998</v>
      </c>
      <c r="I18" s="14" t="str">
        <f>E18</f>
        <v>m2</v>
      </c>
      <c r="J18" s="14">
        <f t="shared" si="1"/>
        <v>43.199999999999996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'1'!J20</f>
        <v>2.2680000000000002</v>
      </c>
      <c r="G20" s="14" t="str">
        <f t="shared" si="0"/>
        <v>m3</v>
      </c>
      <c r="H20" s="14">
        <f>'RAB BILIK L'!G21*'RAB 500JT'!AD37</f>
        <v>0</v>
      </c>
      <c r="I20" s="14" t="str">
        <f>E20</f>
        <v>m3</v>
      </c>
      <c r="J20" s="14">
        <f t="shared" si="1"/>
        <v>2.2680000000000002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'1'!J21</f>
        <v>2.2619999999999991</v>
      </c>
      <c r="G21" s="14" t="str">
        <f t="shared" si="0"/>
        <v>m3</v>
      </c>
      <c r="H21" s="14">
        <f>'RAB BILIK L'!G22*'RAB 500JT'!AD38</f>
        <v>0</v>
      </c>
      <c r="I21" s="14" t="str">
        <f>E21</f>
        <v>m3</v>
      </c>
      <c r="J21" s="14">
        <f t="shared" si="1"/>
        <v>2.2619999999999991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'1'!J22</f>
        <v>2.3760000000000012</v>
      </c>
      <c r="G22" s="14" t="str">
        <f t="shared" si="0"/>
        <v>m3</v>
      </c>
      <c r="H22" s="14">
        <f>'RAB BILIK L'!G23*'RAB 500JT'!AD39</f>
        <v>0</v>
      </c>
      <c r="I22" s="14" t="str">
        <f>E22</f>
        <v>m3</v>
      </c>
      <c r="J22" s="14">
        <f t="shared" si="1"/>
        <v>2.3760000000000012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'1'!J23</f>
        <v>1.4790000000000003</v>
      </c>
      <c r="G23" s="14" t="str">
        <f t="shared" si="0"/>
        <v>m3</v>
      </c>
      <c r="H23" s="14">
        <f>'RAB BILIK L'!G24*'RAB 500JT'!AD40</f>
        <v>2.9000000000000001E-2</v>
      </c>
      <c r="I23" s="14" t="str">
        <f>E23</f>
        <v>m3</v>
      </c>
      <c r="J23" s="14">
        <f t="shared" si="1"/>
        <v>1.5080000000000002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'1'!J25</f>
        <v>493.20510000000013</v>
      </c>
      <c r="G25" s="14" t="str">
        <f t="shared" si="0"/>
        <v>Kg</v>
      </c>
      <c r="H25" s="14">
        <f>'RAB BILIK L'!G26*'RAB 500JT'!AD42</f>
        <v>0</v>
      </c>
      <c r="I25" s="14" t="str">
        <f>E25</f>
        <v>Kg</v>
      </c>
      <c r="J25" s="14">
        <f t="shared" si="1"/>
        <v>493.20510000000013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'1'!J26</f>
        <v>705.77550000000019</v>
      </c>
      <c r="G26" s="14" t="str">
        <f t="shared" si="0"/>
        <v>Kg</v>
      </c>
      <c r="H26" s="14">
        <f>'RAB BILIK L'!G27*'RAB 500JT'!AD43</f>
        <v>0</v>
      </c>
      <c r="I26" s="14" t="str">
        <f>E26</f>
        <v>Kg</v>
      </c>
      <c r="J26" s="14">
        <f t="shared" si="1"/>
        <v>705.77550000000019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'1'!J27</f>
        <v>463.90090000000009</v>
      </c>
      <c r="G27" s="14" t="str">
        <f t="shared" si="0"/>
        <v>Kg</v>
      </c>
      <c r="H27" s="14">
        <f>'RAB BILIK L'!G28*'RAB 500JT'!AD44</f>
        <v>0</v>
      </c>
      <c r="I27" s="14" t="str">
        <f>E27</f>
        <v>Kg</v>
      </c>
      <c r="J27" s="14">
        <f t="shared" si="1"/>
        <v>463.90090000000009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'1'!J29</f>
        <v>29</v>
      </c>
      <c r="G29" s="14" t="str">
        <f t="shared" si="0"/>
        <v>m2</v>
      </c>
      <c r="H29" s="14">
        <f>'RAB BILIK L'!G30*'RAB 500JT'!AD46</f>
        <v>0</v>
      </c>
      <c r="I29" s="14" t="str">
        <f>E29</f>
        <v>m2</v>
      </c>
      <c r="J29" s="14">
        <f t="shared" si="1"/>
        <v>29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'1'!J30</f>
        <v>91.440000000000012</v>
      </c>
      <c r="G30" s="14" t="str">
        <f t="shared" si="0"/>
        <v>m2</v>
      </c>
      <c r="H30" s="14">
        <f>'RAB BILIK L'!G31*'RAB 500JT'!AD47</f>
        <v>0</v>
      </c>
      <c r="I30" s="14" t="str">
        <f>E30</f>
        <v>m2</v>
      </c>
      <c r="J30" s="14">
        <f t="shared" si="1"/>
        <v>91.440000000000012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'1'!J31</f>
        <v>28.42</v>
      </c>
      <c r="G31" s="14" t="str">
        <f t="shared" si="0"/>
        <v>m2</v>
      </c>
      <c r="H31" s="14">
        <f>'RAB BILIK L'!G32*'RAB 500JT'!AD48</f>
        <v>0.58000000000000007</v>
      </c>
      <c r="I31" s="14" t="str">
        <f>E31</f>
        <v>m2</v>
      </c>
      <c r="J31" s="14">
        <f t="shared" si="1"/>
        <v>29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'1'!J33</f>
        <v>59.939999999999984</v>
      </c>
      <c r="G33" s="14" t="str">
        <f t="shared" si="0"/>
        <v>m2</v>
      </c>
      <c r="H33" s="14">
        <f>'RAB BILIK L'!G34*'RAB 500JT'!AD50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'1'!J35</f>
        <v>0</v>
      </c>
      <c r="G35" s="14" t="str">
        <f t="shared" si="0"/>
        <v>m2</v>
      </c>
      <c r="H35" s="14">
        <f>'RAB BILIK L'!G36*'RAB 500JT'!AD52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'1'!J37</f>
        <v>25</v>
      </c>
      <c r="G37" s="14" t="str">
        <f t="shared" si="0"/>
        <v>bh</v>
      </c>
      <c r="H37" s="14">
        <f>'RAB BILIK L'!G38*'RAB 500JT'!AD54</f>
        <v>1</v>
      </c>
      <c r="I37" s="14" t="str">
        <f t="shared" ref="I37:I49" si="3">E37</f>
        <v>bh</v>
      </c>
      <c r="J37" s="14">
        <f t="shared" si="1"/>
        <v>26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'1'!J38</f>
        <v>26</v>
      </c>
      <c r="G38" s="14" t="str">
        <f t="shared" si="0"/>
        <v>bh</v>
      </c>
      <c r="H38" s="14">
        <f>'RAB BILIK L'!G39*'RAB 500JT'!AD55</f>
        <v>0</v>
      </c>
      <c r="I38" s="14" t="str">
        <f t="shared" si="3"/>
        <v>bh</v>
      </c>
      <c r="J38" s="14">
        <f t="shared" si="1"/>
        <v>26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'1'!J39</f>
        <v>26</v>
      </c>
      <c r="G39" s="14" t="str">
        <f t="shared" si="0"/>
        <v>bh</v>
      </c>
      <c r="H39" s="14">
        <f>'RAB BILIK L'!G40*'RAB 500JT'!AD56</f>
        <v>0</v>
      </c>
      <c r="I39" s="14" t="str">
        <f t="shared" si="3"/>
        <v>bh</v>
      </c>
      <c r="J39" s="14">
        <f t="shared" si="1"/>
        <v>26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'1'!J40</f>
        <v>25</v>
      </c>
      <c r="G40" s="14" t="str">
        <f t="shared" si="0"/>
        <v>btg</v>
      </c>
      <c r="H40" s="14">
        <f>'RAB BILIK L'!G41*'RAB 500JT'!AD57</f>
        <v>1</v>
      </c>
      <c r="I40" s="14" t="str">
        <f t="shared" si="3"/>
        <v>btg</v>
      </c>
      <c r="J40" s="14">
        <f t="shared" si="1"/>
        <v>26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'1'!J41</f>
        <v>24</v>
      </c>
      <c r="G41" s="14" t="str">
        <f t="shared" si="0"/>
        <v>bh</v>
      </c>
      <c r="H41" s="14">
        <f>'RAB BILIK L'!G42*'RAB 500JT'!AD58</f>
        <v>1</v>
      </c>
      <c r="I41" s="14" t="str">
        <f t="shared" si="3"/>
        <v>bh</v>
      </c>
      <c r="J41" s="14">
        <f t="shared" si="1"/>
        <v>25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'1'!J42</f>
        <v>24</v>
      </c>
      <c r="G42" s="14" t="str">
        <f t="shared" si="0"/>
        <v>bh</v>
      </c>
      <c r="H42" s="14">
        <f>'RAB BILIK L'!G43*'RAB 500JT'!AD59</f>
        <v>1</v>
      </c>
      <c r="I42" s="14" t="str">
        <f t="shared" si="3"/>
        <v>bh</v>
      </c>
      <c r="J42" s="14">
        <f t="shared" si="1"/>
        <v>25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'1'!J43</f>
        <v>21</v>
      </c>
      <c r="G43" s="14" t="str">
        <f t="shared" si="0"/>
        <v>m</v>
      </c>
      <c r="H43" s="14">
        <f>'RAB BILIK L'!G44*'RAB 500JT'!AD60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'1'!J44</f>
        <v>7</v>
      </c>
      <c r="G44" s="14" t="str">
        <f t="shared" si="0"/>
        <v>bh</v>
      </c>
      <c r="H44" s="14">
        <f>'RAB BILIK L'!G45*'RAB 500JT'!AD61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'1'!J45</f>
        <v>7</v>
      </c>
      <c r="G45" s="14" t="str">
        <f t="shared" si="0"/>
        <v>bh</v>
      </c>
      <c r="H45" s="14">
        <f>'RAB BILIK L'!G46*'RAB 500JT'!AD62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'1'!J46</f>
        <v>7</v>
      </c>
      <c r="G46" s="14" t="str">
        <f t="shared" si="0"/>
        <v>bh</v>
      </c>
      <c r="H46" s="14">
        <f>'RAB BILIK L'!G47*'RAB 500JT'!AD63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'1'!J47</f>
        <v>24</v>
      </c>
      <c r="G47" s="14" t="str">
        <f t="shared" si="0"/>
        <v>bh</v>
      </c>
      <c r="H47" s="14">
        <f>'RAB BILIK L'!G48*'RAB 500JT'!AD64</f>
        <v>1</v>
      </c>
      <c r="I47" s="14" t="str">
        <f t="shared" si="3"/>
        <v>bh</v>
      </c>
      <c r="J47" s="14">
        <f t="shared" si="1"/>
        <v>25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'1'!J48</f>
        <v>24</v>
      </c>
      <c r="G48" s="14" t="str">
        <f t="shared" si="0"/>
        <v>btg</v>
      </c>
      <c r="H48" s="14">
        <f>'RAB BILIK L'!G49*'RAB 500JT'!AD65</f>
        <v>1</v>
      </c>
      <c r="I48" s="14" t="str">
        <f t="shared" si="3"/>
        <v>btg</v>
      </c>
      <c r="J48" s="14">
        <f t="shared" si="1"/>
        <v>25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'1'!J49</f>
        <v>50</v>
      </c>
      <c r="G49" s="14" t="str">
        <f t="shared" si="0"/>
        <v>bh</v>
      </c>
      <c r="H49" s="14">
        <f>'RAB BILIK L'!G50*'RAB 500JT'!AD66</f>
        <v>0</v>
      </c>
      <c r="I49" s="14" t="str">
        <f t="shared" si="3"/>
        <v>bh</v>
      </c>
      <c r="J49" s="14">
        <f t="shared" si="1"/>
        <v>50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'1'!J53</f>
        <v>9.5039999999999996</v>
      </c>
      <c r="G53" s="14" t="str">
        <f t="shared" si="0"/>
        <v>m3</v>
      </c>
      <c r="H53" s="14">
        <f>'RAB SEPT'!G13*'RAB 500JT'!AD69</f>
        <v>0</v>
      </c>
      <c r="I53" s="14" t="str">
        <f>E53</f>
        <v>m3</v>
      </c>
      <c r="J53" s="14">
        <f>H53+F53</f>
        <v>9.5039999999999996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'1'!J54</f>
        <v>3.1679999999999997</v>
      </c>
      <c r="G54" s="14" t="str">
        <f t="shared" si="0"/>
        <v>m3</v>
      </c>
      <c r="H54" s="14">
        <f>'RAB SEPT'!G14*'RAB 500JT'!AD70</f>
        <v>0</v>
      </c>
      <c r="I54" s="14" t="str">
        <f>E54</f>
        <v>m3</v>
      </c>
      <c r="J54" s="14">
        <f t="shared" ref="J54:J94" si="4">H54+F54</f>
        <v>3.1679999999999997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'1'!J56</f>
        <v>0</v>
      </c>
      <c r="G56" s="14" t="str">
        <f t="shared" si="0"/>
        <v>m2</v>
      </c>
      <c r="H56" s="14">
        <f>'RAB SEPT'!G16*'RAB 500JT'!AD72</f>
        <v>18.399999999999999</v>
      </c>
      <c r="I56" s="14" t="str">
        <f>E56</f>
        <v>m2</v>
      </c>
      <c r="J56" s="14">
        <f t="shared" si="4"/>
        <v>18.399999999999999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'1'!J58</f>
        <v>1.5660000000000001</v>
      </c>
      <c r="G58" s="14" t="str">
        <f t="shared" si="0"/>
        <v>m3</v>
      </c>
      <c r="H58" s="14">
        <f>'RAB SEPT'!G18*'RAB 500JT'!AD74</f>
        <v>0.52200000000000002</v>
      </c>
      <c r="I58" s="14" t="str">
        <f t="shared" ref="I58:I63" si="5">E58</f>
        <v>m3</v>
      </c>
      <c r="J58" s="14">
        <f t="shared" si="4"/>
        <v>2.0880000000000001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'1'!J59</f>
        <v>0.38879999999999998</v>
      </c>
      <c r="G59" s="14" t="str">
        <f t="shared" si="0"/>
        <v>m3</v>
      </c>
      <c r="H59" s="14">
        <f>'RAB SEPT'!G19*'RAB 500JT'!AD75</f>
        <v>0.12959999999999999</v>
      </c>
      <c r="I59" s="14" t="str">
        <f t="shared" si="5"/>
        <v>m3</v>
      </c>
      <c r="J59" s="14">
        <f t="shared" si="4"/>
        <v>0.51839999999999997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'1'!J60</f>
        <v>0.58200000000000007</v>
      </c>
      <c r="G60" s="14" t="str">
        <f t="shared" si="0"/>
        <v>m3</v>
      </c>
      <c r="H60" s="14">
        <f>'RAB SEPT'!G20*'RAB 500JT'!AD76</f>
        <v>0.19400000000000001</v>
      </c>
      <c r="I60" s="14" t="str">
        <f t="shared" si="5"/>
        <v>m3</v>
      </c>
      <c r="J60" s="14">
        <f t="shared" si="4"/>
        <v>0.77600000000000002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'1'!J61</f>
        <v>0.15000000000000002</v>
      </c>
      <c r="G61" s="14" t="str">
        <f t="shared" si="0"/>
        <v>m3</v>
      </c>
      <c r="H61" s="14">
        <f>'RAB SEPT'!G21*'RAB 500JT'!AD77</f>
        <v>0.05</v>
      </c>
      <c r="I61" s="14" t="str">
        <f t="shared" si="5"/>
        <v>m3</v>
      </c>
      <c r="J61" s="14">
        <f t="shared" si="4"/>
        <v>0.2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'1'!J62</f>
        <v>4.4999999999999998E-2</v>
      </c>
      <c r="G62" s="14" t="str">
        <f t="shared" si="0"/>
        <v>m3</v>
      </c>
      <c r="H62" s="14">
        <f>'RAB SEPT'!G22*'RAB 500JT'!AD78</f>
        <v>1.4999999999999999E-2</v>
      </c>
      <c r="I62" s="14" t="str">
        <f t="shared" si="5"/>
        <v>m3</v>
      </c>
      <c r="J62" s="14">
        <f t="shared" si="4"/>
        <v>0.06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'1'!J63</f>
        <v>1.29</v>
      </c>
      <c r="G63" s="14" t="str">
        <f t="shared" si="0"/>
        <v>m3</v>
      </c>
      <c r="H63" s="14">
        <f>'RAB SEPT'!G23*'RAB 500JT'!AD79</f>
        <v>0.43</v>
      </c>
      <c r="I63" s="14" t="str">
        <f t="shared" si="5"/>
        <v>m3</v>
      </c>
      <c r="J63" s="14">
        <f t="shared" si="4"/>
        <v>1.72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'1'!J65</f>
        <v>147.4256</v>
      </c>
      <c r="G65" s="14" t="str">
        <f t="shared" si="0"/>
        <v>Kg</v>
      </c>
      <c r="H65" s="14">
        <f>'RAB SEPT'!G25*'RAB 500JT'!AD81</f>
        <v>0</v>
      </c>
      <c r="I65" s="14" t="str">
        <f t="shared" ref="I65:I70" si="6">E65</f>
        <v>Kg</v>
      </c>
      <c r="J65" s="14">
        <f t="shared" si="4"/>
        <v>147.4256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'1'!J66</f>
        <v>32.577600000000004</v>
      </c>
      <c r="G66" s="14" t="str">
        <f t="shared" si="0"/>
        <v>Kg</v>
      </c>
      <c r="H66" s="14">
        <f>'RAB SEPT'!G26*'RAB 500JT'!AD82</f>
        <v>0</v>
      </c>
      <c r="I66" s="14" t="str">
        <f t="shared" si="6"/>
        <v>Kg</v>
      </c>
      <c r="J66" s="14">
        <f t="shared" si="4"/>
        <v>32.577600000000004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'1'!J67</f>
        <v>32.577600000000004</v>
      </c>
      <c r="G67" s="14" t="str">
        <f t="shared" si="0"/>
        <v>Kg</v>
      </c>
      <c r="H67" s="14">
        <f>'RAB SEPT'!G27*'RAB 500JT'!AD83</f>
        <v>0</v>
      </c>
      <c r="I67" s="14" t="str">
        <f t="shared" si="6"/>
        <v>Kg</v>
      </c>
      <c r="J67" s="14">
        <f t="shared" si="4"/>
        <v>32.577600000000004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'1'!J68</f>
        <v>19.908000000000001</v>
      </c>
      <c r="G68" s="14" t="str">
        <f t="shared" si="0"/>
        <v>Kg</v>
      </c>
      <c r="H68" s="14">
        <f>'RAB SEPT'!G28*'RAB 500JT'!AD84</f>
        <v>0</v>
      </c>
      <c r="I68" s="14" t="str">
        <f t="shared" si="6"/>
        <v>Kg</v>
      </c>
      <c r="J68" s="14">
        <f t="shared" si="4"/>
        <v>19.908000000000001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'1'!J69</f>
        <v>9.1640000000000015</v>
      </c>
      <c r="G69" s="14" t="str">
        <f t="shared" si="0"/>
        <v>Kg</v>
      </c>
      <c r="H69" s="14">
        <f>'RAB SEPT'!G29*'RAB 500JT'!AD85</f>
        <v>0</v>
      </c>
      <c r="I69" s="14" t="str">
        <f t="shared" si="6"/>
        <v>Kg</v>
      </c>
      <c r="J69" s="14">
        <f t="shared" si="4"/>
        <v>9.1640000000000015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'1'!J70</f>
        <v>4.7716000000000003</v>
      </c>
      <c r="G70" s="14" t="str">
        <f t="shared" si="0"/>
        <v>Kg</v>
      </c>
      <c r="H70" s="14">
        <f>'RAB SEPT'!G30*'RAB 500JT'!AD86</f>
        <v>0</v>
      </c>
      <c r="I70" s="14" t="str">
        <f t="shared" si="6"/>
        <v>Kg</v>
      </c>
      <c r="J70" s="14">
        <f t="shared" si="4"/>
        <v>4.7716000000000003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'1'!J72</f>
        <v>12</v>
      </c>
      <c r="G72" s="14" t="str">
        <f t="shared" si="0"/>
        <v>m2</v>
      </c>
      <c r="H72" s="14">
        <f>'RAB SEPT'!G32*'RAB 500JT'!AD88</f>
        <v>0</v>
      </c>
      <c r="I72" s="14" t="str">
        <f>E72</f>
        <v>m2</v>
      </c>
      <c r="J72" s="14">
        <f t="shared" si="4"/>
        <v>12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'1'!J73</f>
        <v>7.4879999999999995</v>
      </c>
      <c r="G73" s="14" t="str">
        <f t="shared" si="0"/>
        <v>m2</v>
      </c>
      <c r="H73" s="14">
        <f>'RAB SEPT'!G33*'RAB 500JT'!AD89</f>
        <v>0</v>
      </c>
      <c r="I73" s="14" t="str">
        <f>E73</f>
        <v>m2</v>
      </c>
      <c r="J73" s="14">
        <f t="shared" si="4"/>
        <v>7.4879999999999995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'1'!J74</f>
        <v>4</v>
      </c>
      <c r="G74" s="14" t="str">
        <f t="shared" si="0"/>
        <v>m2</v>
      </c>
      <c r="H74" s="14">
        <f>'RAB SEPT'!G34*'RAB 500JT'!AD90</f>
        <v>0</v>
      </c>
      <c r="I74" s="14" t="str">
        <f>E74</f>
        <v>m2</v>
      </c>
      <c r="J74" s="14">
        <f t="shared" si="4"/>
        <v>4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'1'!J75</f>
        <v>0.06</v>
      </c>
      <c r="G75" s="14" t="str">
        <f t="shared" si="0"/>
        <v>m2</v>
      </c>
      <c r="H75" s="14">
        <f>'RAB SEPT'!G35*'RAB 500JT'!AD91</f>
        <v>0</v>
      </c>
      <c r="I75" s="14" t="str">
        <f>E75</f>
        <v>m2</v>
      </c>
      <c r="J75" s="14">
        <f t="shared" si="4"/>
        <v>0.06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'1'!J76</f>
        <v>1.72</v>
      </c>
      <c r="G76" s="14" t="str">
        <f t="shared" ref="G76:G94" si="7">E76</f>
        <v>m2</v>
      </c>
      <c r="H76" s="14">
        <f>'RAB SEPT'!G36*'RAB 500JT'!AD92</f>
        <v>0</v>
      </c>
      <c r="I76" s="14" t="str">
        <f>E76</f>
        <v>m2</v>
      </c>
      <c r="J76" s="14">
        <f t="shared" si="4"/>
        <v>1.72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'1'!J78</f>
        <v>0</v>
      </c>
      <c r="G78" s="14" t="str">
        <f t="shared" si="7"/>
        <v>bh</v>
      </c>
      <c r="H78" s="14">
        <f>'RAB SEPT'!G38*'RAB 500JT'!AD94</f>
        <v>2</v>
      </c>
      <c r="I78" s="14" t="str">
        <f t="shared" ref="I78:I86" si="9">E78</f>
        <v>bh</v>
      </c>
      <c r="J78" s="14">
        <f t="shared" si="4"/>
        <v>2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'1'!J79</f>
        <v>4</v>
      </c>
      <c r="G79" s="14" t="str">
        <f t="shared" si="7"/>
        <v>m</v>
      </c>
      <c r="H79" s="14">
        <f>'RAB SEPT'!G39*'RAB 500JT'!AD95</f>
        <v>2</v>
      </c>
      <c r="I79" s="14" t="str">
        <f t="shared" si="9"/>
        <v>m</v>
      </c>
      <c r="J79" s="14">
        <f t="shared" si="4"/>
        <v>6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'1'!J80</f>
        <v>0</v>
      </c>
      <c r="G80" s="14" t="str">
        <f t="shared" si="7"/>
        <v>btg</v>
      </c>
      <c r="H80" s="14">
        <f>'RAB SEPT'!G40*'RAB 500JT'!AD96</f>
        <v>4</v>
      </c>
      <c r="I80" s="14" t="str">
        <f t="shared" si="9"/>
        <v>btg</v>
      </c>
      <c r="J80" s="14">
        <f t="shared" si="4"/>
        <v>4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'1'!J81</f>
        <v>0</v>
      </c>
      <c r="G81" s="14" t="str">
        <f t="shared" si="7"/>
        <v>bh</v>
      </c>
      <c r="H81" s="14">
        <f>'RAB SEPT'!G41*'RAB 500JT'!AD97</f>
        <v>2</v>
      </c>
      <c r="I81" s="14" t="str">
        <f t="shared" si="9"/>
        <v>bh</v>
      </c>
      <c r="J81" s="14">
        <f t="shared" si="4"/>
        <v>2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'1'!J82</f>
        <v>0</v>
      </c>
      <c r="G82" s="14" t="str">
        <f t="shared" si="7"/>
        <v>bh</v>
      </c>
      <c r="H82" s="14">
        <f>'RAB SEPT'!G42*'RAB 500JT'!AD98</f>
        <v>4</v>
      </c>
      <c r="I82" s="14" t="str">
        <f t="shared" si="9"/>
        <v>bh</v>
      </c>
      <c r="J82" s="14">
        <f t="shared" si="4"/>
        <v>4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'1'!J83</f>
        <v>4</v>
      </c>
      <c r="G83" s="14" t="str">
        <f t="shared" si="7"/>
        <v>bh</v>
      </c>
      <c r="H83" s="14">
        <f>'RAB SEPT'!G43*'RAB 500JT'!AD99</f>
        <v>0</v>
      </c>
      <c r="I83" s="14" t="str">
        <f t="shared" si="9"/>
        <v>bh</v>
      </c>
      <c r="J83" s="14">
        <f t="shared" si="4"/>
        <v>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'1'!J84</f>
        <v>2</v>
      </c>
      <c r="G84" s="14" t="str">
        <f t="shared" si="7"/>
        <v>set</v>
      </c>
      <c r="H84" s="14">
        <f>'RAB SEPT'!G44*'RAB 500JT'!AD100</f>
        <v>2</v>
      </c>
      <c r="I84" s="14" t="str">
        <f t="shared" si="9"/>
        <v>set</v>
      </c>
      <c r="J84" s="14">
        <f t="shared" si="4"/>
        <v>4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'1'!J85</f>
        <v>0</v>
      </c>
      <c r="G85" s="14" t="str">
        <f t="shared" si="7"/>
        <v>set</v>
      </c>
      <c r="H85" s="14">
        <f>'RAB SEPT'!G45*'RAB 500JT'!AD101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'1'!J86</f>
        <v>0</v>
      </c>
      <c r="G86" s="14" t="str">
        <f t="shared" si="7"/>
        <v>bh</v>
      </c>
      <c r="H86" s="14">
        <f>'RAB SEPT'!G46*'RAB 500JT'!AD102</f>
        <v>2</v>
      </c>
      <c r="I86" s="14" t="str">
        <f t="shared" si="9"/>
        <v>bh</v>
      </c>
      <c r="J86" s="14">
        <f t="shared" si="4"/>
        <v>2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'1'!J88</f>
        <v>2.2608000000000001</v>
      </c>
      <c r="G88" s="14" t="str">
        <f t="shared" si="7"/>
        <v>m3</v>
      </c>
      <c r="H88" s="14">
        <f>'RAB SEPT'!G48*'RAB 500JT'!AD104</f>
        <v>0</v>
      </c>
      <c r="I88" s="14" t="str">
        <f t="shared" ref="I88:I94" si="10">E88</f>
        <v>m3</v>
      </c>
      <c r="J88" s="14">
        <f t="shared" si="4"/>
        <v>2.2608000000000001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'1'!J89</f>
        <v>0.50239999999999996</v>
      </c>
      <c r="G89" s="14" t="str">
        <f t="shared" si="7"/>
        <v>m3</v>
      </c>
      <c r="H89" s="14">
        <f>'RAB SEPT'!G49*'RAB 500JT'!AD105</f>
        <v>0.25119999999999998</v>
      </c>
      <c r="I89" s="14" t="str">
        <f t="shared" si="10"/>
        <v>m3</v>
      </c>
      <c r="J89" s="14">
        <f t="shared" si="4"/>
        <v>0.75359999999999994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'1'!J90</f>
        <v>9</v>
      </c>
      <c r="G90" s="14" t="str">
        <f t="shared" si="7"/>
        <v>Bh</v>
      </c>
      <c r="H90" s="14">
        <f>'RAB SEPT'!G50*'RAB 500JT'!AD106</f>
        <v>0</v>
      </c>
      <c r="I90" s="14" t="str">
        <f t="shared" si="10"/>
        <v>Bh</v>
      </c>
      <c r="J90" s="14">
        <f t="shared" si="4"/>
        <v>9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'1'!J91</f>
        <v>1</v>
      </c>
      <c r="G91" s="14" t="str">
        <f t="shared" si="7"/>
        <v>Bh</v>
      </c>
      <c r="H91" s="14">
        <f>'RAB SEPT'!G51*'RAB 500JT'!AD107</f>
        <v>1</v>
      </c>
      <c r="I91" s="14" t="str">
        <f t="shared" si="10"/>
        <v>Bh</v>
      </c>
      <c r="J91" s="14">
        <f t="shared" si="4"/>
        <v>2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'1'!J92</f>
        <v>0.30144000000000004</v>
      </c>
      <c r="G92" s="14" t="str">
        <f t="shared" si="7"/>
        <v>M3</v>
      </c>
      <c r="H92" s="14">
        <f>'RAB SEPT'!G52*'RAB 500JT'!AD108</f>
        <v>0</v>
      </c>
      <c r="I92" s="14" t="str">
        <f t="shared" si="10"/>
        <v>M3</v>
      </c>
      <c r="J92" s="14">
        <f t="shared" si="4"/>
        <v>0.30144000000000004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'1'!J93</f>
        <v>0.30144000000000004</v>
      </c>
      <c r="G93" s="14" t="str">
        <f t="shared" si="7"/>
        <v>M3</v>
      </c>
      <c r="H93" s="14">
        <f>'RAB SEPT'!G53*'RAB 500JT'!AD109</f>
        <v>0</v>
      </c>
      <c r="I93" s="14" t="str">
        <f t="shared" si="10"/>
        <v>M3</v>
      </c>
      <c r="J93" s="14">
        <f t="shared" si="4"/>
        <v>0.30144000000000004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'1'!J94</f>
        <v>3</v>
      </c>
      <c r="G94" s="14" t="str">
        <f t="shared" si="7"/>
        <v>M2</v>
      </c>
      <c r="H94" s="14">
        <f>'RAB SEPT'!G54*'RAB 500JT'!AD110</f>
        <v>0</v>
      </c>
      <c r="I94" s="14" t="str">
        <f t="shared" si="10"/>
        <v>M2</v>
      </c>
      <c r="J94" s="14">
        <f t="shared" si="4"/>
        <v>3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792B-696B-4211-8776-A22E8C0D3C9A}">
  <dimension ref="A1:Z119"/>
  <sheetViews>
    <sheetView topLeftCell="A55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283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'2'!J11</f>
        <v>31.667999999999992</v>
      </c>
      <c r="G11" s="14" t="str">
        <f>E11</f>
        <v>m3</v>
      </c>
      <c r="H11" s="14">
        <f>'RAB BILIK L'!G12*'RAB 500JT'!AE28</f>
        <v>0</v>
      </c>
      <c r="I11" s="14" t="str">
        <f>E11</f>
        <v>m3</v>
      </c>
      <c r="J11" s="14">
        <f>H11+F11</f>
        <v>31.667999999999992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'2'!J12</f>
        <v>0.45239999999999991</v>
      </c>
      <c r="G12" s="14" t="str">
        <f t="shared" ref="G12:G75" si="0">E12</f>
        <v>m3</v>
      </c>
      <c r="H12" s="14">
        <f>'RAB BILIK L'!G13*'RAB 500JT'!AE29</f>
        <v>0</v>
      </c>
      <c r="I12" s="14" t="str">
        <f>E12</f>
        <v>m3</v>
      </c>
      <c r="J12" s="14">
        <f t="shared" ref="J12:J49" si="1">H12+F12</f>
        <v>0.45239999999999991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'2'!J14</f>
        <v>16.703999999999997</v>
      </c>
      <c r="G14" s="14" t="str">
        <f t="shared" si="0"/>
        <v>m3</v>
      </c>
      <c r="H14" s="14">
        <f>'RAB BILIK L'!G15*'RAB 500JT'!AE31</f>
        <v>0</v>
      </c>
      <c r="I14" s="14" t="str">
        <f>E14</f>
        <v>m3</v>
      </c>
      <c r="J14" s="14">
        <f t="shared" si="1"/>
        <v>16.703999999999997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'2'!J15</f>
        <v>278.03999999999996</v>
      </c>
      <c r="G15" s="14" t="str">
        <f t="shared" si="0"/>
        <v>m2</v>
      </c>
      <c r="H15" s="14">
        <f>'RAB BILIK L'!G16*'RAB 500JT'!AE32</f>
        <v>0</v>
      </c>
      <c r="I15" s="14" t="str">
        <f>E15</f>
        <v>m2</v>
      </c>
      <c r="J15" s="14">
        <f t="shared" si="1"/>
        <v>278.03999999999996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'2'!J16</f>
        <v>510.56000000000006</v>
      </c>
      <c r="G16" s="14" t="str">
        <f t="shared" si="0"/>
        <v>m2</v>
      </c>
      <c r="H16" s="14">
        <f>'RAB BILIK L'!G17*'RAB 500JT'!AE33</f>
        <v>0</v>
      </c>
      <c r="I16" s="14" t="str">
        <f>E16</f>
        <v>m2</v>
      </c>
      <c r="J16" s="14">
        <f t="shared" si="1"/>
        <v>510.56000000000006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'2'!J17</f>
        <v>501.52000000000004</v>
      </c>
      <c r="G17" s="14" t="str">
        <f t="shared" si="0"/>
        <v>m2</v>
      </c>
      <c r="H17" s="14">
        <f>'RAB BILIK L'!G18*'RAB 500JT'!AE34</f>
        <v>9.0399999999999991</v>
      </c>
      <c r="I17" s="14" t="str">
        <f>E17</f>
        <v>m2</v>
      </c>
      <c r="J17" s="14">
        <f t="shared" si="1"/>
        <v>510.56000000000006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'2'!J18</f>
        <v>43.199999999999996</v>
      </c>
      <c r="G18" s="14" t="str">
        <f t="shared" si="0"/>
        <v>m2</v>
      </c>
      <c r="H18" s="14">
        <f>'RAB BILIK L'!G19*'RAB 500JT'!AE35</f>
        <v>1.7999999999999998</v>
      </c>
      <c r="I18" s="14" t="str">
        <f>E18</f>
        <v>m2</v>
      </c>
      <c r="J18" s="14">
        <f t="shared" si="1"/>
        <v>44.999999999999993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'2'!J20</f>
        <v>2.2680000000000002</v>
      </c>
      <c r="G20" s="14" t="str">
        <f t="shared" si="0"/>
        <v>m3</v>
      </c>
      <c r="H20" s="14">
        <f>'RAB BILIK L'!G21*'RAB 500JT'!AE37</f>
        <v>0</v>
      </c>
      <c r="I20" s="14" t="str">
        <f>E20</f>
        <v>m3</v>
      </c>
      <c r="J20" s="14">
        <f t="shared" si="1"/>
        <v>2.2680000000000002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'2'!J21</f>
        <v>2.2619999999999991</v>
      </c>
      <c r="G21" s="14" t="str">
        <f t="shared" si="0"/>
        <v>m3</v>
      </c>
      <c r="H21" s="14">
        <f>'RAB BILIK L'!G22*'RAB 500JT'!AE38</f>
        <v>0</v>
      </c>
      <c r="I21" s="14" t="str">
        <f>E21</f>
        <v>m3</v>
      </c>
      <c r="J21" s="14">
        <f t="shared" si="1"/>
        <v>2.2619999999999991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'2'!J22</f>
        <v>2.3760000000000012</v>
      </c>
      <c r="G22" s="14" t="str">
        <f t="shared" si="0"/>
        <v>m3</v>
      </c>
      <c r="H22" s="14">
        <f>'RAB BILIK L'!G23*'RAB 500JT'!AE39</f>
        <v>0</v>
      </c>
      <c r="I22" s="14" t="str">
        <f>E22</f>
        <v>m3</v>
      </c>
      <c r="J22" s="14">
        <f t="shared" si="1"/>
        <v>2.3760000000000012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'2'!J23</f>
        <v>1.5080000000000002</v>
      </c>
      <c r="G23" s="14" t="str">
        <f t="shared" si="0"/>
        <v>m3</v>
      </c>
      <c r="H23" s="14">
        <f>'RAB BILIK L'!G24*'RAB 500JT'!AE40</f>
        <v>0</v>
      </c>
      <c r="I23" s="14" t="str">
        <f>E23</f>
        <v>m3</v>
      </c>
      <c r="J23" s="14">
        <f t="shared" si="1"/>
        <v>1.5080000000000002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'2'!J25</f>
        <v>493.20510000000013</v>
      </c>
      <c r="G25" s="14" t="str">
        <f t="shared" si="0"/>
        <v>Kg</v>
      </c>
      <c r="H25" s="14">
        <f>'RAB BILIK L'!G26*'RAB 500JT'!AE42</f>
        <v>0</v>
      </c>
      <c r="I25" s="14" t="str">
        <f>E25</f>
        <v>Kg</v>
      </c>
      <c r="J25" s="14">
        <f t="shared" si="1"/>
        <v>493.20510000000013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'2'!J26</f>
        <v>705.77550000000019</v>
      </c>
      <c r="G26" s="14" t="str">
        <f t="shared" si="0"/>
        <v>Kg</v>
      </c>
      <c r="H26" s="14">
        <f>'RAB BILIK L'!G27*'RAB 500JT'!AE43</f>
        <v>0</v>
      </c>
      <c r="I26" s="14" t="str">
        <f>E26</f>
        <v>Kg</v>
      </c>
      <c r="J26" s="14">
        <f t="shared" si="1"/>
        <v>705.77550000000019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'2'!J27</f>
        <v>463.90090000000009</v>
      </c>
      <c r="G27" s="14" t="str">
        <f t="shared" si="0"/>
        <v>Kg</v>
      </c>
      <c r="H27" s="14">
        <f>'RAB BILIK L'!G28*'RAB 500JT'!AE44</f>
        <v>0</v>
      </c>
      <c r="I27" s="14" t="str">
        <f>E27</f>
        <v>Kg</v>
      </c>
      <c r="J27" s="14">
        <f t="shared" si="1"/>
        <v>463.90090000000009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'2'!J29</f>
        <v>29</v>
      </c>
      <c r="G29" s="14" t="str">
        <f t="shared" si="0"/>
        <v>m2</v>
      </c>
      <c r="H29" s="14">
        <f>'RAB BILIK L'!G30*'RAB 500JT'!AE46</f>
        <v>0</v>
      </c>
      <c r="I29" s="14" t="str">
        <f>E29</f>
        <v>m2</v>
      </c>
      <c r="J29" s="14">
        <f t="shared" si="1"/>
        <v>29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'2'!J30</f>
        <v>91.440000000000012</v>
      </c>
      <c r="G30" s="14" t="str">
        <f t="shared" si="0"/>
        <v>m2</v>
      </c>
      <c r="H30" s="14">
        <f>'RAB BILIK L'!G31*'RAB 500JT'!AE47</f>
        <v>0</v>
      </c>
      <c r="I30" s="14" t="str">
        <f>E30</f>
        <v>m2</v>
      </c>
      <c r="J30" s="14">
        <f t="shared" si="1"/>
        <v>91.440000000000012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'2'!J31</f>
        <v>29</v>
      </c>
      <c r="G31" s="14" t="str">
        <f t="shared" si="0"/>
        <v>m2</v>
      </c>
      <c r="H31" s="14">
        <f>'RAB BILIK L'!G32*'RAB 500JT'!AE48</f>
        <v>0</v>
      </c>
      <c r="I31" s="14" t="str">
        <f>E31</f>
        <v>m2</v>
      </c>
      <c r="J31" s="14">
        <f t="shared" si="1"/>
        <v>29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'2'!J33</f>
        <v>59.939999999999984</v>
      </c>
      <c r="G33" s="14" t="str">
        <f t="shared" si="0"/>
        <v>m2</v>
      </c>
      <c r="H33" s="14">
        <f>'RAB BILIK L'!G34*'RAB 500JT'!AE50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'2'!J35</f>
        <v>0</v>
      </c>
      <c r="G35" s="14" t="str">
        <f t="shared" si="0"/>
        <v>m2</v>
      </c>
      <c r="H35" s="14">
        <f>'RAB BILIK L'!G36*'RAB 500JT'!AE52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'2'!J37</f>
        <v>26</v>
      </c>
      <c r="G37" s="14" t="str">
        <f t="shared" si="0"/>
        <v>bh</v>
      </c>
      <c r="H37" s="14">
        <f>'RAB BILIK L'!G38*'RAB 500JT'!AE54</f>
        <v>0</v>
      </c>
      <c r="I37" s="14" t="str">
        <f t="shared" ref="I37:I49" si="3">E37</f>
        <v>bh</v>
      </c>
      <c r="J37" s="14">
        <f t="shared" si="1"/>
        <v>26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'2'!J38</f>
        <v>26</v>
      </c>
      <c r="G38" s="14" t="str">
        <f t="shared" si="0"/>
        <v>bh</v>
      </c>
      <c r="H38" s="14">
        <f>'RAB BILIK L'!G39*'RAB 500JT'!AE55</f>
        <v>0</v>
      </c>
      <c r="I38" s="14" t="str">
        <f t="shared" si="3"/>
        <v>bh</v>
      </c>
      <c r="J38" s="14">
        <f t="shared" si="1"/>
        <v>26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'2'!J39</f>
        <v>26</v>
      </c>
      <c r="G39" s="14" t="str">
        <f t="shared" si="0"/>
        <v>bh</v>
      </c>
      <c r="H39" s="14">
        <f>'RAB BILIK L'!G40*'RAB 500JT'!AE56</f>
        <v>0</v>
      </c>
      <c r="I39" s="14" t="str">
        <f t="shared" si="3"/>
        <v>bh</v>
      </c>
      <c r="J39" s="14">
        <f t="shared" si="1"/>
        <v>26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'2'!J40</f>
        <v>26</v>
      </c>
      <c r="G40" s="14" t="str">
        <f t="shared" si="0"/>
        <v>btg</v>
      </c>
      <c r="H40" s="14">
        <f>'RAB BILIK L'!G41*'RAB 500JT'!AE57</f>
        <v>0</v>
      </c>
      <c r="I40" s="14" t="str">
        <f t="shared" si="3"/>
        <v>btg</v>
      </c>
      <c r="J40" s="14">
        <f t="shared" si="1"/>
        <v>26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'2'!J41</f>
        <v>25</v>
      </c>
      <c r="G41" s="14" t="str">
        <f t="shared" si="0"/>
        <v>bh</v>
      </c>
      <c r="H41" s="14">
        <f>'RAB BILIK L'!G42*'RAB 500JT'!AE58</f>
        <v>1</v>
      </c>
      <c r="I41" s="14" t="str">
        <f t="shared" si="3"/>
        <v>bh</v>
      </c>
      <c r="J41" s="14">
        <f t="shared" si="1"/>
        <v>26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'2'!J42</f>
        <v>25</v>
      </c>
      <c r="G42" s="14" t="str">
        <f t="shared" si="0"/>
        <v>bh</v>
      </c>
      <c r="H42" s="14">
        <f>'RAB BILIK L'!G43*'RAB 500JT'!AE59</f>
        <v>1</v>
      </c>
      <c r="I42" s="14" t="str">
        <f t="shared" si="3"/>
        <v>bh</v>
      </c>
      <c r="J42" s="14">
        <f t="shared" si="1"/>
        <v>26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'2'!J43</f>
        <v>21</v>
      </c>
      <c r="G43" s="14" t="str">
        <f t="shared" si="0"/>
        <v>m</v>
      </c>
      <c r="H43" s="14">
        <f>'RAB BILIK L'!G44*'RAB 500JT'!AE60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'2'!J44</f>
        <v>7</v>
      </c>
      <c r="G44" s="14" t="str">
        <f t="shared" si="0"/>
        <v>bh</v>
      </c>
      <c r="H44" s="14">
        <f>'RAB BILIK L'!G45*'RAB 500JT'!AE61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'2'!J45</f>
        <v>7</v>
      </c>
      <c r="G45" s="14" t="str">
        <f t="shared" si="0"/>
        <v>bh</v>
      </c>
      <c r="H45" s="14">
        <f>'RAB BILIK L'!G46*'RAB 500JT'!AE62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'2'!J46</f>
        <v>7</v>
      </c>
      <c r="G46" s="14" t="str">
        <f t="shared" si="0"/>
        <v>bh</v>
      </c>
      <c r="H46" s="14">
        <f>'RAB BILIK L'!G47*'RAB 500JT'!AE63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'2'!J47</f>
        <v>25</v>
      </c>
      <c r="G47" s="14" t="str">
        <f t="shared" si="0"/>
        <v>bh</v>
      </c>
      <c r="H47" s="14">
        <f>'RAB BILIK L'!G48*'RAB 500JT'!AE64</f>
        <v>1</v>
      </c>
      <c r="I47" s="14" t="str">
        <f t="shared" si="3"/>
        <v>bh</v>
      </c>
      <c r="J47" s="14">
        <f t="shared" si="1"/>
        <v>26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'2'!J48</f>
        <v>25</v>
      </c>
      <c r="G48" s="14" t="str">
        <f t="shared" si="0"/>
        <v>btg</v>
      </c>
      <c r="H48" s="14">
        <f>'RAB BILIK L'!G49*'RAB 500JT'!AE65</f>
        <v>1</v>
      </c>
      <c r="I48" s="14" t="str">
        <f t="shared" si="3"/>
        <v>btg</v>
      </c>
      <c r="J48" s="14">
        <f t="shared" si="1"/>
        <v>26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'2'!J49</f>
        <v>50</v>
      </c>
      <c r="G49" s="14" t="str">
        <f t="shared" si="0"/>
        <v>bh</v>
      </c>
      <c r="H49" s="14">
        <f>'RAB BILIK L'!G50*'RAB 500JT'!AE66</f>
        <v>0</v>
      </c>
      <c r="I49" s="14" t="str">
        <f t="shared" si="3"/>
        <v>bh</v>
      </c>
      <c r="J49" s="14">
        <f t="shared" si="1"/>
        <v>50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'2'!J53</f>
        <v>9.5039999999999996</v>
      </c>
      <c r="G53" s="14" t="str">
        <f t="shared" si="0"/>
        <v>m3</v>
      </c>
      <c r="H53" s="14">
        <f>'RAB SEPT'!G13*'RAB 500JT'!AE69</f>
        <v>0</v>
      </c>
      <c r="I53" s="14" t="str">
        <f>E53</f>
        <v>m3</v>
      </c>
      <c r="J53" s="14">
        <f>H53+F53</f>
        <v>9.5039999999999996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'2'!J54</f>
        <v>3.1679999999999997</v>
      </c>
      <c r="G54" s="14" t="str">
        <f t="shared" si="0"/>
        <v>m3</v>
      </c>
      <c r="H54" s="14">
        <f>'RAB SEPT'!G14*'RAB 500JT'!AE70</f>
        <v>0</v>
      </c>
      <c r="I54" s="14" t="str">
        <f>E54</f>
        <v>m3</v>
      </c>
      <c r="J54" s="14">
        <f t="shared" ref="J54:J94" si="4">H54+F54</f>
        <v>3.1679999999999997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'2'!J56</f>
        <v>18.399999999999999</v>
      </c>
      <c r="G56" s="14" t="str">
        <f t="shared" si="0"/>
        <v>m2</v>
      </c>
      <c r="H56" s="14">
        <f>'RAB SEPT'!G16*'RAB 500JT'!AE72</f>
        <v>18.399999999999999</v>
      </c>
      <c r="I56" s="14" t="str">
        <f>E56</f>
        <v>m2</v>
      </c>
      <c r="J56" s="14">
        <f t="shared" si="4"/>
        <v>36.799999999999997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'2'!J58</f>
        <v>2.0880000000000001</v>
      </c>
      <c r="G58" s="14" t="str">
        <f t="shared" si="0"/>
        <v>m3</v>
      </c>
      <c r="H58" s="14">
        <f>'RAB SEPT'!G18*'RAB 500JT'!AE74</f>
        <v>0</v>
      </c>
      <c r="I58" s="14" t="str">
        <f t="shared" ref="I58:I63" si="5">E58</f>
        <v>m3</v>
      </c>
      <c r="J58" s="14">
        <f t="shared" si="4"/>
        <v>2.0880000000000001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'2'!J59</f>
        <v>0.51839999999999997</v>
      </c>
      <c r="G59" s="14" t="str">
        <f t="shared" si="0"/>
        <v>m3</v>
      </c>
      <c r="H59" s="14">
        <f>'RAB SEPT'!G19*'RAB 500JT'!AE75</f>
        <v>0</v>
      </c>
      <c r="I59" s="14" t="str">
        <f t="shared" si="5"/>
        <v>m3</v>
      </c>
      <c r="J59" s="14">
        <f t="shared" si="4"/>
        <v>0.51839999999999997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'2'!J60</f>
        <v>0.77600000000000002</v>
      </c>
      <c r="G60" s="14" t="str">
        <f t="shared" si="0"/>
        <v>m3</v>
      </c>
      <c r="H60" s="14">
        <f>'RAB SEPT'!G20*'RAB 500JT'!AE76</f>
        <v>0</v>
      </c>
      <c r="I60" s="14" t="str">
        <f t="shared" si="5"/>
        <v>m3</v>
      </c>
      <c r="J60" s="14">
        <f t="shared" si="4"/>
        <v>0.77600000000000002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'2'!J61</f>
        <v>0.2</v>
      </c>
      <c r="G61" s="14" t="str">
        <f t="shared" si="0"/>
        <v>m3</v>
      </c>
      <c r="H61" s="14">
        <f>'RAB SEPT'!G21*'RAB 500JT'!AE77</f>
        <v>0</v>
      </c>
      <c r="I61" s="14" t="str">
        <f t="shared" si="5"/>
        <v>m3</v>
      </c>
      <c r="J61" s="14">
        <f t="shared" si="4"/>
        <v>0.2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'2'!J62</f>
        <v>0.06</v>
      </c>
      <c r="G62" s="14" t="str">
        <f t="shared" si="0"/>
        <v>m3</v>
      </c>
      <c r="H62" s="14">
        <f>'RAB SEPT'!G22*'RAB 500JT'!AE78</f>
        <v>0</v>
      </c>
      <c r="I62" s="14" t="str">
        <f t="shared" si="5"/>
        <v>m3</v>
      </c>
      <c r="J62" s="14">
        <f t="shared" si="4"/>
        <v>0.06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'2'!J63</f>
        <v>1.72</v>
      </c>
      <c r="G63" s="14" t="str">
        <f t="shared" si="0"/>
        <v>m3</v>
      </c>
      <c r="H63" s="14">
        <f>'RAB SEPT'!G23*'RAB 500JT'!AE79</f>
        <v>0</v>
      </c>
      <c r="I63" s="14" t="str">
        <f t="shared" si="5"/>
        <v>m3</v>
      </c>
      <c r="J63" s="14">
        <f t="shared" si="4"/>
        <v>1.72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'2'!J65</f>
        <v>147.4256</v>
      </c>
      <c r="G65" s="14" t="str">
        <f t="shared" si="0"/>
        <v>Kg</v>
      </c>
      <c r="H65" s="14">
        <f>'RAB SEPT'!G25*'RAB 500JT'!AE81</f>
        <v>0</v>
      </c>
      <c r="I65" s="14" t="str">
        <f t="shared" ref="I65:I70" si="6">E65</f>
        <v>Kg</v>
      </c>
      <c r="J65" s="14">
        <f t="shared" si="4"/>
        <v>147.4256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'2'!J66</f>
        <v>32.577600000000004</v>
      </c>
      <c r="G66" s="14" t="str">
        <f t="shared" si="0"/>
        <v>Kg</v>
      </c>
      <c r="H66" s="14">
        <f>'RAB SEPT'!G26*'RAB 500JT'!AE82</f>
        <v>0</v>
      </c>
      <c r="I66" s="14" t="str">
        <f t="shared" si="6"/>
        <v>Kg</v>
      </c>
      <c r="J66" s="14">
        <f t="shared" si="4"/>
        <v>32.577600000000004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'2'!J67</f>
        <v>32.577600000000004</v>
      </c>
      <c r="G67" s="14" t="str">
        <f t="shared" si="0"/>
        <v>Kg</v>
      </c>
      <c r="H67" s="14">
        <f>'RAB SEPT'!G27*'RAB 500JT'!AE83</f>
        <v>0</v>
      </c>
      <c r="I67" s="14" t="str">
        <f t="shared" si="6"/>
        <v>Kg</v>
      </c>
      <c r="J67" s="14">
        <f t="shared" si="4"/>
        <v>32.577600000000004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'2'!J68</f>
        <v>19.908000000000001</v>
      </c>
      <c r="G68" s="14" t="str">
        <f t="shared" si="0"/>
        <v>Kg</v>
      </c>
      <c r="H68" s="14">
        <f>'RAB SEPT'!G28*'RAB 500JT'!AE84</f>
        <v>0</v>
      </c>
      <c r="I68" s="14" t="str">
        <f t="shared" si="6"/>
        <v>Kg</v>
      </c>
      <c r="J68" s="14">
        <f t="shared" si="4"/>
        <v>19.908000000000001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'2'!J69</f>
        <v>9.1640000000000015</v>
      </c>
      <c r="G69" s="14" t="str">
        <f t="shared" si="0"/>
        <v>Kg</v>
      </c>
      <c r="H69" s="14">
        <f>'RAB SEPT'!G29*'RAB 500JT'!AE85</f>
        <v>0</v>
      </c>
      <c r="I69" s="14" t="str">
        <f t="shared" si="6"/>
        <v>Kg</v>
      </c>
      <c r="J69" s="14">
        <f t="shared" si="4"/>
        <v>9.1640000000000015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'2'!J70</f>
        <v>4.7716000000000003</v>
      </c>
      <c r="G70" s="14" t="str">
        <f t="shared" si="0"/>
        <v>Kg</v>
      </c>
      <c r="H70" s="14">
        <f>'RAB SEPT'!G30*'RAB 500JT'!AE86</f>
        <v>0</v>
      </c>
      <c r="I70" s="14" t="str">
        <f t="shared" si="6"/>
        <v>Kg</v>
      </c>
      <c r="J70" s="14">
        <f t="shared" si="4"/>
        <v>4.7716000000000003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'2'!J72</f>
        <v>12</v>
      </c>
      <c r="G72" s="14" t="str">
        <f t="shared" si="0"/>
        <v>m2</v>
      </c>
      <c r="H72" s="14">
        <f>'RAB SEPT'!G32*'RAB 500JT'!AE88</f>
        <v>0</v>
      </c>
      <c r="I72" s="14" t="str">
        <f>E72</f>
        <v>m2</v>
      </c>
      <c r="J72" s="14">
        <f t="shared" si="4"/>
        <v>12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'2'!J73</f>
        <v>7.4879999999999995</v>
      </c>
      <c r="G73" s="14" t="str">
        <f t="shared" si="0"/>
        <v>m2</v>
      </c>
      <c r="H73" s="14">
        <f>'RAB SEPT'!G33*'RAB 500JT'!AE89</f>
        <v>0</v>
      </c>
      <c r="I73" s="14" t="str">
        <f>E73</f>
        <v>m2</v>
      </c>
      <c r="J73" s="14">
        <f t="shared" si="4"/>
        <v>7.4879999999999995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'2'!J74</f>
        <v>4</v>
      </c>
      <c r="G74" s="14" t="str">
        <f t="shared" si="0"/>
        <v>m2</v>
      </c>
      <c r="H74" s="14">
        <f>'RAB SEPT'!G34*'RAB 500JT'!AE90</f>
        <v>0</v>
      </c>
      <c r="I74" s="14" t="str">
        <f>E74</f>
        <v>m2</v>
      </c>
      <c r="J74" s="14">
        <f t="shared" si="4"/>
        <v>4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'2'!J75</f>
        <v>0.06</v>
      </c>
      <c r="G75" s="14" t="str">
        <f t="shared" si="0"/>
        <v>m2</v>
      </c>
      <c r="H75" s="14">
        <f>'RAB SEPT'!G35*'RAB 500JT'!AE91</f>
        <v>0</v>
      </c>
      <c r="I75" s="14" t="str">
        <f>E75</f>
        <v>m2</v>
      </c>
      <c r="J75" s="14">
        <f t="shared" si="4"/>
        <v>0.06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'2'!J76</f>
        <v>1.72</v>
      </c>
      <c r="G76" s="14" t="str">
        <f t="shared" ref="G76:G94" si="7">E76</f>
        <v>m2</v>
      </c>
      <c r="H76" s="14">
        <f>'RAB SEPT'!G36*'RAB 500JT'!AE92</f>
        <v>0</v>
      </c>
      <c r="I76" s="14" t="str">
        <f>E76</f>
        <v>m2</v>
      </c>
      <c r="J76" s="14">
        <f t="shared" si="4"/>
        <v>1.72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'2'!J78</f>
        <v>2</v>
      </c>
      <c r="G78" s="14" t="str">
        <f t="shared" si="7"/>
        <v>bh</v>
      </c>
      <c r="H78" s="14">
        <f>'RAB SEPT'!G38*'RAB 500JT'!AE94</f>
        <v>2</v>
      </c>
      <c r="I78" s="14" t="str">
        <f t="shared" ref="I78:I86" si="9">E78</f>
        <v>bh</v>
      </c>
      <c r="J78" s="14">
        <f t="shared" si="4"/>
        <v>4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'2'!J79</f>
        <v>6</v>
      </c>
      <c r="G79" s="14" t="str">
        <f t="shared" si="7"/>
        <v>m</v>
      </c>
      <c r="H79" s="14">
        <f>'RAB SEPT'!G39*'RAB 500JT'!AE95</f>
        <v>2</v>
      </c>
      <c r="I79" s="14" t="str">
        <f t="shared" si="9"/>
        <v>m</v>
      </c>
      <c r="J79" s="14">
        <f t="shared" si="4"/>
        <v>8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'2'!J80</f>
        <v>4</v>
      </c>
      <c r="G80" s="14" t="str">
        <f t="shared" si="7"/>
        <v>btg</v>
      </c>
      <c r="H80" s="14">
        <f>'RAB SEPT'!G40*'RAB 500JT'!AE96</f>
        <v>4</v>
      </c>
      <c r="I80" s="14" t="str">
        <f t="shared" si="9"/>
        <v>btg</v>
      </c>
      <c r="J80" s="14">
        <f t="shared" si="4"/>
        <v>8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'2'!J81</f>
        <v>2</v>
      </c>
      <c r="G81" s="14" t="str">
        <f t="shared" si="7"/>
        <v>bh</v>
      </c>
      <c r="H81" s="14">
        <f>'RAB SEPT'!G41*'RAB 500JT'!AE97</f>
        <v>2</v>
      </c>
      <c r="I81" s="14" t="str">
        <f t="shared" si="9"/>
        <v>bh</v>
      </c>
      <c r="J81" s="14">
        <f t="shared" si="4"/>
        <v>4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'2'!J82</f>
        <v>4</v>
      </c>
      <c r="G82" s="14" t="str">
        <f t="shared" si="7"/>
        <v>bh</v>
      </c>
      <c r="H82" s="14">
        <f>'RAB SEPT'!G42*'RAB 500JT'!AE98</f>
        <v>4</v>
      </c>
      <c r="I82" s="14" t="str">
        <f t="shared" si="9"/>
        <v>bh</v>
      </c>
      <c r="J82" s="14">
        <f t="shared" si="4"/>
        <v>8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'2'!J83</f>
        <v>4</v>
      </c>
      <c r="G83" s="14" t="str">
        <f t="shared" si="7"/>
        <v>bh</v>
      </c>
      <c r="H83" s="14">
        <f>'RAB SEPT'!G43*'RAB 500JT'!AE99</f>
        <v>0</v>
      </c>
      <c r="I83" s="14" t="str">
        <f t="shared" si="9"/>
        <v>bh</v>
      </c>
      <c r="J83" s="14">
        <f t="shared" si="4"/>
        <v>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'2'!J84</f>
        <v>4</v>
      </c>
      <c r="G84" s="14" t="str">
        <f t="shared" si="7"/>
        <v>set</v>
      </c>
      <c r="H84" s="14">
        <f>'RAB SEPT'!G44*'RAB 500JT'!AE100</f>
        <v>0</v>
      </c>
      <c r="I84" s="14" t="str">
        <f t="shared" si="9"/>
        <v>set</v>
      </c>
      <c r="J84" s="14">
        <f t="shared" si="4"/>
        <v>4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'2'!J85</f>
        <v>0</v>
      </c>
      <c r="G85" s="14" t="str">
        <f t="shared" si="7"/>
        <v>set</v>
      </c>
      <c r="H85" s="14">
        <f>'RAB SEPT'!G45*'RAB 500JT'!AE101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'2'!J86</f>
        <v>2</v>
      </c>
      <c r="G86" s="14" t="str">
        <f t="shared" si="7"/>
        <v>bh</v>
      </c>
      <c r="H86" s="14">
        <f>'RAB SEPT'!G46*'RAB 500JT'!AE102</f>
        <v>2</v>
      </c>
      <c r="I86" s="14" t="str">
        <f t="shared" si="9"/>
        <v>bh</v>
      </c>
      <c r="J86" s="14">
        <f t="shared" si="4"/>
        <v>4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'2'!J88</f>
        <v>2.2608000000000001</v>
      </c>
      <c r="G88" s="14" t="str">
        <f t="shared" si="7"/>
        <v>m3</v>
      </c>
      <c r="H88" s="14">
        <f>'RAB SEPT'!G48*'RAB 500JT'!AE104</f>
        <v>0</v>
      </c>
      <c r="I88" s="14" t="str">
        <f t="shared" ref="I88:I94" si="10">E88</f>
        <v>m3</v>
      </c>
      <c r="J88" s="14">
        <f t="shared" si="4"/>
        <v>2.2608000000000001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'2'!J89</f>
        <v>0.75359999999999994</v>
      </c>
      <c r="G89" s="14" t="str">
        <f t="shared" si="7"/>
        <v>m3</v>
      </c>
      <c r="H89" s="14">
        <f>'RAB SEPT'!G49*'RAB 500JT'!AE105</f>
        <v>0</v>
      </c>
      <c r="I89" s="14" t="str">
        <f t="shared" si="10"/>
        <v>m3</v>
      </c>
      <c r="J89" s="14">
        <f t="shared" si="4"/>
        <v>0.75359999999999994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'2'!J90</f>
        <v>9</v>
      </c>
      <c r="G90" s="14" t="str">
        <f t="shared" si="7"/>
        <v>Bh</v>
      </c>
      <c r="H90" s="14">
        <f>'RAB SEPT'!G50*'RAB 500JT'!AE106</f>
        <v>0</v>
      </c>
      <c r="I90" s="14" t="str">
        <f t="shared" si="10"/>
        <v>Bh</v>
      </c>
      <c r="J90" s="14">
        <f t="shared" si="4"/>
        <v>9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'2'!J91</f>
        <v>2</v>
      </c>
      <c r="G91" s="14" t="str">
        <f t="shared" si="7"/>
        <v>Bh</v>
      </c>
      <c r="H91" s="14">
        <f>'RAB SEPT'!G51*'RAB 500JT'!AE107</f>
        <v>1</v>
      </c>
      <c r="I91" s="14" t="str">
        <f t="shared" si="10"/>
        <v>Bh</v>
      </c>
      <c r="J91" s="14">
        <f t="shared" si="4"/>
        <v>3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'2'!J92</f>
        <v>0.30144000000000004</v>
      </c>
      <c r="G92" s="14" t="str">
        <f t="shared" si="7"/>
        <v>M3</v>
      </c>
      <c r="H92" s="14">
        <f>'RAB SEPT'!G52*'RAB 500JT'!AE108</f>
        <v>0</v>
      </c>
      <c r="I92" s="14" t="str">
        <f t="shared" si="10"/>
        <v>M3</v>
      </c>
      <c r="J92" s="14">
        <f t="shared" si="4"/>
        <v>0.30144000000000004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'2'!J93</f>
        <v>0.30144000000000004</v>
      </c>
      <c r="G93" s="14" t="str">
        <f t="shared" si="7"/>
        <v>M3</v>
      </c>
      <c r="H93" s="14">
        <f>'RAB SEPT'!G53*'RAB 500JT'!AE109</f>
        <v>0</v>
      </c>
      <c r="I93" s="14" t="str">
        <f t="shared" si="10"/>
        <v>M3</v>
      </c>
      <c r="J93" s="14">
        <f t="shared" si="4"/>
        <v>0.30144000000000004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'2'!J94</f>
        <v>3</v>
      </c>
      <c r="G94" s="14" t="str">
        <f t="shared" si="7"/>
        <v>M2</v>
      </c>
      <c r="H94" s="14">
        <f>'RAB SEPT'!G54*'RAB 500JT'!AE110</f>
        <v>0</v>
      </c>
      <c r="I94" s="14" t="str">
        <f t="shared" si="10"/>
        <v>M2</v>
      </c>
      <c r="J94" s="14">
        <f t="shared" si="4"/>
        <v>3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E37-6079-46DB-A06D-70B596AF5E6D}">
  <dimension ref="A1:Z119"/>
  <sheetViews>
    <sheetView topLeftCell="A67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284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'3'!J11</f>
        <v>31.667999999999992</v>
      </c>
      <c r="G11" s="14" t="str">
        <f>E11</f>
        <v>m3</v>
      </c>
      <c r="H11" s="14">
        <f>'RAB BILIK L'!G12*'RAB 500JT'!AH28</f>
        <v>1.2179999999999997</v>
      </c>
      <c r="I11" s="14" t="str">
        <f>E11</f>
        <v>m3</v>
      </c>
      <c r="J11" s="14">
        <f>H11+F11</f>
        <v>32.885999999999989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'3'!J12</f>
        <v>0.45239999999999991</v>
      </c>
      <c r="G12" s="14" t="str">
        <f t="shared" ref="G12:G75" si="0">E12</f>
        <v>m3</v>
      </c>
      <c r="H12" s="14">
        <f>'RAB BILIK L'!G13*'RAB 500JT'!AH29</f>
        <v>0</v>
      </c>
      <c r="I12" s="14" t="str">
        <f>E12</f>
        <v>m3</v>
      </c>
      <c r="J12" s="14">
        <f t="shared" ref="J12:J49" si="1">H12+F12</f>
        <v>0.45239999999999991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'3'!J14</f>
        <v>16.703999999999997</v>
      </c>
      <c r="G14" s="14" t="str">
        <f t="shared" si="0"/>
        <v>m3</v>
      </c>
      <c r="H14" s="14">
        <f>'RAB BILIK L'!G15*'RAB 500JT'!AH31</f>
        <v>0</v>
      </c>
      <c r="I14" s="14" t="str">
        <f>E14</f>
        <v>m3</v>
      </c>
      <c r="J14" s="14">
        <f t="shared" si="1"/>
        <v>16.703999999999997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'3'!J15</f>
        <v>278.03999999999996</v>
      </c>
      <c r="G15" s="14" t="str">
        <f t="shared" si="0"/>
        <v>m2</v>
      </c>
      <c r="H15" s="14">
        <f>'RAB BILIK L'!G16*'RAB 500JT'!AH32</f>
        <v>0</v>
      </c>
      <c r="I15" s="14" t="str">
        <f>E15</f>
        <v>m2</v>
      </c>
      <c r="J15" s="14">
        <f t="shared" si="1"/>
        <v>278.03999999999996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'3'!J16</f>
        <v>510.56000000000006</v>
      </c>
      <c r="G16" s="14" t="str">
        <f t="shared" si="0"/>
        <v>m2</v>
      </c>
      <c r="H16" s="14">
        <f>'RAB BILIK L'!G17*'RAB 500JT'!AH33</f>
        <v>0</v>
      </c>
      <c r="I16" s="14" t="str">
        <f>E16</f>
        <v>m2</v>
      </c>
      <c r="J16" s="14">
        <f t="shared" si="1"/>
        <v>510.56000000000006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'3'!J17</f>
        <v>510.56000000000006</v>
      </c>
      <c r="G17" s="14" t="str">
        <f t="shared" si="0"/>
        <v>m2</v>
      </c>
      <c r="H17" s="14">
        <f>'RAB BILIK L'!G18*'RAB 500JT'!AH34</f>
        <v>0</v>
      </c>
      <c r="I17" s="14" t="str">
        <f>E17</f>
        <v>m2</v>
      </c>
      <c r="J17" s="14">
        <f t="shared" si="1"/>
        <v>510.56000000000006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'3'!J18</f>
        <v>44.999999999999993</v>
      </c>
      <c r="G18" s="14" t="str">
        <f t="shared" si="0"/>
        <v>m2</v>
      </c>
      <c r="H18" s="14">
        <f>'RAB BILIK L'!G19*'RAB 500JT'!AH35</f>
        <v>0</v>
      </c>
      <c r="I18" s="14" t="str">
        <f>E18</f>
        <v>m2</v>
      </c>
      <c r="J18" s="14">
        <f t="shared" si="1"/>
        <v>44.999999999999993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'3'!J20</f>
        <v>2.2680000000000002</v>
      </c>
      <c r="G20" s="14" t="str">
        <f t="shared" si="0"/>
        <v>m3</v>
      </c>
      <c r="H20" s="14">
        <f>'RAB BILIK L'!G21*'RAB 500JT'!AH37</f>
        <v>0</v>
      </c>
      <c r="I20" s="14" t="str">
        <f>E20</f>
        <v>m3</v>
      </c>
      <c r="J20" s="14">
        <f t="shared" si="1"/>
        <v>2.2680000000000002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'3'!J21</f>
        <v>2.2619999999999991</v>
      </c>
      <c r="G21" s="14" t="str">
        <f t="shared" si="0"/>
        <v>m3</v>
      </c>
      <c r="H21" s="14">
        <f>'RAB BILIK L'!G22*'RAB 500JT'!AH38</f>
        <v>0</v>
      </c>
      <c r="I21" s="14" t="str">
        <f>E21</f>
        <v>m3</v>
      </c>
      <c r="J21" s="14">
        <f t="shared" si="1"/>
        <v>2.2619999999999991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'3'!J22</f>
        <v>2.3760000000000012</v>
      </c>
      <c r="G22" s="14" t="str">
        <f t="shared" si="0"/>
        <v>m3</v>
      </c>
      <c r="H22" s="14">
        <f>'RAB BILIK L'!G23*'RAB 500JT'!AH39</f>
        <v>0</v>
      </c>
      <c r="I22" s="14" t="str">
        <f>E22</f>
        <v>m3</v>
      </c>
      <c r="J22" s="14">
        <f t="shared" si="1"/>
        <v>2.3760000000000012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'3'!J23</f>
        <v>1.5080000000000002</v>
      </c>
      <c r="G23" s="14" t="str">
        <f t="shared" si="0"/>
        <v>m3</v>
      </c>
      <c r="H23" s="14">
        <f>'RAB BILIK L'!G24*'RAB 500JT'!AH40</f>
        <v>0</v>
      </c>
      <c r="I23" s="14" t="str">
        <f>E23</f>
        <v>m3</v>
      </c>
      <c r="J23" s="14">
        <f t="shared" si="1"/>
        <v>1.5080000000000002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'3'!J25</f>
        <v>493.20510000000013</v>
      </c>
      <c r="G25" s="14" t="str">
        <f t="shared" si="0"/>
        <v>Kg</v>
      </c>
      <c r="H25" s="14">
        <f>'RAB BILIK L'!G26*'RAB 500JT'!AH42</f>
        <v>21.4437</v>
      </c>
      <c r="I25" s="14" t="str">
        <f>E25</f>
        <v>Kg</v>
      </c>
      <c r="J25" s="14">
        <f t="shared" si="1"/>
        <v>514.64880000000016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'3'!J26</f>
        <v>705.77550000000019</v>
      </c>
      <c r="G26" s="14" t="str">
        <f t="shared" si="0"/>
        <v>Kg</v>
      </c>
      <c r="H26" s="14">
        <f>'RAB BILIK L'!G27*'RAB 500JT'!AH43</f>
        <v>45.049499999999995</v>
      </c>
      <c r="I26" s="14" t="str">
        <f>E26</f>
        <v>Kg</v>
      </c>
      <c r="J26" s="14">
        <f t="shared" si="1"/>
        <v>750.82500000000016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'3'!J27</f>
        <v>463.90090000000009</v>
      </c>
      <c r="G27" s="14" t="str">
        <f t="shared" si="0"/>
        <v>Kg</v>
      </c>
      <c r="H27" s="14">
        <f>'RAB BILIK L'!G28*'RAB 500JT'!AH44</f>
        <v>14.733500000000003</v>
      </c>
      <c r="I27" s="14" t="str">
        <f>E27</f>
        <v>Kg</v>
      </c>
      <c r="J27" s="14">
        <f t="shared" si="1"/>
        <v>478.63440000000008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'3'!J29</f>
        <v>29</v>
      </c>
      <c r="G29" s="14" t="str">
        <f t="shared" si="0"/>
        <v>m2</v>
      </c>
      <c r="H29" s="14">
        <f>'RAB BILIK L'!G30*'RAB 500JT'!AH46</f>
        <v>0</v>
      </c>
      <c r="I29" s="14" t="str">
        <f>E29</f>
        <v>m2</v>
      </c>
      <c r="J29" s="14">
        <f t="shared" si="1"/>
        <v>29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'3'!J30</f>
        <v>91.440000000000012</v>
      </c>
      <c r="G30" s="14" t="str">
        <f t="shared" si="0"/>
        <v>m2</v>
      </c>
      <c r="H30" s="14">
        <f>'RAB BILIK L'!G31*'RAB 500JT'!AH47</f>
        <v>0</v>
      </c>
      <c r="I30" s="14" t="str">
        <f>E30</f>
        <v>m2</v>
      </c>
      <c r="J30" s="14">
        <f t="shared" si="1"/>
        <v>91.440000000000012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'3'!J31</f>
        <v>29</v>
      </c>
      <c r="G31" s="14" t="str">
        <f t="shared" si="0"/>
        <v>m2</v>
      </c>
      <c r="H31" s="14">
        <f>'RAB BILIK L'!G32*'RAB 500JT'!AH48</f>
        <v>0</v>
      </c>
      <c r="I31" s="14" t="str">
        <f>E31</f>
        <v>m2</v>
      </c>
      <c r="J31" s="14">
        <f t="shared" si="1"/>
        <v>29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'3'!J33</f>
        <v>59.939999999999984</v>
      </c>
      <c r="G33" s="14" t="str">
        <f t="shared" si="0"/>
        <v>m2</v>
      </c>
      <c r="H33" s="14">
        <f>'RAB BILIK L'!G34*'RAB 500JT'!AH50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'3'!J35</f>
        <v>0</v>
      </c>
      <c r="G35" s="14" t="str">
        <f t="shared" si="0"/>
        <v>m2</v>
      </c>
      <c r="H35" s="14">
        <f>'RAB BILIK L'!G36*'RAB 500JT'!AH52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'3'!J37</f>
        <v>26</v>
      </c>
      <c r="G37" s="14" t="str">
        <f t="shared" si="0"/>
        <v>bh</v>
      </c>
      <c r="H37" s="14">
        <f>'RAB BILIK L'!G38*'RAB 500JT'!AH54</f>
        <v>0</v>
      </c>
      <c r="I37" s="14" t="str">
        <f t="shared" ref="I37:I49" si="3">E37</f>
        <v>bh</v>
      </c>
      <c r="J37" s="14">
        <f t="shared" si="1"/>
        <v>26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'3'!J38</f>
        <v>26</v>
      </c>
      <c r="G38" s="14" t="str">
        <f t="shared" si="0"/>
        <v>bh</v>
      </c>
      <c r="H38" s="14">
        <f>'RAB BILIK L'!G39*'RAB 500JT'!AH55</f>
        <v>0</v>
      </c>
      <c r="I38" s="14" t="str">
        <f t="shared" si="3"/>
        <v>bh</v>
      </c>
      <c r="J38" s="14">
        <f t="shared" si="1"/>
        <v>26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'3'!J39</f>
        <v>26</v>
      </c>
      <c r="G39" s="14" t="str">
        <f t="shared" si="0"/>
        <v>bh</v>
      </c>
      <c r="H39" s="14">
        <f>'RAB BILIK L'!G40*'RAB 500JT'!AH56</f>
        <v>0</v>
      </c>
      <c r="I39" s="14" t="str">
        <f t="shared" si="3"/>
        <v>bh</v>
      </c>
      <c r="J39" s="14">
        <f t="shared" si="1"/>
        <v>26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'3'!J40</f>
        <v>26</v>
      </c>
      <c r="G40" s="14" t="str">
        <f t="shared" si="0"/>
        <v>btg</v>
      </c>
      <c r="H40" s="14">
        <f>'RAB BILIK L'!G41*'RAB 500JT'!AH57</f>
        <v>0</v>
      </c>
      <c r="I40" s="14" t="str">
        <f t="shared" si="3"/>
        <v>btg</v>
      </c>
      <c r="J40" s="14">
        <f t="shared" si="1"/>
        <v>26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'3'!J41</f>
        <v>26</v>
      </c>
      <c r="G41" s="14" t="str">
        <f t="shared" si="0"/>
        <v>bh</v>
      </c>
      <c r="H41" s="14">
        <f>'RAB BILIK L'!G42*'RAB 500JT'!AH58</f>
        <v>0</v>
      </c>
      <c r="I41" s="14" t="str">
        <f t="shared" si="3"/>
        <v>bh</v>
      </c>
      <c r="J41" s="14">
        <f t="shared" si="1"/>
        <v>26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'3'!J42</f>
        <v>26</v>
      </c>
      <c r="G42" s="14" t="str">
        <f t="shared" si="0"/>
        <v>bh</v>
      </c>
      <c r="H42" s="14">
        <f>'RAB BILIK L'!G43*'RAB 500JT'!AH59</f>
        <v>0</v>
      </c>
      <c r="I42" s="14" t="str">
        <f t="shared" si="3"/>
        <v>bh</v>
      </c>
      <c r="J42" s="14">
        <f t="shared" si="1"/>
        <v>26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'3'!J43</f>
        <v>21</v>
      </c>
      <c r="G43" s="14" t="str">
        <f t="shared" si="0"/>
        <v>m</v>
      </c>
      <c r="H43" s="14">
        <f>'RAB BILIK L'!G44*'RAB 500JT'!AH60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'3'!J44</f>
        <v>7</v>
      </c>
      <c r="G44" s="14" t="str">
        <f t="shared" si="0"/>
        <v>bh</v>
      </c>
      <c r="H44" s="14">
        <f>'RAB BILIK L'!G45*'RAB 500JT'!AH61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'3'!J45</f>
        <v>7</v>
      </c>
      <c r="G45" s="14" t="str">
        <f t="shared" si="0"/>
        <v>bh</v>
      </c>
      <c r="H45" s="14">
        <f>'RAB BILIK L'!G46*'RAB 500JT'!AH62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'3'!J46</f>
        <v>7</v>
      </c>
      <c r="G46" s="14" t="str">
        <f t="shared" si="0"/>
        <v>bh</v>
      </c>
      <c r="H46" s="14">
        <f>'RAB BILIK L'!G47*'RAB 500JT'!AH63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'3'!J47</f>
        <v>26</v>
      </c>
      <c r="G47" s="14" t="str">
        <f t="shared" si="0"/>
        <v>bh</v>
      </c>
      <c r="H47" s="14">
        <f>'RAB BILIK L'!G48*'RAB 500JT'!AH64</f>
        <v>0</v>
      </c>
      <c r="I47" s="14" t="str">
        <f t="shared" si="3"/>
        <v>bh</v>
      </c>
      <c r="J47" s="14">
        <f t="shared" si="1"/>
        <v>26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'3'!J48</f>
        <v>26</v>
      </c>
      <c r="G48" s="14" t="str">
        <f t="shared" si="0"/>
        <v>btg</v>
      </c>
      <c r="H48" s="14">
        <f>'RAB BILIK L'!G49*'RAB 500JT'!AH65</f>
        <v>0</v>
      </c>
      <c r="I48" s="14" t="str">
        <f t="shared" si="3"/>
        <v>btg</v>
      </c>
      <c r="J48" s="14">
        <f t="shared" si="1"/>
        <v>26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'3'!J49</f>
        <v>50</v>
      </c>
      <c r="G49" s="14" t="str">
        <f t="shared" si="0"/>
        <v>bh</v>
      </c>
      <c r="H49" s="14">
        <f>'RAB BILIK L'!G50*'RAB 500JT'!AH66</f>
        <v>0</v>
      </c>
      <c r="I49" s="14" t="str">
        <f t="shared" si="3"/>
        <v>bh</v>
      </c>
      <c r="J49" s="14">
        <f t="shared" si="1"/>
        <v>50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'3'!J53</f>
        <v>9.5039999999999996</v>
      </c>
      <c r="G53" s="14" t="str">
        <f t="shared" si="0"/>
        <v>m3</v>
      </c>
      <c r="H53" s="14">
        <f>'RAB SEPT'!G13*'RAB 500JT'!AH69</f>
        <v>2.3759999999999999</v>
      </c>
      <c r="I53" s="14" t="str">
        <f>E53</f>
        <v>m3</v>
      </c>
      <c r="J53" s="14">
        <f>H53+F53</f>
        <v>11.879999999999999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'3'!J54</f>
        <v>3.1679999999999997</v>
      </c>
      <c r="G54" s="14" t="str">
        <f t="shared" si="0"/>
        <v>m3</v>
      </c>
      <c r="H54" s="14">
        <f>'RAB SEPT'!G14*'RAB 500JT'!AH70</f>
        <v>0.79199999999999993</v>
      </c>
      <c r="I54" s="14" t="str">
        <f>E54</f>
        <v>m3</v>
      </c>
      <c r="J54" s="14">
        <f t="shared" ref="J54:J94" si="4">H54+F54</f>
        <v>3.9599999999999995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'3'!J56</f>
        <v>36.799999999999997</v>
      </c>
      <c r="G56" s="14" t="str">
        <f t="shared" si="0"/>
        <v>m2</v>
      </c>
      <c r="H56" s="14">
        <f>'RAB SEPT'!G16*'RAB 500JT'!AH72</f>
        <v>9.1999999999999993</v>
      </c>
      <c r="I56" s="14" t="str">
        <f>E56</f>
        <v>m2</v>
      </c>
      <c r="J56" s="14">
        <f t="shared" si="4"/>
        <v>46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'3'!J58</f>
        <v>2.0880000000000001</v>
      </c>
      <c r="G58" s="14" t="str">
        <f t="shared" si="0"/>
        <v>m3</v>
      </c>
      <c r="H58" s="14">
        <f>'RAB SEPT'!G18*'RAB 500JT'!AH74</f>
        <v>0.52200000000000002</v>
      </c>
      <c r="I58" s="14" t="str">
        <f t="shared" ref="I58:I63" si="5">E58</f>
        <v>m3</v>
      </c>
      <c r="J58" s="14">
        <f t="shared" si="4"/>
        <v>2.6100000000000003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'3'!J59</f>
        <v>0.51839999999999997</v>
      </c>
      <c r="G59" s="14" t="str">
        <f t="shared" si="0"/>
        <v>m3</v>
      </c>
      <c r="H59" s="14">
        <f>'RAB SEPT'!G19*'RAB 500JT'!AH75</f>
        <v>0.12959999999999999</v>
      </c>
      <c r="I59" s="14" t="str">
        <f t="shared" si="5"/>
        <v>m3</v>
      </c>
      <c r="J59" s="14">
        <f t="shared" si="4"/>
        <v>0.64799999999999991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'3'!J60</f>
        <v>0.77600000000000002</v>
      </c>
      <c r="G60" s="14" t="str">
        <f t="shared" si="0"/>
        <v>m3</v>
      </c>
      <c r="H60" s="14">
        <f>'RAB SEPT'!G20*'RAB 500JT'!AH76</f>
        <v>0.19400000000000001</v>
      </c>
      <c r="I60" s="14" t="str">
        <f t="shared" si="5"/>
        <v>m3</v>
      </c>
      <c r="J60" s="14">
        <f t="shared" si="4"/>
        <v>0.97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'3'!J61</f>
        <v>0.2</v>
      </c>
      <c r="G61" s="14" t="str">
        <f t="shared" si="0"/>
        <v>m3</v>
      </c>
      <c r="H61" s="14">
        <f>'RAB SEPT'!G21*'RAB 500JT'!AH77</f>
        <v>0.05</v>
      </c>
      <c r="I61" s="14" t="str">
        <f t="shared" si="5"/>
        <v>m3</v>
      </c>
      <c r="J61" s="14">
        <f t="shared" si="4"/>
        <v>0.25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'3'!J62</f>
        <v>0.06</v>
      </c>
      <c r="G62" s="14" t="str">
        <f t="shared" si="0"/>
        <v>m3</v>
      </c>
      <c r="H62" s="14">
        <f>'RAB SEPT'!G22*'RAB 500JT'!AH78</f>
        <v>1.4999999999999999E-2</v>
      </c>
      <c r="I62" s="14" t="str">
        <f t="shared" si="5"/>
        <v>m3</v>
      </c>
      <c r="J62" s="14">
        <f t="shared" si="4"/>
        <v>7.4999999999999997E-2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'3'!J63</f>
        <v>1.72</v>
      </c>
      <c r="G63" s="14" t="str">
        <f t="shared" si="0"/>
        <v>m3</v>
      </c>
      <c r="H63" s="14">
        <f>'RAB SEPT'!G23*'RAB 500JT'!AH79</f>
        <v>0.43</v>
      </c>
      <c r="I63" s="14" t="str">
        <f t="shared" si="5"/>
        <v>m3</v>
      </c>
      <c r="J63" s="14">
        <f t="shared" si="4"/>
        <v>2.15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'3'!J65</f>
        <v>147.4256</v>
      </c>
      <c r="G65" s="14" t="str">
        <f t="shared" si="0"/>
        <v>Kg</v>
      </c>
      <c r="H65" s="14">
        <f>'RAB SEPT'!G25*'RAB 500JT'!AH81</f>
        <v>36.856400000000001</v>
      </c>
      <c r="I65" s="14" t="str">
        <f t="shared" ref="I65:I70" si="6">E65</f>
        <v>Kg</v>
      </c>
      <c r="J65" s="14">
        <f t="shared" si="4"/>
        <v>184.28200000000001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'3'!J66</f>
        <v>32.577600000000004</v>
      </c>
      <c r="G66" s="14" t="str">
        <f t="shared" si="0"/>
        <v>Kg</v>
      </c>
      <c r="H66" s="14">
        <f>'RAB SEPT'!G26*'RAB 500JT'!AH82</f>
        <v>8.144400000000001</v>
      </c>
      <c r="I66" s="14" t="str">
        <f t="shared" si="6"/>
        <v>Kg</v>
      </c>
      <c r="J66" s="14">
        <f t="shared" si="4"/>
        <v>40.722000000000008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'3'!J67</f>
        <v>32.577600000000004</v>
      </c>
      <c r="G67" s="14" t="str">
        <f t="shared" si="0"/>
        <v>Kg</v>
      </c>
      <c r="H67" s="14">
        <f>'RAB SEPT'!G27*'RAB 500JT'!AH83</f>
        <v>8.144400000000001</v>
      </c>
      <c r="I67" s="14" t="str">
        <f t="shared" si="6"/>
        <v>Kg</v>
      </c>
      <c r="J67" s="14">
        <f t="shared" si="4"/>
        <v>40.722000000000008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'3'!J68</f>
        <v>19.908000000000001</v>
      </c>
      <c r="G68" s="14" t="str">
        <f t="shared" si="0"/>
        <v>Kg</v>
      </c>
      <c r="H68" s="14">
        <f>'RAB SEPT'!G28*'RAB 500JT'!AH84</f>
        <v>4.9770000000000003</v>
      </c>
      <c r="I68" s="14" t="str">
        <f t="shared" si="6"/>
        <v>Kg</v>
      </c>
      <c r="J68" s="14">
        <f t="shared" si="4"/>
        <v>24.885000000000002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'3'!J69</f>
        <v>9.1640000000000015</v>
      </c>
      <c r="G69" s="14" t="str">
        <f t="shared" si="0"/>
        <v>Kg</v>
      </c>
      <c r="H69" s="14">
        <f>'RAB SEPT'!G29*'RAB 500JT'!AH85</f>
        <v>2.2910000000000004</v>
      </c>
      <c r="I69" s="14" t="str">
        <f t="shared" si="6"/>
        <v>Kg</v>
      </c>
      <c r="J69" s="14">
        <f t="shared" si="4"/>
        <v>11.455000000000002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'3'!J70</f>
        <v>4.7716000000000003</v>
      </c>
      <c r="G70" s="14" t="str">
        <f t="shared" si="0"/>
        <v>Kg</v>
      </c>
      <c r="H70" s="14">
        <f>'RAB SEPT'!G30*'RAB 500JT'!AH86</f>
        <v>1.1929000000000001</v>
      </c>
      <c r="I70" s="14" t="str">
        <f t="shared" si="6"/>
        <v>Kg</v>
      </c>
      <c r="J70" s="14">
        <f t="shared" si="4"/>
        <v>5.9645000000000001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'3'!J72</f>
        <v>12</v>
      </c>
      <c r="G72" s="14" t="str">
        <f t="shared" si="0"/>
        <v>m2</v>
      </c>
      <c r="H72" s="14">
        <f>'RAB SEPT'!G32*'RAB 500JT'!AH88</f>
        <v>3</v>
      </c>
      <c r="I72" s="14" t="str">
        <f>E72</f>
        <v>m2</v>
      </c>
      <c r="J72" s="14">
        <f t="shared" si="4"/>
        <v>15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'3'!J73</f>
        <v>7.4879999999999995</v>
      </c>
      <c r="G73" s="14" t="str">
        <f t="shared" si="0"/>
        <v>m2</v>
      </c>
      <c r="H73" s="14">
        <f>'RAB SEPT'!G33*'RAB 500JT'!AH89</f>
        <v>1.8719999999999999</v>
      </c>
      <c r="I73" s="14" t="str">
        <f>E73</f>
        <v>m2</v>
      </c>
      <c r="J73" s="14">
        <f t="shared" si="4"/>
        <v>9.36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'3'!J74</f>
        <v>4</v>
      </c>
      <c r="G74" s="14" t="str">
        <f t="shared" si="0"/>
        <v>m2</v>
      </c>
      <c r="H74" s="14">
        <f>'RAB SEPT'!G34*'RAB 500JT'!AH90</f>
        <v>1</v>
      </c>
      <c r="I74" s="14" t="str">
        <f>E74</f>
        <v>m2</v>
      </c>
      <c r="J74" s="14">
        <f t="shared" si="4"/>
        <v>5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'3'!J75</f>
        <v>0.06</v>
      </c>
      <c r="G75" s="14" t="str">
        <f t="shared" si="0"/>
        <v>m2</v>
      </c>
      <c r="H75" s="14">
        <f>'RAB SEPT'!G35*'RAB 500JT'!AH91</f>
        <v>1.4999999999999999E-2</v>
      </c>
      <c r="I75" s="14" t="str">
        <f>E75</f>
        <v>m2</v>
      </c>
      <c r="J75" s="14">
        <f t="shared" si="4"/>
        <v>7.4999999999999997E-2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'3'!J76</f>
        <v>1.72</v>
      </c>
      <c r="G76" s="14" t="str">
        <f t="shared" ref="G76:G94" si="7">E76</f>
        <v>m2</v>
      </c>
      <c r="H76" s="14">
        <f>'RAB SEPT'!G36*'RAB 500JT'!AH92</f>
        <v>0.43</v>
      </c>
      <c r="I76" s="14" t="str">
        <f>E76</f>
        <v>m2</v>
      </c>
      <c r="J76" s="14">
        <f t="shared" si="4"/>
        <v>2.15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'3'!J78</f>
        <v>4</v>
      </c>
      <c r="G78" s="14" t="str">
        <f t="shared" si="7"/>
        <v>bh</v>
      </c>
      <c r="H78" s="14">
        <f>'RAB SEPT'!G38*'RAB 500JT'!AH94</f>
        <v>1</v>
      </c>
      <c r="I78" s="14" t="str">
        <f t="shared" ref="I78:I86" si="9">E78</f>
        <v>bh</v>
      </c>
      <c r="J78" s="14">
        <f t="shared" si="4"/>
        <v>5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'3'!J79</f>
        <v>8</v>
      </c>
      <c r="G79" s="14" t="str">
        <f t="shared" si="7"/>
        <v>m</v>
      </c>
      <c r="H79" s="14">
        <f>'RAB SEPT'!G39*'RAB 500JT'!AH95</f>
        <v>2</v>
      </c>
      <c r="I79" s="14" t="str">
        <f t="shared" si="9"/>
        <v>m</v>
      </c>
      <c r="J79" s="14">
        <f t="shared" si="4"/>
        <v>10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'3'!J80</f>
        <v>8</v>
      </c>
      <c r="G80" s="14" t="str">
        <f t="shared" si="7"/>
        <v>btg</v>
      </c>
      <c r="H80" s="14">
        <f>'RAB SEPT'!G40*'RAB 500JT'!AH96</f>
        <v>2</v>
      </c>
      <c r="I80" s="14" t="str">
        <f t="shared" si="9"/>
        <v>btg</v>
      </c>
      <c r="J80" s="14">
        <f t="shared" si="4"/>
        <v>10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'3'!J81</f>
        <v>4</v>
      </c>
      <c r="G81" s="14" t="str">
        <f t="shared" si="7"/>
        <v>bh</v>
      </c>
      <c r="H81" s="14">
        <f>'RAB SEPT'!G41*'RAB 500JT'!AH97</f>
        <v>1</v>
      </c>
      <c r="I81" s="14" t="str">
        <f t="shared" si="9"/>
        <v>bh</v>
      </c>
      <c r="J81" s="14">
        <f t="shared" si="4"/>
        <v>5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'3'!J82</f>
        <v>8</v>
      </c>
      <c r="G82" s="14" t="str">
        <f t="shared" si="7"/>
        <v>bh</v>
      </c>
      <c r="H82" s="14">
        <f>'RAB SEPT'!G42*'RAB 500JT'!AH98</f>
        <v>2</v>
      </c>
      <c r="I82" s="14" t="str">
        <f t="shared" si="9"/>
        <v>bh</v>
      </c>
      <c r="J82" s="14">
        <f t="shared" si="4"/>
        <v>10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'3'!J83</f>
        <v>4</v>
      </c>
      <c r="G83" s="14" t="str">
        <f t="shared" si="7"/>
        <v>bh</v>
      </c>
      <c r="H83" s="14">
        <f>'RAB SEPT'!G43*'RAB 500JT'!AH99</f>
        <v>1</v>
      </c>
      <c r="I83" s="14" t="str">
        <f t="shared" si="9"/>
        <v>bh</v>
      </c>
      <c r="J83" s="14">
        <f t="shared" si="4"/>
        <v>5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'3'!J84</f>
        <v>4</v>
      </c>
      <c r="G84" s="14" t="str">
        <f t="shared" si="7"/>
        <v>set</v>
      </c>
      <c r="H84" s="14">
        <f>'RAB SEPT'!G44*'RAB 500JT'!AH100</f>
        <v>1</v>
      </c>
      <c r="I84" s="14" t="str">
        <f t="shared" si="9"/>
        <v>set</v>
      </c>
      <c r="J84" s="14">
        <f t="shared" si="4"/>
        <v>5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'3'!J85</f>
        <v>0</v>
      </c>
      <c r="G85" s="14" t="str">
        <f t="shared" si="7"/>
        <v>set</v>
      </c>
      <c r="H85" s="14">
        <f>'RAB SEPT'!G45*'RAB 500JT'!AH101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'3'!J86</f>
        <v>4</v>
      </c>
      <c r="G86" s="14" t="str">
        <f t="shared" si="7"/>
        <v>bh</v>
      </c>
      <c r="H86" s="14">
        <f>'RAB SEPT'!G46*'RAB 500JT'!AH102</f>
        <v>1</v>
      </c>
      <c r="I86" s="14" t="str">
        <f t="shared" si="9"/>
        <v>bh</v>
      </c>
      <c r="J86" s="14">
        <f t="shared" si="4"/>
        <v>5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'3'!J88</f>
        <v>2.2608000000000001</v>
      </c>
      <c r="G88" s="14" t="str">
        <f t="shared" si="7"/>
        <v>m3</v>
      </c>
      <c r="H88" s="14">
        <f>'RAB SEPT'!G48*'RAB 500JT'!AH104</f>
        <v>1.5072000000000001</v>
      </c>
      <c r="I88" s="14" t="str">
        <f t="shared" ref="I88:I94" si="10">E88</f>
        <v>m3</v>
      </c>
      <c r="J88" s="14">
        <f t="shared" si="4"/>
        <v>3.7680000000000002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'3'!J89</f>
        <v>0.75359999999999994</v>
      </c>
      <c r="G89" s="14" t="str">
        <f t="shared" si="7"/>
        <v>m3</v>
      </c>
      <c r="H89" s="14">
        <f>'RAB SEPT'!G49*'RAB 500JT'!AH105</f>
        <v>0.25119999999999998</v>
      </c>
      <c r="I89" s="14" t="str">
        <f t="shared" si="10"/>
        <v>m3</v>
      </c>
      <c r="J89" s="14">
        <f t="shared" si="4"/>
        <v>1.0047999999999999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'3'!J90</f>
        <v>9</v>
      </c>
      <c r="G90" s="14" t="str">
        <f t="shared" si="7"/>
        <v>Bh</v>
      </c>
      <c r="H90" s="14">
        <f>'RAB SEPT'!G50*'RAB 500JT'!AH106</f>
        <v>3</v>
      </c>
      <c r="I90" s="14" t="str">
        <f t="shared" si="10"/>
        <v>Bh</v>
      </c>
      <c r="J90" s="14">
        <f t="shared" si="4"/>
        <v>12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'3'!J91</f>
        <v>3</v>
      </c>
      <c r="G91" s="14" t="str">
        <f t="shared" si="7"/>
        <v>Bh</v>
      </c>
      <c r="H91" s="14">
        <f>'RAB SEPT'!G51*'RAB 500JT'!AH107</f>
        <v>1</v>
      </c>
      <c r="I91" s="14" t="str">
        <f t="shared" si="10"/>
        <v>Bh</v>
      </c>
      <c r="J91" s="14">
        <f t="shared" si="4"/>
        <v>4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'3'!J92</f>
        <v>0.30144000000000004</v>
      </c>
      <c r="G92" s="14" t="str">
        <f t="shared" si="7"/>
        <v>M3</v>
      </c>
      <c r="H92" s="14">
        <f>'RAB SEPT'!G52*'RAB 500JT'!AH108</f>
        <v>0.10048000000000001</v>
      </c>
      <c r="I92" s="14" t="str">
        <f t="shared" si="10"/>
        <v>M3</v>
      </c>
      <c r="J92" s="14">
        <f t="shared" si="4"/>
        <v>0.40192000000000005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'3'!J93</f>
        <v>0.30144000000000004</v>
      </c>
      <c r="G93" s="14" t="str">
        <f t="shared" si="7"/>
        <v>M3</v>
      </c>
      <c r="H93" s="14">
        <f>'RAB SEPT'!G53*'RAB 500JT'!AH109</f>
        <v>0.10048000000000001</v>
      </c>
      <c r="I93" s="14" t="str">
        <f t="shared" si="10"/>
        <v>M3</v>
      </c>
      <c r="J93" s="14">
        <f t="shared" si="4"/>
        <v>0.40192000000000005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'3'!J94</f>
        <v>3</v>
      </c>
      <c r="G94" s="14" t="str">
        <f t="shared" si="7"/>
        <v>M2</v>
      </c>
      <c r="H94" s="14">
        <f>'RAB SEPT'!G54*'RAB 500JT'!AH110</f>
        <v>1</v>
      </c>
      <c r="I94" s="14" t="str">
        <f t="shared" si="10"/>
        <v>M2</v>
      </c>
      <c r="J94" s="14">
        <f t="shared" si="4"/>
        <v>4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AB53-821A-46FB-9EEA-D3AAC4A54681}">
  <dimension ref="A1:Z119"/>
  <sheetViews>
    <sheetView topLeftCell="A55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285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'4'!J11</f>
        <v>32.885999999999989</v>
      </c>
      <c r="G11" s="14" t="str">
        <f>E11</f>
        <v>m3</v>
      </c>
      <c r="H11" s="14">
        <f>'RAB BILIK L'!G12*'RAB 500JT'!AI28</f>
        <v>1.2179999999999997</v>
      </c>
      <c r="I11" s="14" t="str">
        <f>E11</f>
        <v>m3</v>
      </c>
      <c r="J11" s="14">
        <f>H11+F11</f>
        <v>34.103999999999985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'4'!J12</f>
        <v>0.45239999999999991</v>
      </c>
      <c r="G12" s="14" t="str">
        <f t="shared" ref="G12:G75" si="0">E12</f>
        <v>m3</v>
      </c>
      <c r="H12" s="14">
        <f>'RAB BILIK L'!G13*'RAB 500JT'!AI29</f>
        <v>1.7399999999999999E-2</v>
      </c>
      <c r="I12" s="14" t="str">
        <f>E12</f>
        <v>m3</v>
      </c>
      <c r="J12" s="14">
        <f t="shared" ref="J12:J49" si="1">H12+F12</f>
        <v>0.46979999999999988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'4'!J14</f>
        <v>16.703999999999997</v>
      </c>
      <c r="G14" s="14" t="str">
        <f t="shared" si="0"/>
        <v>m3</v>
      </c>
      <c r="H14" s="14">
        <f>'RAB BILIK L'!G15*'RAB 500JT'!AI31</f>
        <v>0.69600000000000006</v>
      </c>
      <c r="I14" s="14" t="str">
        <f>E14</f>
        <v>m3</v>
      </c>
      <c r="J14" s="14">
        <f t="shared" si="1"/>
        <v>17.399999999999999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'4'!J15</f>
        <v>278.03999999999996</v>
      </c>
      <c r="G15" s="14" t="str">
        <f t="shared" si="0"/>
        <v>m2</v>
      </c>
      <c r="H15" s="14">
        <f>'RAB BILIK L'!G16*'RAB 500JT'!AI32</f>
        <v>0</v>
      </c>
      <c r="I15" s="14" t="str">
        <f>E15</f>
        <v>m2</v>
      </c>
      <c r="J15" s="14">
        <f t="shared" si="1"/>
        <v>278.03999999999996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'4'!J16</f>
        <v>510.56000000000006</v>
      </c>
      <c r="G16" s="14" t="str">
        <f t="shared" si="0"/>
        <v>m2</v>
      </c>
      <c r="H16" s="14">
        <f>'RAB BILIK L'!G17*'RAB 500JT'!AI33</f>
        <v>0</v>
      </c>
      <c r="I16" s="14" t="str">
        <f>E16</f>
        <v>m2</v>
      </c>
      <c r="J16" s="14">
        <f t="shared" si="1"/>
        <v>510.56000000000006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'4'!J17</f>
        <v>510.56000000000006</v>
      </c>
      <c r="G17" s="14" t="str">
        <f t="shared" si="0"/>
        <v>m2</v>
      </c>
      <c r="H17" s="14">
        <f>'RAB BILIK L'!G18*'RAB 500JT'!AI34</f>
        <v>0</v>
      </c>
      <c r="I17" s="14" t="str">
        <f>E17</f>
        <v>m2</v>
      </c>
      <c r="J17" s="14">
        <f t="shared" si="1"/>
        <v>510.56000000000006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'4'!J18</f>
        <v>44.999999999999993</v>
      </c>
      <c r="G18" s="14" t="str">
        <f t="shared" si="0"/>
        <v>m2</v>
      </c>
      <c r="H18" s="14">
        <f>'RAB BILIK L'!G19*'RAB 500JT'!AI35</f>
        <v>0</v>
      </c>
      <c r="I18" s="14" t="str">
        <f>E18</f>
        <v>m2</v>
      </c>
      <c r="J18" s="14">
        <f t="shared" si="1"/>
        <v>44.999999999999993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'4'!J20</f>
        <v>2.2680000000000002</v>
      </c>
      <c r="G20" s="14" t="str">
        <f t="shared" si="0"/>
        <v>m3</v>
      </c>
      <c r="H20" s="14">
        <f>'RAB BILIK L'!G21*'RAB 500JT'!AI37</f>
        <v>0.16800000000000001</v>
      </c>
      <c r="I20" s="14" t="str">
        <f>E20</f>
        <v>m3</v>
      </c>
      <c r="J20" s="14">
        <f t="shared" si="1"/>
        <v>2.4360000000000004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'4'!J21</f>
        <v>2.2619999999999991</v>
      </c>
      <c r="G21" s="14" t="str">
        <f t="shared" si="0"/>
        <v>m3</v>
      </c>
      <c r="H21" s="14">
        <f>'RAB BILIK L'!G22*'RAB 500JT'!AI38</f>
        <v>8.6999999999999994E-2</v>
      </c>
      <c r="I21" s="14" t="str">
        <f>E21</f>
        <v>m3</v>
      </c>
      <c r="J21" s="14">
        <f t="shared" si="1"/>
        <v>2.3489999999999993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'4'!J22</f>
        <v>2.3760000000000012</v>
      </c>
      <c r="G22" s="14" t="str">
        <f t="shared" si="0"/>
        <v>m3</v>
      </c>
      <c r="H22" s="14">
        <f>'RAB BILIK L'!G23*'RAB 500JT'!AI39</f>
        <v>0</v>
      </c>
      <c r="I22" s="14" t="str">
        <f>E22</f>
        <v>m3</v>
      </c>
      <c r="J22" s="14">
        <f t="shared" si="1"/>
        <v>2.3760000000000012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'4'!J23</f>
        <v>1.5080000000000002</v>
      </c>
      <c r="G23" s="14" t="str">
        <f t="shared" si="0"/>
        <v>m3</v>
      </c>
      <c r="H23" s="14">
        <f>'RAB BILIK L'!G24*'RAB 500JT'!AI40</f>
        <v>0</v>
      </c>
      <c r="I23" s="14" t="str">
        <f>E23</f>
        <v>m3</v>
      </c>
      <c r="J23" s="14">
        <f t="shared" si="1"/>
        <v>1.5080000000000002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'4'!J25</f>
        <v>514.64880000000016</v>
      </c>
      <c r="G25" s="14" t="str">
        <f t="shared" si="0"/>
        <v>Kg</v>
      </c>
      <c r="H25" s="14">
        <f>'RAB BILIK L'!G26*'RAB 500JT'!AI42</f>
        <v>21.4437</v>
      </c>
      <c r="I25" s="14" t="str">
        <f>E25</f>
        <v>Kg</v>
      </c>
      <c r="J25" s="14">
        <f t="shared" si="1"/>
        <v>536.0925000000002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'4'!J26</f>
        <v>750.82500000000016</v>
      </c>
      <c r="G26" s="14" t="str">
        <f t="shared" si="0"/>
        <v>Kg</v>
      </c>
      <c r="H26" s="14">
        <f>'RAB BILIK L'!G27*'RAB 500JT'!AI43</f>
        <v>45.049499999999995</v>
      </c>
      <c r="I26" s="14" t="str">
        <f>E26</f>
        <v>Kg</v>
      </c>
      <c r="J26" s="14">
        <f t="shared" si="1"/>
        <v>795.87450000000013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'4'!J27</f>
        <v>478.63440000000008</v>
      </c>
      <c r="G27" s="14" t="str">
        <f t="shared" si="0"/>
        <v>Kg</v>
      </c>
      <c r="H27" s="14">
        <f>'RAB BILIK L'!G28*'RAB 500JT'!AI44</f>
        <v>14.733500000000003</v>
      </c>
      <c r="I27" s="14" t="str">
        <f>E27</f>
        <v>Kg</v>
      </c>
      <c r="J27" s="14">
        <f t="shared" si="1"/>
        <v>493.36790000000008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'4'!J29</f>
        <v>29</v>
      </c>
      <c r="G29" s="14" t="str">
        <f t="shared" si="0"/>
        <v>m2</v>
      </c>
      <c r="H29" s="14">
        <f>'RAB BILIK L'!G30*'RAB 500JT'!AI46</f>
        <v>1.1600000000000001</v>
      </c>
      <c r="I29" s="14" t="str">
        <f>E29</f>
        <v>m2</v>
      </c>
      <c r="J29" s="14">
        <f t="shared" si="1"/>
        <v>30.16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'4'!J30</f>
        <v>91.440000000000012</v>
      </c>
      <c r="G30" s="14" t="str">
        <f t="shared" si="0"/>
        <v>m2</v>
      </c>
      <c r="H30" s="14">
        <f>'RAB BILIK L'!G31*'RAB 500JT'!AI47</f>
        <v>0</v>
      </c>
      <c r="I30" s="14" t="str">
        <f>E30</f>
        <v>m2</v>
      </c>
      <c r="J30" s="14">
        <f t="shared" si="1"/>
        <v>91.440000000000012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'4'!J31</f>
        <v>29</v>
      </c>
      <c r="G31" s="14" t="str">
        <f t="shared" si="0"/>
        <v>m2</v>
      </c>
      <c r="H31" s="14">
        <f>'RAB BILIK L'!G32*'RAB 500JT'!AI48</f>
        <v>0</v>
      </c>
      <c r="I31" s="14" t="str">
        <f>E31</f>
        <v>m2</v>
      </c>
      <c r="J31" s="14">
        <f t="shared" si="1"/>
        <v>29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'4'!J33</f>
        <v>59.939999999999984</v>
      </c>
      <c r="G33" s="14" t="str">
        <f t="shared" si="0"/>
        <v>m2</v>
      </c>
      <c r="H33" s="14">
        <f>'RAB BILIK L'!G34*'RAB 500JT'!AI50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'4'!J35</f>
        <v>0</v>
      </c>
      <c r="G35" s="14" t="str">
        <f t="shared" si="0"/>
        <v>m2</v>
      </c>
      <c r="H35" s="14">
        <f>'RAB BILIK L'!G36*'RAB 500JT'!AI52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'4'!J37</f>
        <v>26</v>
      </c>
      <c r="G37" s="14" t="str">
        <f t="shared" si="0"/>
        <v>bh</v>
      </c>
      <c r="H37" s="14">
        <f>'RAB BILIK L'!G38*'RAB 500JT'!AI54</f>
        <v>0</v>
      </c>
      <c r="I37" s="14" t="str">
        <f t="shared" ref="I37:I49" si="3">E37</f>
        <v>bh</v>
      </c>
      <c r="J37" s="14">
        <f t="shared" si="1"/>
        <v>26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'4'!J38</f>
        <v>26</v>
      </c>
      <c r="G38" s="14" t="str">
        <f t="shared" si="0"/>
        <v>bh</v>
      </c>
      <c r="H38" s="14">
        <f>'RAB BILIK L'!G39*'RAB 500JT'!AI55</f>
        <v>0</v>
      </c>
      <c r="I38" s="14" t="str">
        <f t="shared" si="3"/>
        <v>bh</v>
      </c>
      <c r="J38" s="14">
        <f t="shared" si="1"/>
        <v>26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'4'!J39</f>
        <v>26</v>
      </c>
      <c r="G39" s="14" t="str">
        <f t="shared" si="0"/>
        <v>bh</v>
      </c>
      <c r="H39" s="14">
        <f>'RAB BILIK L'!G40*'RAB 500JT'!AI56</f>
        <v>2</v>
      </c>
      <c r="I39" s="14" t="str">
        <f t="shared" si="3"/>
        <v>bh</v>
      </c>
      <c r="J39" s="14">
        <f t="shared" si="1"/>
        <v>28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'4'!J40</f>
        <v>26</v>
      </c>
      <c r="G40" s="14" t="str">
        <f t="shared" si="0"/>
        <v>btg</v>
      </c>
      <c r="H40" s="14">
        <f>'RAB BILIK L'!G41*'RAB 500JT'!AI57</f>
        <v>0</v>
      </c>
      <c r="I40" s="14" t="str">
        <f t="shared" si="3"/>
        <v>btg</v>
      </c>
      <c r="J40" s="14">
        <f t="shared" si="1"/>
        <v>26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'4'!J41</f>
        <v>26</v>
      </c>
      <c r="G41" s="14" t="str">
        <f t="shared" si="0"/>
        <v>bh</v>
      </c>
      <c r="H41" s="14">
        <f>'RAB BILIK L'!G42*'RAB 500JT'!AI58</f>
        <v>0</v>
      </c>
      <c r="I41" s="14" t="str">
        <f t="shared" si="3"/>
        <v>bh</v>
      </c>
      <c r="J41" s="14">
        <f t="shared" si="1"/>
        <v>26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'4'!J42</f>
        <v>26</v>
      </c>
      <c r="G42" s="14" t="str">
        <f t="shared" si="0"/>
        <v>bh</v>
      </c>
      <c r="H42" s="14">
        <f>'RAB BILIK L'!G43*'RAB 500JT'!AI59</f>
        <v>0</v>
      </c>
      <c r="I42" s="14" t="str">
        <f t="shared" si="3"/>
        <v>bh</v>
      </c>
      <c r="J42" s="14">
        <f t="shared" si="1"/>
        <v>26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'4'!J43</f>
        <v>21</v>
      </c>
      <c r="G43" s="14" t="str">
        <f t="shared" si="0"/>
        <v>m</v>
      </c>
      <c r="H43" s="14">
        <f>'RAB BILIK L'!G44*'RAB 500JT'!AI60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'4'!J44</f>
        <v>7</v>
      </c>
      <c r="G44" s="14" t="str">
        <f t="shared" si="0"/>
        <v>bh</v>
      </c>
      <c r="H44" s="14">
        <f>'RAB BILIK L'!G45*'RAB 500JT'!AI61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'4'!J45</f>
        <v>7</v>
      </c>
      <c r="G45" s="14" t="str">
        <f t="shared" si="0"/>
        <v>bh</v>
      </c>
      <c r="H45" s="14">
        <f>'RAB BILIK L'!G46*'RAB 500JT'!AI62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'4'!J46</f>
        <v>7</v>
      </c>
      <c r="G46" s="14" t="str">
        <f t="shared" si="0"/>
        <v>bh</v>
      </c>
      <c r="H46" s="14">
        <f>'RAB BILIK L'!G47*'RAB 500JT'!AI63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'4'!J47</f>
        <v>26</v>
      </c>
      <c r="G47" s="14" t="str">
        <f t="shared" si="0"/>
        <v>bh</v>
      </c>
      <c r="H47" s="14">
        <f>'RAB BILIK L'!G48*'RAB 500JT'!AI64</f>
        <v>0</v>
      </c>
      <c r="I47" s="14" t="str">
        <f t="shared" si="3"/>
        <v>bh</v>
      </c>
      <c r="J47" s="14">
        <f t="shared" si="1"/>
        <v>26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'4'!J48</f>
        <v>26</v>
      </c>
      <c r="G48" s="14" t="str">
        <f t="shared" si="0"/>
        <v>btg</v>
      </c>
      <c r="H48" s="14">
        <f>'RAB BILIK L'!G49*'RAB 500JT'!AI65</f>
        <v>0</v>
      </c>
      <c r="I48" s="14" t="str">
        <f t="shared" si="3"/>
        <v>btg</v>
      </c>
      <c r="J48" s="14">
        <f t="shared" si="1"/>
        <v>26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'4'!J49</f>
        <v>50</v>
      </c>
      <c r="G49" s="14" t="str">
        <f t="shared" si="0"/>
        <v>bh</v>
      </c>
      <c r="H49" s="14">
        <f>'RAB BILIK L'!G50*'RAB 500JT'!AI66</f>
        <v>0</v>
      </c>
      <c r="I49" s="14" t="str">
        <f t="shared" si="3"/>
        <v>bh</v>
      </c>
      <c r="J49" s="14">
        <f t="shared" si="1"/>
        <v>50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'4'!J53</f>
        <v>11.879999999999999</v>
      </c>
      <c r="G53" s="14" t="str">
        <f t="shared" si="0"/>
        <v>m3</v>
      </c>
      <c r="H53" s="14">
        <f>'RAB SEPT'!G13*'RAB 500JT'!AI69</f>
        <v>2.3759999999999999</v>
      </c>
      <c r="I53" s="14" t="str">
        <f>E53</f>
        <v>m3</v>
      </c>
      <c r="J53" s="14">
        <f>H53+F53</f>
        <v>14.255999999999998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'4'!J54</f>
        <v>3.9599999999999995</v>
      </c>
      <c r="G54" s="14" t="str">
        <f t="shared" si="0"/>
        <v>m3</v>
      </c>
      <c r="H54" s="14">
        <f>'RAB SEPT'!G14*'RAB 500JT'!AI70</f>
        <v>0.79199999999999993</v>
      </c>
      <c r="I54" s="14" t="str">
        <f>E54</f>
        <v>m3</v>
      </c>
      <c r="J54" s="14">
        <f t="shared" ref="J54:J94" si="4">H54+F54</f>
        <v>4.7519999999999998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'4'!J56</f>
        <v>46</v>
      </c>
      <c r="G56" s="14" t="str">
        <f t="shared" si="0"/>
        <v>m2</v>
      </c>
      <c r="H56" s="14">
        <f>'RAB SEPT'!G16*'RAB 500JT'!AI72</f>
        <v>9.1999999999999993</v>
      </c>
      <c r="I56" s="14" t="str">
        <f>E56</f>
        <v>m2</v>
      </c>
      <c r="J56" s="14">
        <f t="shared" si="4"/>
        <v>55.2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'4'!J58</f>
        <v>2.6100000000000003</v>
      </c>
      <c r="G58" s="14" t="str">
        <f t="shared" si="0"/>
        <v>m3</v>
      </c>
      <c r="H58" s="14">
        <f>'RAB SEPT'!G18*'RAB 500JT'!AI74</f>
        <v>0.52200000000000002</v>
      </c>
      <c r="I58" s="14" t="str">
        <f t="shared" ref="I58:I63" si="5">E58</f>
        <v>m3</v>
      </c>
      <c r="J58" s="14">
        <f t="shared" si="4"/>
        <v>3.1320000000000006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'4'!J59</f>
        <v>0.64799999999999991</v>
      </c>
      <c r="G59" s="14" t="str">
        <f t="shared" si="0"/>
        <v>m3</v>
      </c>
      <c r="H59" s="14">
        <f>'RAB SEPT'!G19*'RAB 500JT'!AI75</f>
        <v>0.12959999999999999</v>
      </c>
      <c r="I59" s="14" t="str">
        <f t="shared" si="5"/>
        <v>m3</v>
      </c>
      <c r="J59" s="14">
        <f t="shared" si="4"/>
        <v>0.77759999999999985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'4'!J60</f>
        <v>0.97</v>
      </c>
      <c r="G60" s="14" t="str">
        <f t="shared" si="0"/>
        <v>m3</v>
      </c>
      <c r="H60" s="14">
        <f>'RAB SEPT'!G20*'RAB 500JT'!AI76</f>
        <v>0.19400000000000001</v>
      </c>
      <c r="I60" s="14" t="str">
        <f t="shared" si="5"/>
        <v>m3</v>
      </c>
      <c r="J60" s="14">
        <f t="shared" si="4"/>
        <v>1.1639999999999999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'4'!J61</f>
        <v>0.25</v>
      </c>
      <c r="G61" s="14" t="str">
        <f t="shared" si="0"/>
        <v>m3</v>
      </c>
      <c r="H61" s="14">
        <f>'RAB SEPT'!G21*'RAB 500JT'!AI77</f>
        <v>0.05</v>
      </c>
      <c r="I61" s="14" t="str">
        <f t="shared" si="5"/>
        <v>m3</v>
      </c>
      <c r="J61" s="14">
        <f t="shared" si="4"/>
        <v>0.3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'4'!J62</f>
        <v>7.4999999999999997E-2</v>
      </c>
      <c r="G62" s="14" t="str">
        <f t="shared" si="0"/>
        <v>m3</v>
      </c>
      <c r="H62" s="14">
        <f>'RAB SEPT'!G22*'RAB 500JT'!AI78</f>
        <v>1.4999999999999999E-2</v>
      </c>
      <c r="I62" s="14" t="str">
        <f t="shared" si="5"/>
        <v>m3</v>
      </c>
      <c r="J62" s="14">
        <f t="shared" si="4"/>
        <v>0.09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'4'!J63</f>
        <v>2.15</v>
      </c>
      <c r="G63" s="14" t="str">
        <f t="shared" si="0"/>
        <v>m3</v>
      </c>
      <c r="H63" s="14">
        <f>'RAB SEPT'!G23*'RAB 500JT'!AI79</f>
        <v>0.43</v>
      </c>
      <c r="I63" s="14" t="str">
        <f t="shared" si="5"/>
        <v>m3</v>
      </c>
      <c r="J63" s="14">
        <f t="shared" si="4"/>
        <v>2.58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'4'!J65</f>
        <v>184.28200000000001</v>
      </c>
      <c r="G65" s="14" t="str">
        <f t="shared" si="0"/>
        <v>Kg</v>
      </c>
      <c r="H65" s="14">
        <f>'RAB SEPT'!G25*'RAB 500JT'!AI81</f>
        <v>36.856400000000001</v>
      </c>
      <c r="I65" s="14" t="str">
        <f t="shared" ref="I65:I70" si="6">E65</f>
        <v>Kg</v>
      </c>
      <c r="J65" s="14">
        <f t="shared" si="4"/>
        <v>221.13840000000002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'4'!J66</f>
        <v>40.722000000000008</v>
      </c>
      <c r="G66" s="14" t="str">
        <f t="shared" si="0"/>
        <v>Kg</v>
      </c>
      <c r="H66" s="14">
        <f>'RAB SEPT'!G26*'RAB 500JT'!AI82</f>
        <v>8.144400000000001</v>
      </c>
      <c r="I66" s="14" t="str">
        <f t="shared" si="6"/>
        <v>Kg</v>
      </c>
      <c r="J66" s="14">
        <f t="shared" si="4"/>
        <v>48.866400000000013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'4'!J67</f>
        <v>40.722000000000008</v>
      </c>
      <c r="G67" s="14" t="str">
        <f t="shared" si="0"/>
        <v>Kg</v>
      </c>
      <c r="H67" s="14">
        <f>'RAB SEPT'!G27*'RAB 500JT'!AI83</f>
        <v>8.144400000000001</v>
      </c>
      <c r="I67" s="14" t="str">
        <f t="shared" si="6"/>
        <v>Kg</v>
      </c>
      <c r="J67" s="14">
        <f t="shared" si="4"/>
        <v>48.866400000000013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'4'!J68</f>
        <v>24.885000000000002</v>
      </c>
      <c r="G68" s="14" t="str">
        <f t="shared" si="0"/>
        <v>Kg</v>
      </c>
      <c r="H68" s="14">
        <f>'RAB SEPT'!G28*'RAB 500JT'!AI84</f>
        <v>4.9770000000000003</v>
      </c>
      <c r="I68" s="14" t="str">
        <f t="shared" si="6"/>
        <v>Kg</v>
      </c>
      <c r="J68" s="14">
        <f t="shared" si="4"/>
        <v>29.862000000000002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'4'!J69</f>
        <v>11.455000000000002</v>
      </c>
      <c r="G69" s="14" t="str">
        <f t="shared" si="0"/>
        <v>Kg</v>
      </c>
      <c r="H69" s="14">
        <f>'RAB SEPT'!G29*'RAB 500JT'!AI85</f>
        <v>2.2910000000000004</v>
      </c>
      <c r="I69" s="14" t="str">
        <f t="shared" si="6"/>
        <v>Kg</v>
      </c>
      <c r="J69" s="14">
        <f t="shared" si="4"/>
        <v>13.746000000000002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'4'!J70</f>
        <v>5.9645000000000001</v>
      </c>
      <c r="G70" s="14" t="str">
        <f t="shared" si="0"/>
        <v>Kg</v>
      </c>
      <c r="H70" s="14">
        <f>'RAB SEPT'!G30*'RAB 500JT'!AI86</f>
        <v>1.1929000000000001</v>
      </c>
      <c r="I70" s="14" t="str">
        <f t="shared" si="6"/>
        <v>Kg</v>
      </c>
      <c r="J70" s="14">
        <f t="shared" si="4"/>
        <v>7.1574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'4'!J72</f>
        <v>15</v>
      </c>
      <c r="G72" s="14" t="str">
        <f t="shared" si="0"/>
        <v>m2</v>
      </c>
      <c r="H72" s="14">
        <f>'RAB SEPT'!G32*'RAB 500JT'!AI88</f>
        <v>3</v>
      </c>
      <c r="I72" s="14" t="str">
        <f>E72</f>
        <v>m2</v>
      </c>
      <c r="J72" s="14">
        <f t="shared" si="4"/>
        <v>18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'4'!J73</f>
        <v>9.36</v>
      </c>
      <c r="G73" s="14" t="str">
        <f t="shared" si="0"/>
        <v>m2</v>
      </c>
      <c r="H73" s="14">
        <f>'RAB SEPT'!G33*'RAB 500JT'!AI89</f>
        <v>1.8719999999999999</v>
      </c>
      <c r="I73" s="14" t="str">
        <f>E73</f>
        <v>m2</v>
      </c>
      <c r="J73" s="14">
        <f t="shared" si="4"/>
        <v>11.231999999999999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'4'!J74</f>
        <v>5</v>
      </c>
      <c r="G74" s="14" t="str">
        <f t="shared" si="0"/>
        <v>m2</v>
      </c>
      <c r="H74" s="14">
        <f>'RAB SEPT'!G34*'RAB 500JT'!AI90</f>
        <v>1</v>
      </c>
      <c r="I74" s="14" t="str">
        <f>E74</f>
        <v>m2</v>
      </c>
      <c r="J74" s="14">
        <f t="shared" si="4"/>
        <v>6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'4'!J75</f>
        <v>7.4999999999999997E-2</v>
      </c>
      <c r="G75" s="14" t="str">
        <f t="shared" si="0"/>
        <v>m2</v>
      </c>
      <c r="H75" s="14">
        <f>'RAB SEPT'!G35*'RAB 500JT'!AI91</f>
        <v>1.4999999999999999E-2</v>
      </c>
      <c r="I75" s="14" t="str">
        <f>E75</f>
        <v>m2</v>
      </c>
      <c r="J75" s="14">
        <f t="shared" si="4"/>
        <v>0.09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'4'!J76</f>
        <v>2.15</v>
      </c>
      <c r="G76" s="14" t="str">
        <f t="shared" ref="G76:G94" si="7">E76</f>
        <v>m2</v>
      </c>
      <c r="H76" s="14">
        <f>'RAB SEPT'!G36*'RAB 500JT'!AI92</f>
        <v>0.43</v>
      </c>
      <c r="I76" s="14" t="str">
        <f>E76</f>
        <v>m2</v>
      </c>
      <c r="J76" s="14">
        <f t="shared" si="4"/>
        <v>2.58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'4'!J78</f>
        <v>5</v>
      </c>
      <c r="G78" s="14" t="str">
        <f t="shared" si="7"/>
        <v>bh</v>
      </c>
      <c r="H78" s="14">
        <f>'RAB SEPT'!G38*'RAB 500JT'!AI94</f>
        <v>1</v>
      </c>
      <c r="I78" s="14" t="str">
        <f t="shared" ref="I78:I86" si="9">E78</f>
        <v>bh</v>
      </c>
      <c r="J78" s="14">
        <f t="shared" si="4"/>
        <v>6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'4'!J79</f>
        <v>10</v>
      </c>
      <c r="G79" s="14" t="str">
        <f t="shared" si="7"/>
        <v>m</v>
      </c>
      <c r="H79" s="14">
        <f>'RAB SEPT'!G39*'RAB 500JT'!AI95</f>
        <v>2</v>
      </c>
      <c r="I79" s="14" t="str">
        <f t="shared" si="9"/>
        <v>m</v>
      </c>
      <c r="J79" s="14">
        <f t="shared" si="4"/>
        <v>12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'4'!J80</f>
        <v>10</v>
      </c>
      <c r="G80" s="14" t="str">
        <f t="shared" si="7"/>
        <v>btg</v>
      </c>
      <c r="H80" s="14">
        <f>'RAB SEPT'!G40*'RAB 500JT'!AI96</f>
        <v>2</v>
      </c>
      <c r="I80" s="14" t="str">
        <f t="shared" si="9"/>
        <v>btg</v>
      </c>
      <c r="J80" s="14">
        <f t="shared" si="4"/>
        <v>12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'4'!J81</f>
        <v>5</v>
      </c>
      <c r="G81" s="14" t="str">
        <f t="shared" si="7"/>
        <v>bh</v>
      </c>
      <c r="H81" s="14">
        <f>'RAB SEPT'!G41*'RAB 500JT'!AI97</f>
        <v>1</v>
      </c>
      <c r="I81" s="14" t="str">
        <f t="shared" si="9"/>
        <v>bh</v>
      </c>
      <c r="J81" s="14">
        <f t="shared" si="4"/>
        <v>6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'4'!J82</f>
        <v>10</v>
      </c>
      <c r="G82" s="14" t="str">
        <f t="shared" si="7"/>
        <v>bh</v>
      </c>
      <c r="H82" s="14">
        <f>'RAB SEPT'!G42*'RAB 500JT'!AI98</f>
        <v>2</v>
      </c>
      <c r="I82" s="14" t="str">
        <f t="shared" si="9"/>
        <v>bh</v>
      </c>
      <c r="J82" s="14">
        <f t="shared" si="4"/>
        <v>12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'4'!J83</f>
        <v>5</v>
      </c>
      <c r="G83" s="14" t="str">
        <f t="shared" si="7"/>
        <v>bh</v>
      </c>
      <c r="H83" s="14">
        <f>'RAB SEPT'!G43*'RAB 500JT'!AI99</f>
        <v>1</v>
      </c>
      <c r="I83" s="14" t="str">
        <f t="shared" si="9"/>
        <v>bh</v>
      </c>
      <c r="J83" s="14">
        <f t="shared" si="4"/>
        <v>6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'4'!J84</f>
        <v>5</v>
      </c>
      <c r="G84" s="14" t="str">
        <f t="shared" si="7"/>
        <v>set</v>
      </c>
      <c r="H84" s="14">
        <f>'RAB SEPT'!G44*'RAB 500JT'!AI100</f>
        <v>1</v>
      </c>
      <c r="I84" s="14" t="str">
        <f t="shared" si="9"/>
        <v>set</v>
      </c>
      <c r="J84" s="14">
        <f t="shared" si="4"/>
        <v>6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'4'!J85</f>
        <v>0</v>
      </c>
      <c r="G85" s="14" t="str">
        <f t="shared" si="7"/>
        <v>set</v>
      </c>
      <c r="H85" s="14">
        <f>'RAB SEPT'!G45*'RAB 500JT'!AI101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'4'!J86</f>
        <v>5</v>
      </c>
      <c r="G86" s="14" t="str">
        <f t="shared" si="7"/>
        <v>bh</v>
      </c>
      <c r="H86" s="14">
        <f>'RAB SEPT'!G46*'RAB 500JT'!AI102</f>
        <v>1</v>
      </c>
      <c r="I86" s="14" t="str">
        <f t="shared" si="9"/>
        <v>bh</v>
      </c>
      <c r="J86" s="14">
        <f t="shared" si="4"/>
        <v>6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'4'!J88</f>
        <v>3.7680000000000002</v>
      </c>
      <c r="G88" s="14" t="str">
        <f t="shared" si="7"/>
        <v>m3</v>
      </c>
      <c r="H88" s="14">
        <f>'RAB SEPT'!G48*'RAB 500JT'!AI104</f>
        <v>0.75360000000000005</v>
      </c>
      <c r="I88" s="14" t="str">
        <f t="shared" ref="I88:I94" si="10">E88</f>
        <v>m3</v>
      </c>
      <c r="J88" s="14">
        <f t="shared" si="4"/>
        <v>4.5216000000000003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'4'!J89</f>
        <v>1.0047999999999999</v>
      </c>
      <c r="G89" s="14" t="str">
        <f t="shared" si="7"/>
        <v>m3</v>
      </c>
      <c r="H89" s="14">
        <f>'RAB SEPT'!G49*'RAB 500JT'!AI105</f>
        <v>0.25119999999999998</v>
      </c>
      <c r="I89" s="14" t="str">
        <f t="shared" si="10"/>
        <v>m3</v>
      </c>
      <c r="J89" s="14">
        <f t="shared" si="4"/>
        <v>1.2559999999999998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'4'!J90</f>
        <v>12</v>
      </c>
      <c r="G90" s="14" t="str">
        <f t="shared" si="7"/>
        <v>Bh</v>
      </c>
      <c r="H90" s="14">
        <f>'RAB SEPT'!G50*'RAB 500JT'!AI106</f>
        <v>3</v>
      </c>
      <c r="I90" s="14" t="str">
        <f t="shared" si="10"/>
        <v>Bh</v>
      </c>
      <c r="J90" s="14">
        <f t="shared" si="4"/>
        <v>15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'4'!J91</f>
        <v>4</v>
      </c>
      <c r="G91" s="14" t="str">
        <f t="shared" si="7"/>
        <v>Bh</v>
      </c>
      <c r="H91" s="14">
        <f>'RAB SEPT'!G51*'RAB 500JT'!AI107</f>
        <v>1</v>
      </c>
      <c r="I91" s="14" t="str">
        <f t="shared" si="10"/>
        <v>Bh</v>
      </c>
      <c r="J91" s="14">
        <f t="shared" si="4"/>
        <v>5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'4'!J92</f>
        <v>0.40192000000000005</v>
      </c>
      <c r="G92" s="14" t="str">
        <f t="shared" si="7"/>
        <v>M3</v>
      </c>
      <c r="H92" s="14">
        <f>'RAB SEPT'!G52*'RAB 500JT'!AI108</f>
        <v>0.10048000000000001</v>
      </c>
      <c r="I92" s="14" t="str">
        <f t="shared" si="10"/>
        <v>M3</v>
      </c>
      <c r="J92" s="14">
        <f t="shared" si="4"/>
        <v>0.50240000000000007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'4'!J93</f>
        <v>0.40192000000000005</v>
      </c>
      <c r="G93" s="14" t="str">
        <f t="shared" si="7"/>
        <v>M3</v>
      </c>
      <c r="H93" s="14">
        <f>'RAB SEPT'!G53*'RAB 500JT'!AI109</f>
        <v>0.10048000000000001</v>
      </c>
      <c r="I93" s="14" t="str">
        <f t="shared" si="10"/>
        <v>M3</v>
      </c>
      <c r="J93" s="14">
        <f t="shared" si="4"/>
        <v>0.50240000000000007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'4'!J94</f>
        <v>4</v>
      </c>
      <c r="G94" s="14" t="str">
        <f t="shared" si="7"/>
        <v>M2</v>
      </c>
      <c r="H94" s="14">
        <f>'RAB SEPT'!G54*'RAB 500JT'!AI110</f>
        <v>1</v>
      </c>
      <c r="I94" s="14" t="str">
        <f t="shared" si="10"/>
        <v>M2</v>
      </c>
      <c r="J94" s="14">
        <f t="shared" si="4"/>
        <v>5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FE4E-92F2-4903-A467-1497B2F7F596}">
  <dimension ref="A1:Z119"/>
  <sheetViews>
    <sheetView topLeftCell="A59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0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286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'5'!J11</f>
        <v>34.103999999999985</v>
      </c>
      <c r="G11" s="14" t="str">
        <f>E11</f>
        <v>m3</v>
      </c>
      <c r="H11" s="14">
        <f>'RAB BILIK L'!G12*'RAB 500JT'!AJ28</f>
        <v>1.2179999999999997</v>
      </c>
      <c r="I11" s="14" t="str">
        <f>E11</f>
        <v>m3</v>
      </c>
      <c r="J11" s="14">
        <f>H11+F11</f>
        <v>35.321999999999981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'5'!J12</f>
        <v>0.46979999999999988</v>
      </c>
      <c r="G12" s="14" t="str">
        <f t="shared" ref="G12:G75" si="0">E12</f>
        <v>m3</v>
      </c>
      <c r="H12" s="14">
        <f>'RAB BILIK L'!G13*'RAB 500JT'!AJ29</f>
        <v>1.7399999999999999E-2</v>
      </c>
      <c r="I12" s="14" t="str">
        <f>E12</f>
        <v>m3</v>
      </c>
      <c r="J12" s="14">
        <f t="shared" ref="J12:J49" si="1">H12+F12</f>
        <v>0.48719999999999986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'5'!J14</f>
        <v>17.399999999999999</v>
      </c>
      <c r="G14" s="14" t="str">
        <f t="shared" si="0"/>
        <v>m3</v>
      </c>
      <c r="H14" s="14">
        <f>'RAB BILIK L'!G15*'RAB 500JT'!AJ31</f>
        <v>0.69600000000000006</v>
      </c>
      <c r="I14" s="14" t="str">
        <f>E14</f>
        <v>m3</v>
      </c>
      <c r="J14" s="14">
        <f t="shared" si="1"/>
        <v>18.096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'5'!J15</f>
        <v>278.03999999999996</v>
      </c>
      <c r="G15" s="14" t="str">
        <f t="shared" si="0"/>
        <v>m2</v>
      </c>
      <c r="H15" s="14">
        <f>'RAB BILIK L'!G16*'RAB 500JT'!AJ32</f>
        <v>9.0399999999999991</v>
      </c>
      <c r="I15" s="14" t="str">
        <f>E15</f>
        <v>m2</v>
      </c>
      <c r="J15" s="14">
        <f t="shared" si="1"/>
        <v>287.08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'5'!J16</f>
        <v>510.56000000000006</v>
      </c>
      <c r="G16" s="14" t="str">
        <f t="shared" si="0"/>
        <v>m2</v>
      </c>
      <c r="H16" s="14">
        <f>'RAB BILIK L'!G17*'RAB 500JT'!AJ33</f>
        <v>0</v>
      </c>
      <c r="I16" s="14" t="str">
        <f>E16</f>
        <v>m2</v>
      </c>
      <c r="J16" s="14">
        <f t="shared" si="1"/>
        <v>510.56000000000006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'5'!J17</f>
        <v>510.56000000000006</v>
      </c>
      <c r="G17" s="14" t="str">
        <f t="shared" si="0"/>
        <v>m2</v>
      </c>
      <c r="H17" s="14">
        <f>'RAB BILIK L'!G18*'RAB 500JT'!AJ34</f>
        <v>0</v>
      </c>
      <c r="I17" s="14" t="str">
        <f>E17</f>
        <v>m2</v>
      </c>
      <c r="J17" s="14">
        <f t="shared" si="1"/>
        <v>510.56000000000006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'5'!J18</f>
        <v>44.999999999999993</v>
      </c>
      <c r="G18" s="14" t="str">
        <f t="shared" si="0"/>
        <v>m2</v>
      </c>
      <c r="H18" s="14">
        <f>'RAB BILIK L'!G19*'RAB 500JT'!AJ35</f>
        <v>0</v>
      </c>
      <c r="I18" s="14" t="str">
        <f>E18</f>
        <v>m2</v>
      </c>
      <c r="J18" s="14">
        <f t="shared" si="1"/>
        <v>44.999999999999993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'5'!J20</f>
        <v>2.4360000000000004</v>
      </c>
      <c r="G20" s="14" t="str">
        <f t="shared" si="0"/>
        <v>m3</v>
      </c>
      <c r="H20" s="14">
        <f>'RAB BILIK L'!G21*'RAB 500JT'!AJ37</f>
        <v>0.16800000000000001</v>
      </c>
      <c r="I20" s="14" t="str">
        <f>E20</f>
        <v>m3</v>
      </c>
      <c r="J20" s="14">
        <f t="shared" si="1"/>
        <v>2.6040000000000005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'5'!J21</f>
        <v>2.3489999999999993</v>
      </c>
      <c r="G21" s="14" t="str">
        <f t="shared" si="0"/>
        <v>m3</v>
      </c>
      <c r="H21" s="14">
        <f>'RAB BILIK L'!G22*'RAB 500JT'!AJ38</f>
        <v>8.6999999999999994E-2</v>
      </c>
      <c r="I21" s="14" t="str">
        <f>E21</f>
        <v>m3</v>
      </c>
      <c r="J21" s="14">
        <f t="shared" si="1"/>
        <v>2.4359999999999995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'5'!J22</f>
        <v>2.3760000000000012</v>
      </c>
      <c r="G22" s="14" t="str">
        <f t="shared" si="0"/>
        <v>m3</v>
      </c>
      <c r="H22" s="14">
        <f>'RAB BILIK L'!G23*'RAB 500JT'!AJ39</f>
        <v>0.12600000000000003</v>
      </c>
      <c r="I22" s="14" t="str">
        <f>E22</f>
        <v>m3</v>
      </c>
      <c r="J22" s="14">
        <f t="shared" si="1"/>
        <v>2.5020000000000011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'5'!J23</f>
        <v>1.5080000000000002</v>
      </c>
      <c r="G23" s="14" t="str">
        <f t="shared" si="0"/>
        <v>m3</v>
      </c>
      <c r="H23" s="14">
        <f>'RAB BILIK L'!G24*'RAB 500JT'!AJ40</f>
        <v>0</v>
      </c>
      <c r="I23" s="14" t="str">
        <f>E23</f>
        <v>m3</v>
      </c>
      <c r="J23" s="14">
        <f t="shared" si="1"/>
        <v>1.5080000000000002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'5'!J25</f>
        <v>536.0925000000002</v>
      </c>
      <c r="G25" s="14" t="str">
        <f t="shared" si="0"/>
        <v>Kg</v>
      </c>
      <c r="H25" s="14">
        <f>'RAB BILIK L'!G26*'RAB 500JT'!AJ42</f>
        <v>21.4437</v>
      </c>
      <c r="I25" s="14" t="str">
        <f>E25</f>
        <v>Kg</v>
      </c>
      <c r="J25" s="14">
        <f t="shared" si="1"/>
        <v>557.53620000000024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'5'!J26</f>
        <v>795.87450000000013</v>
      </c>
      <c r="G26" s="14" t="str">
        <f t="shared" si="0"/>
        <v>Kg</v>
      </c>
      <c r="H26" s="14">
        <f>'RAB BILIK L'!G27*'RAB 500JT'!AJ43</f>
        <v>45.049499999999995</v>
      </c>
      <c r="I26" s="14" t="str">
        <f>E26</f>
        <v>Kg</v>
      </c>
      <c r="J26" s="14">
        <f t="shared" si="1"/>
        <v>840.92400000000009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'5'!J27</f>
        <v>493.36790000000008</v>
      </c>
      <c r="G27" s="14" t="str">
        <f t="shared" si="0"/>
        <v>Kg</v>
      </c>
      <c r="H27" s="14">
        <f>'RAB BILIK L'!G28*'RAB 500JT'!AJ44</f>
        <v>14.733500000000003</v>
      </c>
      <c r="I27" s="14" t="str">
        <f>E27</f>
        <v>Kg</v>
      </c>
      <c r="J27" s="14">
        <f t="shared" si="1"/>
        <v>508.10140000000007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'5'!J29</f>
        <v>30.16</v>
      </c>
      <c r="G29" s="14" t="str">
        <f t="shared" si="0"/>
        <v>m2</v>
      </c>
      <c r="H29" s="14">
        <f>'RAB BILIK L'!G30*'RAB 500JT'!AJ46</f>
        <v>1.1600000000000001</v>
      </c>
      <c r="I29" s="14" t="str">
        <f>E29</f>
        <v>m2</v>
      </c>
      <c r="J29" s="14">
        <f t="shared" si="1"/>
        <v>31.32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'5'!J30</f>
        <v>91.440000000000012</v>
      </c>
      <c r="G30" s="14" t="str">
        <f t="shared" si="0"/>
        <v>m2</v>
      </c>
      <c r="H30" s="14">
        <f>'RAB BILIK L'!G31*'RAB 500JT'!AJ47</f>
        <v>5.0400000000000009</v>
      </c>
      <c r="I30" s="14" t="str">
        <f>E30</f>
        <v>m2</v>
      </c>
      <c r="J30" s="14">
        <f t="shared" si="1"/>
        <v>96.480000000000018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'5'!J31</f>
        <v>29</v>
      </c>
      <c r="G31" s="14" t="str">
        <f t="shared" si="0"/>
        <v>m2</v>
      </c>
      <c r="H31" s="14">
        <f>'RAB BILIK L'!G32*'RAB 500JT'!AJ48</f>
        <v>0</v>
      </c>
      <c r="I31" s="14" t="str">
        <f>E31</f>
        <v>m2</v>
      </c>
      <c r="J31" s="14">
        <f t="shared" si="1"/>
        <v>29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'5'!J33</f>
        <v>59.939999999999984</v>
      </c>
      <c r="G33" s="14" t="str">
        <f t="shared" si="0"/>
        <v>m2</v>
      </c>
      <c r="H33" s="14">
        <f>'RAB BILIK L'!G34*'RAB 500JT'!AJ50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'5'!J35</f>
        <v>0</v>
      </c>
      <c r="G35" s="14" t="str">
        <f t="shared" si="0"/>
        <v>m2</v>
      </c>
      <c r="H35" s="14">
        <f>'RAB BILIK L'!G36*'RAB 500JT'!AJ52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'5'!J37</f>
        <v>26</v>
      </c>
      <c r="G37" s="14" t="str">
        <f t="shared" si="0"/>
        <v>bh</v>
      </c>
      <c r="H37" s="14">
        <f>'RAB BILIK L'!G38*'RAB 500JT'!AJ54</f>
        <v>0</v>
      </c>
      <c r="I37" s="14" t="str">
        <f t="shared" ref="I37:I49" si="3">E37</f>
        <v>bh</v>
      </c>
      <c r="J37" s="14">
        <f t="shared" si="1"/>
        <v>26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'5'!J38</f>
        <v>26</v>
      </c>
      <c r="G38" s="14" t="str">
        <f t="shared" si="0"/>
        <v>bh</v>
      </c>
      <c r="H38" s="14">
        <f>'RAB BILIK L'!G39*'RAB 500JT'!AJ55</f>
        <v>2</v>
      </c>
      <c r="I38" s="14" t="str">
        <f t="shared" si="3"/>
        <v>bh</v>
      </c>
      <c r="J38" s="14">
        <f t="shared" si="1"/>
        <v>28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'5'!J39</f>
        <v>28</v>
      </c>
      <c r="G39" s="14" t="str">
        <f t="shared" si="0"/>
        <v>bh</v>
      </c>
      <c r="H39" s="14">
        <f>'RAB BILIK L'!G40*'RAB 500JT'!AJ56</f>
        <v>2</v>
      </c>
      <c r="I39" s="14" t="str">
        <f t="shared" si="3"/>
        <v>bh</v>
      </c>
      <c r="J39" s="14">
        <f t="shared" si="1"/>
        <v>30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'5'!J40</f>
        <v>26</v>
      </c>
      <c r="G40" s="14" t="str">
        <f t="shared" si="0"/>
        <v>btg</v>
      </c>
      <c r="H40" s="14">
        <f>'RAB BILIK L'!G41*'RAB 500JT'!AJ57</f>
        <v>2</v>
      </c>
      <c r="I40" s="14" t="str">
        <f t="shared" si="3"/>
        <v>btg</v>
      </c>
      <c r="J40" s="14">
        <f t="shared" si="1"/>
        <v>28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'5'!J41</f>
        <v>26</v>
      </c>
      <c r="G41" s="14" t="str">
        <f t="shared" si="0"/>
        <v>bh</v>
      </c>
      <c r="H41" s="14">
        <f>'RAB BILIK L'!G42*'RAB 500JT'!AJ58</f>
        <v>0</v>
      </c>
      <c r="I41" s="14" t="str">
        <f t="shared" si="3"/>
        <v>bh</v>
      </c>
      <c r="J41" s="14">
        <f t="shared" si="1"/>
        <v>26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'5'!J42</f>
        <v>26</v>
      </c>
      <c r="G42" s="14" t="str">
        <f t="shared" si="0"/>
        <v>bh</v>
      </c>
      <c r="H42" s="14">
        <f>'RAB BILIK L'!G43*'RAB 500JT'!AJ59</f>
        <v>0</v>
      </c>
      <c r="I42" s="14" t="str">
        <f t="shared" si="3"/>
        <v>bh</v>
      </c>
      <c r="J42" s="14">
        <f t="shared" si="1"/>
        <v>26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'5'!J43</f>
        <v>21</v>
      </c>
      <c r="G43" s="14" t="str">
        <f t="shared" si="0"/>
        <v>m</v>
      </c>
      <c r="H43" s="14">
        <f>'RAB BILIK L'!G44*'RAB 500JT'!AJ60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'5'!J44</f>
        <v>7</v>
      </c>
      <c r="G44" s="14" t="str">
        <f t="shared" si="0"/>
        <v>bh</v>
      </c>
      <c r="H44" s="14">
        <f>'RAB BILIK L'!G45*'RAB 500JT'!AJ61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'5'!J45</f>
        <v>7</v>
      </c>
      <c r="G45" s="14" t="str">
        <f t="shared" si="0"/>
        <v>bh</v>
      </c>
      <c r="H45" s="14">
        <f>'RAB BILIK L'!G46*'RAB 500JT'!AJ62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'5'!J46</f>
        <v>7</v>
      </c>
      <c r="G46" s="14" t="str">
        <f t="shared" si="0"/>
        <v>bh</v>
      </c>
      <c r="H46" s="14">
        <f>'RAB BILIK L'!G47*'RAB 500JT'!AJ63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'5'!J47</f>
        <v>26</v>
      </c>
      <c r="G47" s="14" t="str">
        <f t="shared" si="0"/>
        <v>bh</v>
      </c>
      <c r="H47" s="14">
        <f>'RAB BILIK L'!G48*'RAB 500JT'!AJ64</f>
        <v>0</v>
      </c>
      <c r="I47" s="14" t="str">
        <f t="shared" si="3"/>
        <v>bh</v>
      </c>
      <c r="J47" s="14">
        <f t="shared" si="1"/>
        <v>26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'5'!J48</f>
        <v>26</v>
      </c>
      <c r="G48" s="14" t="str">
        <f t="shared" si="0"/>
        <v>btg</v>
      </c>
      <c r="H48" s="14">
        <f>'RAB BILIK L'!G49*'RAB 500JT'!AJ65</f>
        <v>0</v>
      </c>
      <c r="I48" s="14" t="str">
        <f t="shared" si="3"/>
        <v>btg</v>
      </c>
      <c r="J48" s="14">
        <f t="shared" si="1"/>
        <v>26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'5'!J49</f>
        <v>50</v>
      </c>
      <c r="G49" s="14" t="str">
        <f t="shared" si="0"/>
        <v>bh</v>
      </c>
      <c r="H49" s="14">
        <f>'RAB BILIK L'!G50*'RAB 500JT'!AJ66</f>
        <v>0</v>
      </c>
      <c r="I49" s="14" t="str">
        <f t="shared" si="3"/>
        <v>bh</v>
      </c>
      <c r="J49" s="14">
        <f t="shared" si="1"/>
        <v>50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'5'!J53</f>
        <v>14.255999999999998</v>
      </c>
      <c r="G53" s="14" t="str">
        <f t="shared" si="0"/>
        <v>m3</v>
      </c>
      <c r="H53" s="14">
        <f>'RAB SEPT'!G13*'RAB 500JT'!AJ69</f>
        <v>2.3759999999999999</v>
      </c>
      <c r="I53" s="14" t="str">
        <f>E53</f>
        <v>m3</v>
      </c>
      <c r="J53" s="14">
        <f>H53+F53</f>
        <v>16.631999999999998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'5'!J54</f>
        <v>4.7519999999999998</v>
      </c>
      <c r="G54" s="14" t="str">
        <f t="shared" si="0"/>
        <v>m3</v>
      </c>
      <c r="H54" s="14">
        <f>'RAB SEPT'!G14*'RAB 500JT'!AJ70</f>
        <v>0.79199999999999993</v>
      </c>
      <c r="I54" s="14" t="str">
        <f>E54</f>
        <v>m3</v>
      </c>
      <c r="J54" s="14">
        <f t="shared" ref="J54:J94" si="4">H54+F54</f>
        <v>5.5439999999999996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'5'!J56</f>
        <v>55.2</v>
      </c>
      <c r="G56" s="14" t="str">
        <f t="shared" si="0"/>
        <v>m2</v>
      </c>
      <c r="H56" s="14">
        <f>'RAB SEPT'!G16*'RAB 500JT'!AJ72</f>
        <v>9.1999999999999993</v>
      </c>
      <c r="I56" s="14" t="str">
        <f>E56</f>
        <v>m2</v>
      </c>
      <c r="J56" s="14">
        <f t="shared" si="4"/>
        <v>64.400000000000006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'5'!J58</f>
        <v>3.1320000000000006</v>
      </c>
      <c r="G58" s="14" t="str">
        <f t="shared" si="0"/>
        <v>m3</v>
      </c>
      <c r="H58" s="14">
        <f>'RAB SEPT'!G18*'RAB 500JT'!AJ74</f>
        <v>0.52200000000000002</v>
      </c>
      <c r="I58" s="14" t="str">
        <f t="shared" ref="I58:I63" si="5">E58</f>
        <v>m3</v>
      </c>
      <c r="J58" s="14">
        <f t="shared" si="4"/>
        <v>3.6540000000000008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'5'!J59</f>
        <v>0.77759999999999985</v>
      </c>
      <c r="G59" s="14" t="str">
        <f t="shared" si="0"/>
        <v>m3</v>
      </c>
      <c r="H59" s="14">
        <f>'RAB SEPT'!G19*'RAB 500JT'!AJ75</f>
        <v>0.12959999999999999</v>
      </c>
      <c r="I59" s="14" t="str">
        <f t="shared" si="5"/>
        <v>m3</v>
      </c>
      <c r="J59" s="14">
        <f t="shared" si="4"/>
        <v>0.90719999999999978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'5'!J60</f>
        <v>1.1639999999999999</v>
      </c>
      <c r="G60" s="14" t="str">
        <f t="shared" si="0"/>
        <v>m3</v>
      </c>
      <c r="H60" s="14">
        <f>'RAB SEPT'!G20*'RAB 500JT'!AJ76</f>
        <v>0.19400000000000001</v>
      </c>
      <c r="I60" s="14" t="str">
        <f t="shared" si="5"/>
        <v>m3</v>
      </c>
      <c r="J60" s="14">
        <f t="shared" si="4"/>
        <v>1.3579999999999999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'5'!J61</f>
        <v>0.3</v>
      </c>
      <c r="G61" s="14" t="str">
        <f t="shared" si="0"/>
        <v>m3</v>
      </c>
      <c r="H61" s="14">
        <f>'RAB SEPT'!G21*'RAB 500JT'!AJ77</f>
        <v>0.05</v>
      </c>
      <c r="I61" s="14" t="str">
        <f t="shared" si="5"/>
        <v>m3</v>
      </c>
      <c r="J61" s="14">
        <f t="shared" si="4"/>
        <v>0.35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'5'!J62</f>
        <v>0.09</v>
      </c>
      <c r="G62" s="14" t="str">
        <f t="shared" si="0"/>
        <v>m3</v>
      </c>
      <c r="H62" s="14">
        <f>'RAB SEPT'!G22*'RAB 500JT'!AJ78</f>
        <v>1.4999999999999999E-2</v>
      </c>
      <c r="I62" s="14" t="str">
        <f t="shared" si="5"/>
        <v>m3</v>
      </c>
      <c r="J62" s="14">
        <f t="shared" si="4"/>
        <v>0.105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'5'!J63</f>
        <v>2.58</v>
      </c>
      <c r="G63" s="14" t="str">
        <f t="shared" si="0"/>
        <v>m3</v>
      </c>
      <c r="H63" s="14">
        <f>'RAB SEPT'!G23*'RAB 500JT'!AJ79</f>
        <v>0.43</v>
      </c>
      <c r="I63" s="14" t="str">
        <f t="shared" si="5"/>
        <v>m3</v>
      </c>
      <c r="J63" s="14">
        <f t="shared" si="4"/>
        <v>3.0100000000000002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'5'!J65</f>
        <v>221.13840000000002</v>
      </c>
      <c r="G65" s="14" t="str">
        <f t="shared" si="0"/>
        <v>Kg</v>
      </c>
      <c r="H65" s="14">
        <f>'RAB SEPT'!G25*'RAB 500JT'!AJ81</f>
        <v>36.856400000000001</v>
      </c>
      <c r="I65" s="14" t="str">
        <f t="shared" ref="I65:I70" si="6">E65</f>
        <v>Kg</v>
      </c>
      <c r="J65" s="14">
        <f t="shared" si="4"/>
        <v>257.9948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'5'!J66</f>
        <v>48.866400000000013</v>
      </c>
      <c r="G66" s="14" t="str">
        <f t="shared" si="0"/>
        <v>Kg</v>
      </c>
      <c r="H66" s="14">
        <f>'RAB SEPT'!G26*'RAB 500JT'!AJ82</f>
        <v>8.144400000000001</v>
      </c>
      <c r="I66" s="14" t="str">
        <f t="shared" si="6"/>
        <v>Kg</v>
      </c>
      <c r="J66" s="14">
        <f t="shared" si="4"/>
        <v>57.010800000000017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'5'!J67</f>
        <v>48.866400000000013</v>
      </c>
      <c r="G67" s="14" t="str">
        <f t="shared" si="0"/>
        <v>Kg</v>
      </c>
      <c r="H67" s="14">
        <f>'RAB SEPT'!G27*'RAB 500JT'!AJ83</f>
        <v>8.144400000000001</v>
      </c>
      <c r="I67" s="14" t="str">
        <f t="shared" si="6"/>
        <v>Kg</v>
      </c>
      <c r="J67" s="14">
        <f t="shared" si="4"/>
        <v>57.010800000000017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'5'!J68</f>
        <v>29.862000000000002</v>
      </c>
      <c r="G68" s="14" t="str">
        <f t="shared" si="0"/>
        <v>Kg</v>
      </c>
      <c r="H68" s="14">
        <f>'RAB SEPT'!G28*'RAB 500JT'!AJ84</f>
        <v>4.9770000000000003</v>
      </c>
      <c r="I68" s="14" t="str">
        <f t="shared" si="6"/>
        <v>Kg</v>
      </c>
      <c r="J68" s="14">
        <f t="shared" si="4"/>
        <v>34.838999999999999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'5'!J69</f>
        <v>13.746000000000002</v>
      </c>
      <c r="G69" s="14" t="str">
        <f t="shared" si="0"/>
        <v>Kg</v>
      </c>
      <c r="H69" s="14">
        <f>'RAB SEPT'!G29*'RAB 500JT'!AJ85</f>
        <v>2.2910000000000004</v>
      </c>
      <c r="I69" s="14" t="str">
        <f t="shared" si="6"/>
        <v>Kg</v>
      </c>
      <c r="J69" s="14">
        <f t="shared" si="4"/>
        <v>16.037000000000003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'5'!J70</f>
        <v>7.1574</v>
      </c>
      <c r="G70" s="14" t="str">
        <f t="shared" si="0"/>
        <v>Kg</v>
      </c>
      <c r="H70" s="14">
        <f>'RAB SEPT'!G30*'RAB 500JT'!AJ86</f>
        <v>1.1929000000000001</v>
      </c>
      <c r="I70" s="14" t="str">
        <f t="shared" si="6"/>
        <v>Kg</v>
      </c>
      <c r="J70" s="14">
        <f t="shared" si="4"/>
        <v>8.3503000000000007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'5'!J72</f>
        <v>18</v>
      </c>
      <c r="G72" s="14" t="str">
        <f t="shared" si="0"/>
        <v>m2</v>
      </c>
      <c r="H72" s="14">
        <f>'RAB SEPT'!G32*'RAB 500JT'!AJ88</f>
        <v>3</v>
      </c>
      <c r="I72" s="14" t="str">
        <f>E72</f>
        <v>m2</v>
      </c>
      <c r="J72" s="14">
        <f t="shared" si="4"/>
        <v>21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'5'!J73</f>
        <v>11.231999999999999</v>
      </c>
      <c r="G73" s="14" t="str">
        <f t="shared" si="0"/>
        <v>m2</v>
      </c>
      <c r="H73" s="14">
        <f>'RAB SEPT'!G33*'RAB 500JT'!AJ89</f>
        <v>1.8719999999999999</v>
      </c>
      <c r="I73" s="14" t="str">
        <f>E73</f>
        <v>m2</v>
      </c>
      <c r="J73" s="14">
        <f t="shared" si="4"/>
        <v>13.103999999999999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'5'!J74</f>
        <v>6</v>
      </c>
      <c r="G74" s="14" t="str">
        <f t="shared" si="0"/>
        <v>m2</v>
      </c>
      <c r="H74" s="14">
        <f>'RAB SEPT'!G34*'RAB 500JT'!AJ90</f>
        <v>1</v>
      </c>
      <c r="I74" s="14" t="str">
        <f>E74</f>
        <v>m2</v>
      </c>
      <c r="J74" s="14">
        <f t="shared" si="4"/>
        <v>7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'5'!J75</f>
        <v>0.09</v>
      </c>
      <c r="G75" s="14" t="str">
        <f t="shared" si="0"/>
        <v>m2</v>
      </c>
      <c r="H75" s="14">
        <f>'RAB SEPT'!G35*'RAB 500JT'!AJ91</f>
        <v>1.4999999999999999E-2</v>
      </c>
      <c r="I75" s="14" t="str">
        <f>E75</f>
        <v>m2</v>
      </c>
      <c r="J75" s="14">
        <f t="shared" si="4"/>
        <v>0.105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'5'!J76</f>
        <v>2.58</v>
      </c>
      <c r="G76" s="14" t="str">
        <f t="shared" ref="G76:G94" si="7">E76</f>
        <v>m2</v>
      </c>
      <c r="H76" s="14">
        <f>'RAB SEPT'!G36*'RAB 500JT'!AJ92</f>
        <v>0.43</v>
      </c>
      <c r="I76" s="14" t="str">
        <f>E76</f>
        <v>m2</v>
      </c>
      <c r="J76" s="14">
        <f t="shared" si="4"/>
        <v>3.0100000000000002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'5'!J78</f>
        <v>6</v>
      </c>
      <c r="G78" s="14" t="str">
        <f t="shared" si="7"/>
        <v>bh</v>
      </c>
      <c r="H78" s="14">
        <f>'RAB SEPT'!G38*'RAB 500JT'!AJ94</f>
        <v>1</v>
      </c>
      <c r="I78" s="14" t="str">
        <f t="shared" ref="I78:I86" si="9">E78</f>
        <v>bh</v>
      </c>
      <c r="J78" s="14">
        <f t="shared" si="4"/>
        <v>7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'5'!J79</f>
        <v>12</v>
      </c>
      <c r="G79" s="14" t="str">
        <f t="shared" si="7"/>
        <v>m</v>
      </c>
      <c r="H79" s="14">
        <f>'RAB SEPT'!G39*'RAB 500JT'!AJ95</f>
        <v>2</v>
      </c>
      <c r="I79" s="14" t="str">
        <f t="shared" si="9"/>
        <v>m</v>
      </c>
      <c r="J79" s="14">
        <f t="shared" si="4"/>
        <v>14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'5'!J80</f>
        <v>12</v>
      </c>
      <c r="G80" s="14" t="str">
        <f t="shared" si="7"/>
        <v>btg</v>
      </c>
      <c r="H80" s="14">
        <f>'RAB SEPT'!G40*'RAB 500JT'!AJ96</f>
        <v>2</v>
      </c>
      <c r="I80" s="14" t="str">
        <f t="shared" si="9"/>
        <v>btg</v>
      </c>
      <c r="J80" s="14">
        <f t="shared" si="4"/>
        <v>14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'5'!J81</f>
        <v>6</v>
      </c>
      <c r="G81" s="14" t="str">
        <f t="shared" si="7"/>
        <v>bh</v>
      </c>
      <c r="H81" s="14">
        <f>'RAB SEPT'!G41*'RAB 500JT'!AJ97</f>
        <v>1</v>
      </c>
      <c r="I81" s="14" t="str">
        <f t="shared" si="9"/>
        <v>bh</v>
      </c>
      <c r="J81" s="14">
        <f t="shared" si="4"/>
        <v>7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'5'!J82</f>
        <v>12</v>
      </c>
      <c r="G82" s="14" t="str">
        <f t="shared" si="7"/>
        <v>bh</v>
      </c>
      <c r="H82" s="14">
        <f>'RAB SEPT'!G42*'RAB 500JT'!AJ98</f>
        <v>2</v>
      </c>
      <c r="I82" s="14" t="str">
        <f t="shared" si="9"/>
        <v>bh</v>
      </c>
      <c r="J82" s="14">
        <f t="shared" si="4"/>
        <v>14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'5'!J83</f>
        <v>6</v>
      </c>
      <c r="G83" s="14" t="str">
        <f t="shared" si="7"/>
        <v>bh</v>
      </c>
      <c r="H83" s="14">
        <f>'RAB SEPT'!G43*'RAB 500JT'!AJ99</f>
        <v>1</v>
      </c>
      <c r="I83" s="14" t="str">
        <f t="shared" si="9"/>
        <v>bh</v>
      </c>
      <c r="J83" s="14">
        <f t="shared" si="4"/>
        <v>7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'5'!J84</f>
        <v>6</v>
      </c>
      <c r="G84" s="14" t="str">
        <f t="shared" si="7"/>
        <v>set</v>
      </c>
      <c r="H84" s="14">
        <f>'RAB SEPT'!G44*'RAB 500JT'!AJ100</f>
        <v>1</v>
      </c>
      <c r="I84" s="14" t="str">
        <f t="shared" si="9"/>
        <v>set</v>
      </c>
      <c r="J84" s="14">
        <f t="shared" si="4"/>
        <v>7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'5'!J85</f>
        <v>0</v>
      </c>
      <c r="G85" s="14" t="str">
        <f t="shared" si="7"/>
        <v>set</v>
      </c>
      <c r="H85" s="14">
        <f>'RAB SEPT'!G45*'RAB 500JT'!AJ101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'5'!J86</f>
        <v>6</v>
      </c>
      <c r="G86" s="14" t="str">
        <f t="shared" si="7"/>
        <v>bh</v>
      </c>
      <c r="H86" s="14">
        <f>'RAB SEPT'!G46*'RAB 500JT'!AJ102</f>
        <v>1</v>
      </c>
      <c r="I86" s="14" t="str">
        <f t="shared" si="9"/>
        <v>bh</v>
      </c>
      <c r="J86" s="14">
        <f t="shared" si="4"/>
        <v>7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'5'!J88</f>
        <v>4.5216000000000003</v>
      </c>
      <c r="G88" s="14" t="str">
        <f t="shared" si="7"/>
        <v>m3</v>
      </c>
      <c r="H88" s="14">
        <f>'RAB SEPT'!G48*'RAB 500JT'!AJ104</f>
        <v>0.75360000000000005</v>
      </c>
      <c r="I88" s="14" t="str">
        <f t="shared" ref="I88:I94" si="10">E88</f>
        <v>m3</v>
      </c>
      <c r="J88" s="14">
        <f t="shared" si="4"/>
        <v>5.2751999999999999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'5'!J89</f>
        <v>1.2559999999999998</v>
      </c>
      <c r="G89" s="14" t="str">
        <f t="shared" si="7"/>
        <v>m3</v>
      </c>
      <c r="H89" s="14">
        <f>'RAB SEPT'!G49*'RAB 500JT'!AJ105</f>
        <v>0.25119999999999998</v>
      </c>
      <c r="I89" s="14" t="str">
        <f t="shared" si="10"/>
        <v>m3</v>
      </c>
      <c r="J89" s="14">
        <f t="shared" si="4"/>
        <v>1.5071999999999997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'5'!J90</f>
        <v>15</v>
      </c>
      <c r="G90" s="14" t="str">
        <f t="shared" si="7"/>
        <v>Bh</v>
      </c>
      <c r="H90" s="14">
        <f>'RAB SEPT'!G50*'RAB 500JT'!AJ106</f>
        <v>3</v>
      </c>
      <c r="I90" s="14" t="str">
        <f t="shared" si="10"/>
        <v>Bh</v>
      </c>
      <c r="J90" s="14">
        <f t="shared" si="4"/>
        <v>18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'5'!J91</f>
        <v>5</v>
      </c>
      <c r="G91" s="14" t="str">
        <f t="shared" si="7"/>
        <v>Bh</v>
      </c>
      <c r="H91" s="14">
        <f>'RAB SEPT'!G51*'RAB 500JT'!AJ107</f>
        <v>2</v>
      </c>
      <c r="I91" s="14" t="str">
        <f t="shared" si="10"/>
        <v>Bh</v>
      </c>
      <c r="J91" s="14">
        <f t="shared" si="4"/>
        <v>7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'5'!J92</f>
        <v>0.50240000000000007</v>
      </c>
      <c r="G92" s="14" t="str">
        <f t="shared" si="7"/>
        <v>M3</v>
      </c>
      <c r="H92" s="14">
        <f>'RAB SEPT'!G52*'RAB 500JT'!AJ108</f>
        <v>0.20096000000000003</v>
      </c>
      <c r="I92" s="14" t="str">
        <f t="shared" si="10"/>
        <v>M3</v>
      </c>
      <c r="J92" s="14">
        <f t="shared" si="4"/>
        <v>0.7033600000000001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'5'!J93</f>
        <v>0.50240000000000007</v>
      </c>
      <c r="G93" s="14" t="str">
        <f t="shared" si="7"/>
        <v>M3</v>
      </c>
      <c r="H93" s="14">
        <f>'RAB SEPT'!G53*'RAB 500JT'!AJ109</f>
        <v>0.20096000000000003</v>
      </c>
      <c r="I93" s="14" t="str">
        <f t="shared" si="10"/>
        <v>M3</v>
      </c>
      <c r="J93" s="14">
        <f t="shared" si="4"/>
        <v>0.7033600000000001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'5'!J94</f>
        <v>5</v>
      </c>
      <c r="G94" s="14" t="str">
        <f t="shared" si="7"/>
        <v>M2</v>
      </c>
      <c r="H94" s="14">
        <f>'RAB SEPT'!G54*'RAB 500JT'!AJ110</f>
        <v>2</v>
      </c>
      <c r="I94" s="14" t="str">
        <f t="shared" si="10"/>
        <v>M2</v>
      </c>
      <c r="J94" s="14">
        <f t="shared" si="4"/>
        <v>7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87F5-6385-41EE-9FF8-5E59629A4A06}">
  <dimension ref="A1:Z119"/>
  <sheetViews>
    <sheetView topLeftCell="A4" workbookViewId="0">
      <selection activeCell="J13" sqref="F13:J13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287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'6'!J11</f>
        <v>35.321999999999981</v>
      </c>
      <c r="G11" s="14" t="str">
        <f>E11</f>
        <v>m3</v>
      </c>
      <c r="H11" s="14">
        <f>'RAB BILIK L'!G12*'RAB 500JT'!AK28</f>
        <v>0</v>
      </c>
      <c r="I11" s="14" t="str">
        <f>E11</f>
        <v>m3</v>
      </c>
      <c r="J11" s="14">
        <f>H11+F11</f>
        <v>35.321999999999981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'6'!J12</f>
        <v>0.48719999999999986</v>
      </c>
      <c r="G12" s="14" t="str">
        <f t="shared" ref="G12:G75" si="0">E12</f>
        <v>m3</v>
      </c>
      <c r="H12" s="14">
        <f>'RAB BILIK L'!G13*'RAB 500JT'!AK29</f>
        <v>1.7399999999999999E-2</v>
      </c>
      <c r="I12" s="14" t="str">
        <f>E12</f>
        <v>m3</v>
      </c>
      <c r="J12" s="14">
        <f t="shared" ref="J12:J49" si="1">H12+F12</f>
        <v>0.50459999999999983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'6'!J14</f>
        <v>18.096</v>
      </c>
      <c r="G14" s="14" t="str">
        <f t="shared" si="0"/>
        <v>m3</v>
      </c>
      <c r="H14" s="14">
        <f>'RAB BILIK L'!G15*'RAB 500JT'!AK31</f>
        <v>0.69600000000000006</v>
      </c>
      <c r="I14" s="14" t="str">
        <f>E14</f>
        <v>m3</v>
      </c>
      <c r="J14" s="14">
        <f t="shared" si="1"/>
        <v>18.792000000000002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'6'!J15</f>
        <v>287.08</v>
      </c>
      <c r="G15" s="14" t="str">
        <f t="shared" si="0"/>
        <v>m2</v>
      </c>
      <c r="H15" s="14">
        <f>'RAB BILIK L'!G16*'RAB 500JT'!AK32</f>
        <v>9.0399999999999991</v>
      </c>
      <c r="I15" s="14" t="str">
        <f>E15</f>
        <v>m2</v>
      </c>
      <c r="J15" s="14">
        <f t="shared" si="1"/>
        <v>296.12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'6'!J16</f>
        <v>510.56000000000006</v>
      </c>
      <c r="G16" s="14" t="str">
        <f t="shared" si="0"/>
        <v>m2</v>
      </c>
      <c r="H16" s="14">
        <f>'RAB BILIK L'!G17*'RAB 500JT'!AK33</f>
        <v>18.079999999999998</v>
      </c>
      <c r="I16" s="14" t="str">
        <f>E16</f>
        <v>m2</v>
      </c>
      <c r="J16" s="14">
        <f t="shared" si="1"/>
        <v>528.6400000000001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'6'!J17</f>
        <v>510.56000000000006</v>
      </c>
      <c r="G17" s="14" t="str">
        <f t="shared" si="0"/>
        <v>m2</v>
      </c>
      <c r="H17" s="14">
        <f>'RAB BILIK L'!G18*'RAB 500JT'!AK34</f>
        <v>0</v>
      </c>
      <c r="I17" s="14" t="str">
        <f>E17</f>
        <v>m2</v>
      </c>
      <c r="J17" s="14">
        <f t="shared" si="1"/>
        <v>510.56000000000006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'6'!J18</f>
        <v>44.999999999999993</v>
      </c>
      <c r="G18" s="14" t="str">
        <f t="shared" si="0"/>
        <v>m2</v>
      </c>
      <c r="H18" s="14">
        <f>'RAB BILIK L'!G19*'RAB 500JT'!AK35</f>
        <v>0</v>
      </c>
      <c r="I18" s="14" t="str">
        <f>E18</f>
        <v>m2</v>
      </c>
      <c r="J18" s="14">
        <f t="shared" si="1"/>
        <v>44.999999999999993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'6'!J20</f>
        <v>2.6040000000000005</v>
      </c>
      <c r="G20" s="14" t="str">
        <f t="shared" si="0"/>
        <v>m3</v>
      </c>
      <c r="H20" s="14">
        <f>'RAB BILIK L'!G21*'RAB 500JT'!AK37</f>
        <v>0.16800000000000001</v>
      </c>
      <c r="I20" s="14" t="str">
        <f>E20</f>
        <v>m3</v>
      </c>
      <c r="J20" s="14">
        <f t="shared" si="1"/>
        <v>2.7720000000000007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'6'!J21</f>
        <v>2.4359999999999995</v>
      </c>
      <c r="G21" s="14" t="str">
        <f t="shared" si="0"/>
        <v>m3</v>
      </c>
      <c r="H21" s="14">
        <f>'RAB BILIK L'!G22*'RAB 500JT'!AK38</f>
        <v>8.6999999999999994E-2</v>
      </c>
      <c r="I21" s="14" t="str">
        <f>E21</f>
        <v>m3</v>
      </c>
      <c r="J21" s="14">
        <f t="shared" si="1"/>
        <v>2.5229999999999997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'6'!J22</f>
        <v>2.5020000000000011</v>
      </c>
      <c r="G22" s="14" t="str">
        <f t="shared" si="0"/>
        <v>m3</v>
      </c>
      <c r="H22" s="14">
        <f>'RAB BILIK L'!G23*'RAB 500JT'!AK39</f>
        <v>0.12600000000000003</v>
      </c>
      <c r="I22" s="14" t="str">
        <f>E22</f>
        <v>m3</v>
      </c>
      <c r="J22" s="14">
        <f t="shared" si="1"/>
        <v>2.628000000000001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'6'!J23</f>
        <v>1.5080000000000002</v>
      </c>
      <c r="G23" s="14" t="str">
        <f t="shared" si="0"/>
        <v>m3</v>
      </c>
      <c r="H23" s="14">
        <f>'RAB BILIK L'!G24*'RAB 500JT'!AK40</f>
        <v>5.8000000000000003E-2</v>
      </c>
      <c r="I23" s="14" t="str">
        <f>E23</f>
        <v>m3</v>
      </c>
      <c r="J23" s="14">
        <f t="shared" si="1"/>
        <v>1.5660000000000003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'6'!J25</f>
        <v>557.53620000000024</v>
      </c>
      <c r="G25" s="14" t="str">
        <f t="shared" si="0"/>
        <v>Kg</v>
      </c>
      <c r="H25" s="14">
        <f>'RAB BILIK L'!G26*'RAB 500JT'!AK42</f>
        <v>0</v>
      </c>
      <c r="I25" s="14" t="str">
        <f>E25</f>
        <v>Kg</v>
      </c>
      <c r="J25" s="14">
        <f t="shared" si="1"/>
        <v>557.53620000000024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'6'!J26</f>
        <v>840.92400000000009</v>
      </c>
      <c r="G26" s="14" t="str">
        <f t="shared" si="0"/>
        <v>Kg</v>
      </c>
      <c r="H26" s="14">
        <f>'RAB BILIK L'!G27*'RAB 500JT'!AK43</f>
        <v>0</v>
      </c>
      <c r="I26" s="14" t="str">
        <f>E26</f>
        <v>Kg</v>
      </c>
      <c r="J26" s="14">
        <f t="shared" si="1"/>
        <v>840.92400000000009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'6'!J27</f>
        <v>508.10140000000007</v>
      </c>
      <c r="G27" s="14" t="str">
        <f t="shared" si="0"/>
        <v>Kg</v>
      </c>
      <c r="H27" s="14">
        <f>'RAB BILIK L'!G28*'RAB 500JT'!AK44</f>
        <v>0</v>
      </c>
      <c r="I27" s="14" t="str">
        <f>E27</f>
        <v>Kg</v>
      </c>
      <c r="J27" s="14">
        <f t="shared" si="1"/>
        <v>508.10140000000007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'6'!J29</f>
        <v>31.32</v>
      </c>
      <c r="G29" s="14" t="str">
        <f t="shared" si="0"/>
        <v>m2</v>
      </c>
      <c r="H29" s="14">
        <f>'RAB BILIK L'!G30*'RAB 500JT'!AK46</f>
        <v>1.1600000000000001</v>
      </c>
      <c r="I29" s="14" t="str">
        <f>E29</f>
        <v>m2</v>
      </c>
      <c r="J29" s="14">
        <f t="shared" si="1"/>
        <v>32.480000000000004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'6'!J30</f>
        <v>96.480000000000018</v>
      </c>
      <c r="G30" s="14" t="str">
        <f t="shared" si="0"/>
        <v>m2</v>
      </c>
      <c r="H30" s="14">
        <f>'RAB BILIK L'!G31*'RAB 500JT'!AK47</f>
        <v>5.0400000000000009</v>
      </c>
      <c r="I30" s="14" t="str">
        <f>E30</f>
        <v>m2</v>
      </c>
      <c r="J30" s="14">
        <f t="shared" si="1"/>
        <v>101.52000000000002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'6'!J31</f>
        <v>29</v>
      </c>
      <c r="G31" s="14" t="str">
        <f t="shared" si="0"/>
        <v>m2</v>
      </c>
      <c r="H31" s="14">
        <f>'RAB BILIK L'!G32*'RAB 500JT'!AK48</f>
        <v>1.1600000000000001</v>
      </c>
      <c r="I31" s="14" t="str">
        <f>E31</f>
        <v>m2</v>
      </c>
      <c r="J31" s="14">
        <f t="shared" si="1"/>
        <v>30.16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'6'!J33</f>
        <v>59.939999999999984</v>
      </c>
      <c r="G33" s="14" t="str">
        <f t="shared" si="0"/>
        <v>m2</v>
      </c>
      <c r="H33" s="14">
        <f>'RAB BILIK L'!G34*'RAB 500JT'!AK50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'6'!J35</f>
        <v>0</v>
      </c>
      <c r="G35" s="14" t="str">
        <f t="shared" si="0"/>
        <v>m2</v>
      </c>
      <c r="H35" s="14">
        <f>'RAB BILIK L'!G36*'RAB 500JT'!AK52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'6'!J37</f>
        <v>26</v>
      </c>
      <c r="G37" s="14" t="str">
        <f t="shared" si="0"/>
        <v>bh</v>
      </c>
      <c r="H37" s="14">
        <f>'RAB BILIK L'!G38*'RAB 500JT'!AK54</f>
        <v>2</v>
      </c>
      <c r="I37" s="14" t="str">
        <f t="shared" ref="I37:I49" si="3">E37</f>
        <v>bh</v>
      </c>
      <c r="J37" s="14">
        <f t="shared" si="1"/>
        <v>28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'6'!J38</f>
        <v>28</v>
      </c>
      <c r="G38" s="14" t="str">
        <f t="shared" si="0"/>
        <v>bh</v>
      </c>
      <c r="H38" s="14">
        <f>'RAB BILIK L'!G39*'RAB 500JT'!AK55</f>
        <v>2</v>
      </c>
      <c r="I38" s="14" t="str">
        <f t="shared" si="3"/>
        <v>bh</v>
      </c>
      <c r="J38" s="14">
        <f t="shared" si="1"/>
        <v>30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'6'!J39</f>
        <v>30</v>
      </c>
      <c r="G39" s="14" t="str">
        <f t="shared" si="0"/>
        <v>bh</v>
      </c>
      <c r="H39" s="14">
        <f>'RAB BILIK L'!G40*'RAB 500JT'!AK56</f>
        <v>2</v>
      </c>
      <c r="I39" s="14" t="str">
        <f t="shared" si="3"/>
        <v>bh</v>
      </c>
      <c r="J39" s="14">
        <f t="shared" si="1"/>
        <v>32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'6'!J40</f>
        <v>28</v>
      </c>
      <c r="G40" s="14" t="str">
        <f t="shared" si="0"/>
        <v>btg</v>
      </c>
      <c r="H40" s="14">
        <f>'RAB BILIK L'!G41*'RAB 500JT'!AK57</f>
        <v>2</v>
      </c>
      <c r="I40" s="14" t="str">
        <f t="shared" si="3"/>
        <v>btg</v>
      </c>
      <c r="J40" s="14">
        <f t="shared" si="1"/>
        <v>30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'6'!J41</f>
        <v>26</v>
      </c>
      <c r="G41" s="14" t="str">
        <f t="shared" si="0"/>
        <v>bh</v>
      </c>
      <c r="H41" s="14">
        <f>'RAB BILIK L'!G42*'RAB 500JT'!AK58</f>
        <v>0</v>
      </c>
      <c r="I41" s="14" t="str">
        <f t="shared" si="3"/>
        <v>bh</v>
      </c>
      <c r="J41" s="14">
        <f t="shared" si="1"/>
        <v>26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'6'!J42</f>
        <v>26</v>
      </c>
      <c r="G42" s="14" t="str">
        <f t="shared" si="0"/>
        <v>bh</v>
      </c>
      <c r="H42" s="14">
        <f>'RAB BILIK L'!G43*'RAB 500JT'!AK59</f>
        <v>0</v>
      </c>
      <c r="I42" s="14" t="str">
        <f t="shared" si="3"/>
        <v>bh</v>
      </c>
      <c r="J42" s="14">
        <f t="shared" si="1"/>
        <v>26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'6'!J43</f>
        <v>21</v>
      </c>
      <c r="G43" s="14" t="str">
        <f t="shared" si="0"/>
        <v>m</v>
      </c>
      <c r="H43" s="14">
        <f>'RAB BILIK L'!G44*'RAB 500JT'!AK60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'6'!J44</f>
        <v>7</v>
      </c>
      <c r="G44" s="14" t="str">
        <f t="shared" si="0"/>
        <v>bh</v>
      </c>
      <c r="H44" s="14">
        <f>'RAB BILIK L'!G45*'RAB 500JT'!AK61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'6'!J45</f>
        <v>7</v>
      </c>
      <c r="G45" s="14" t="str">
        <f t="shared" si="0"/>
        <v>bh</v>
      </c>
      <c r="H45" s="14">
        <f>'RAB BILIK L'!G46*'RAB 500JT'!AK62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'6'!J46</f>
        <v>7</v>
      </c>
      <c r="G46" s="14" t="str">
        <f t="shared" si="0"/>
        <v>bh</v>
      </c>
      <c r="H46" s="14">
        <f>'RAB BILIK L'!G47*'RAB 500JT'!AK63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'6'!J47</f>
        <v>26</v>
      </c>
      <c r="G47" s="14" t="str">
        <f t="shared" si="0"/>
        <v>bh</v>
      </c>
      <c r="H47" s="14">
        <f>'RAB BILIK L'!G48*'RAB 500JT'!AK64</f>
        <v>0</v>
      </c>
      <c r="I47" s="14" t="str">
        <f t="shared" si="3"/>
        <v>bh</v>
      </c>
      <c r="J47" s="14">
        <f t="shared" si="1"/>
        <v>26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'6'!J48</f>
        <v>26</v>
      </c>
      <c r="G48" s="14" t="str">
        <f t="shared" si="0"/>
        <v>btg</v>
      </c>
      <c r="H48" s="14">
        <f>'RAB BILIK L'!G49*'RAB 500JT'!AK65</f>
        <v>0</v>
      </c>
      <c r="I48" s="14" t="str">
        <f t="shared" si="3"/>
        <v>btg</v>
      </c>
      <c r="J48" s="14">
        <f t="shared" si="1"/>
        <v>26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'6'!J49</f>
        <v>50</v>
      </c>
      <c r="G49" s="14" t="str">
        <f t="shared" si="0"/>
        <v>bh</v>
      </c>
      <c r="H49" s="14">
        <f>'RAB BILIK L'!G50*'RAB 500JT'!AK66</f>
        <v>0</v>
      </c>
      <c r="I49" s="14" t="str">
        <f t="shared" si="3"/>
        <v>bh</v>
      </c>
      <c r="J49" s="14">
        <f t="shared" si="1"/>
        <v>50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'6'!J53</f>
        <v>16.631999999999998</v>
      </c>
      <c r="G53" s="14" t="str">
        <f t="shared" si="0"/>
        <v>m3</v>
      </c>
      <c r="H53" s="14">
        <f>'RAB SEPT'!G13*'RAB 500JT'!AK69</f>
        <v>2.3759999999999999</v>
      </c>
      <c r="I53" s="14" t="str">
        <f>E53</f>
        <v>m3</v>
      </c>
      <c r="J53" s="14">
        <f>H53+F53</f>
        <v>19.007999999999999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'6'!J54</f>
        <v>5.5439999999999996</v>
      </c>
      <c r="G54" s="14" t="str">
        <f t="shared" si="0"/>
        <v>m3</v>
      </c>
      <c r="H54" s="14">
        <f>'RAB SEPT'!G14*'RAB 500JT'!AK70</f>
        <v>0.79199999999999993</v>
      </c>
      <c r="I54" s="14" t="str">
        <f>E54</f>
        <v>m3</v>
      </c>
      <c r="J54" s="14">
        <f t="shared" ref="J54:J94" si="4">H54+F54</f>
        <v>6.3359999999999994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'6'!J56</f>
        <v>64.400000000000006</v>
      </c>
      <c r="G56" s="14" t="str">
        <f t="shared" si="0"/>
        <v>m2</v>
      </c>
      <c r="H56" s="14">
        <f>'RAB SEPT'!G16*'RAB 500JT'!AK72</f>
        <v>9.1999999999999993</v>
      </c>
      <c r="I56" s="14" t="str">
        <f>E56</f>
        <v>m2</v>
      </c>
      <c r="J56" s="14">
        <f t="shared" si="4"/>
        <v>73.600000000000009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'6'!J58</f>
        <v>3.6540000000000008</v>
      </c>
      <c r="G58" s="14" t="str">
        <f t="shared" si="0"/>
        <v>m3</v>
      </c>
      <c r="H58" s="14">
        <f>'RAB SEPT'!G18*'RAB 500JT'!AK74</f>
        <v>0.52200000000000002</v>
      </c>
      <c r="I58" s="14" t="str">
        <f t="shared" ref="I58:I63" si="5">E58</f>
        <v>m3</v>
      </c>
      <c r="J58" s="14">
        <f t="shared" si="4"/>
        <v>4.176000000000001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'6'!J59</f>
        <v>0.90719999999999978</v>
      </c>
      <c r="G59" s="14" t="str">
        <f t="shared" si="0"/>
        <v>m3</v>
      </c>
      <c r="H59" s="14">
        <f>'RAB SEPT'!G19*'RAB 500JT'!AK75</f>
        <v>0.12959999999999999</v>
      </c>
      <c r="I59" s="14" t="str">
        <f t="shared" si="5"/>
        <v>m3</v>
      </c>
      <c r="J59" s="14">
        <f t="shared" si="4"/>
        <v>1.0367999999999997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'6'!J60</f>
        <v>1.3579999999999999</v>
      </c>
      <c r="G60" s="14" t="str">
        <f t="shared" si="0"/>
        <v>m3</v>
      </c>
      <c r="H60" s="14">
        <f>'RAB SEPT'!G20*'RAB 500JT'!AK76</f>
        <v>0.19400000000000001</v>
      </c>
      <c r="I60" s="14" t="str">
        <f t="shared" si="5"/>
        <v>m3</v>
      </c>
      <c r="J60" s="14">
        <f t="shared" si="4"/>
        <v>1.5519999999999998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'6'!J61</f>
        <v>0.35</v>
      </c>
      <c r="G61" s="14" t="str">
        <f t="shared" si="0"/>
        <v>m3</v>
      </c>
      <c r="H61" s="14">
        <f>'RAB SEPT'!G21*'RAB 500JT'!AK77</f>
        <v>0.05</v>
      </c>
      <c r="I61" s="14" t="str">
        <f t="shared" si="5"/>
        <v>m3</v>
      </c>
      <c r="J61" s="14">
        <f t="shared" si="4"/>
        <v>0.39999999999999997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'6'!J62</f>
        <v>0.105</v>
      </c>
      <c r="G62" s="14" t="str">
        <f t="shared" si="0"/>
        <v>m3</v>
      </c>
      <c r="H62" s="14">
        <f>'RAB SEPT'!G22*'RAB 500JT'!AK78</f>
        <v>1.4999999999999999E-2</v>
      </c>
      <c r="I62" s="14" t="str">
        <f t="shared" si="5"/>
        <v>m3</v>
      </c>
      <c r="J62" s="14">
        <f t="shared" si="4"/>
        <v>0.12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'6'!J63</f>
        <v>3.0100000000000002</v>
      </c>
      <c r="G63" s="14" t="str">
        <f t="shared" si="0"/>
        <v>m3</v>
      </c>
      <c r="H63" s="14">
        <f>'RAB SEPT'!G23*'RAB 500JT'!AK79</f>
        <v>0.43</v>
      </c>
      <c r="I63" s="14" t="str">
        <f t="shared" si="5"/>
        <v>m3</v>
      </c>
      <c r="J63" s="14">
        <f t="shared" si="4"/>
        <v>3.4400000000000004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'6'!J65</f>
        <v>257.9948</v>
      </c>
      <c r="G65" s="14" t="str">
        <f t="shared" si="0"/>
        <v>Kg</v>
      </c>
      <c r="H65" s="14">
        <f>'RAB SEPT'!G25*'RAB 500JT'!AK81</f>
        <v>36.856400000000001</v>
      </c>
      <c r="I65" s="14" t="str">
        <f t="shared" ref="I65:I70" si="6">E65</f>
        <v>Kg</v>
      </c>
      <c r="J65" s="14">
        <f t="shared" si="4"/>
        <v>294.85120000000001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'6'!J66</f>
        <v>57.010800000000017</v>
      </c>
      <c r="G66" s="14" t="str">
        <f t="shared" si="0"/>
        <v>Kg</v>
      </c>
      <c r="H66" s="14">
        <f>'RAB SEPT'!G26*'RAB 500JT'!AK82</f>
        <v>8.144400000000001</v>
      </c>
      <c r="I66" s="14" t="str">
        <f t="shared" si="6"/>
        <v>Kg</v>
      </c>
      <c r="J66" s="14">
        <f t="shared" si="4"/>
        <v>65.155200000000022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'6'!J67</f>
        <v>57.010800000000017</v>
      </c>
      <c r="G67" s="14" t="str">
        <f t="shared" si="0"/>
        <v>Kg</v>
      </c>
      <c r="H67" s="14">
        <f>'RAB SEPT'!G27*'RAB 500JT'!AK83</f>
        <v>8.144400000000001</v>
      </c>
      <c r="I67" s="14" t="str">
        <f t="shared" si="6"/>
        <v>Kg</v>
      </c>
      <c r="J67" s="14">
        <f t="shared" si="4"/>
        <v>65.155200000000022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'6'!J68</f>
        <v>34.838999999999999</v>
      </c>
      <c r="G68" s="14" t="str">
        <f t="shared" si="0"/>
        <v>Kg</v>
      </c>
      <c r="H68" s="14">
        <f>'RAB SEPT'!G28*'RAB 500JT'!AK84</f>
        <v>4.9770000000000003</v>
      </c>
      <c r="I68" s="14" t="str">
        <f t="shared" si="6"/>
        <v>Kg</v>
      </c>
      <c r="J68" s="14">
        <f t="shared" si="4"/>
        <v>39.816000000000003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'6'!J69</f>
        <v>16.037000000000003</v>
      </c>
      <c r="G69" s="14" t="str">
        <f t="shared" si="0"/>
        <v>Kg</v>
      </c>
      <c r="H69" s="14">
        <f>'RAB SEPT'!G29*'RAB 500JT'!AK85</f>
        <v>2.2910000000000004</v>
      </c>
      <c r="I69" s="14" t="str">
        <f t="shared" si="6"/>
        <v>Kg</v>
      </c>
      <c r="J69" s="14">
        <f t="shared" si="4"/>
        <v>18.328000000000003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'6'!J70</f>
        <v>8.3503000000000007</v>
      </c>
      <c r="G70" s="14" t="str">
        <f t="shared" si="0"/>
        <v>Kg</v>
      </c>
      <c r="H70" s="14">
        <f>'RAB SEPT'!G30*'RAB 500JT'!AK86</f>
        <v>1.1929000000000001</v>
      </c>
      <c r="I70" s="14" t="str">
        <f t="shared" si="6"/>
        <v>Kg</v>
      </c>
      <c r="J70" s="14">
        <f t="shared" si="4"/>
        <v>9.5432000000000006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'6'!J72</f>
        <v>21</v>
      </c>
      <c r="G72" s="14" t="str">
        <f t="shared" si="0"/>
        <v>m2</v>
      </c>
      <c r="H72" s="14">
        <f>'RAB SEPT'!G32*'RAB 500JT'!AK88</f>
        <v>3</v>
      </c>
      <c r="I72" s="14" t="str">
        <f>E72</f>
        <v>m2</v>
      </c>
      <c r="J72" s="14">
        <f t="shared" si="4"/>
        <v>24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'6'!J73</f>
        <v>13.103999999999999</v>
      </c>
      <c r="G73" s="14" t="str">
        <f t="shared" si="0"/>
        <v>m2</v>
      </c>
      <c r="H73" s="14">
        <f>'RAB SEPT'!G33*'RAB 500JT'!AK89</f>
        <v>1.8719999999999999</v>
      </c>
      <c r="I73" s="14" t="str">
        <f>E73</f>
        <v>m2</v>
      </c>
      <c r="J73" s="14">
        <f t="shared" si="4"/>
        <v>14.975999999999999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'6'!J74</f>
        <v>7</v>
      </c>
      <c r="G74" s="14" t="str">
        <f t="shared" si="0"/>
        <v>m2</v>
      </c>
      <c r="H74" s="14">
        <f>'RAB SEPT'!G34*'RAB 500JT'!AK90</f>
        <v>1</v>
      </c>
      <c r="I74" s="14" t="str">
        <f>E74</f>
        <v>m2</v>
      </c>
      <c r="J74" s="14">
        <f t="shared" si="4"/>
        <v>8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'6'!J75</f>
        <v>0.105</v>
      </c>
      <c r="G75" s="14" t="str">
        <f t="shared" si="0"/>
        <v>m2</v>
      </c>
      <c r="H75" s="14">
        <f>'RAB SEPT'!G35*'RAB 500JT'!AK91</f>
        <v>1.4999999999999999E-2</v>
      </c>
      <c r="I75" s="14" t="str">
        <f>E75</f>
        <v>m2</v>
      </c>
      <c r="J75" s="14">
        <f t="shared" si="4"/>
        <v>0.12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'6'!J76</f>
        <v>3.0100000000000002</v>
      </c>
      <c r="G76" s="14" t="str">
        <f t="shared" ref="G76:G94" si="7">E76</f>
        <v>m2</v>
      </c>
      <c r="H76" s="14">
        <f>'RAB SEPT'!G36*'RAB 500JT'!AK92</f>
        <v>0.43</v>
      </c>
      <c r="I76" s="14" t="str">
        <f>E76</f>
        <v>m2</v>
      </c>
      <c r="J76" s="14">
        <f t="shared" si="4"/>
        <v>3.4400000000000004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'6'!J78</f>
        <v>7</v>
      </c>
      <c r="G78" s="14" t="str">
        <f t="shared" si="7"/>
        <v>bh</v>
      </c>
      <c r="H78" s="14">
        <f>'RAB SEPT'!G38*'RAB 500JT'!AK94</f>
        <v>1</v>
      </c>
      <c r="I78" s="14" t="str">
        <f t="shared" ref="I78:I86" si="9">E78</f>
        <v>bh</v>
      </c>
      <c r="J78" s="14">
        <f t="shared" si="4"/>
        <v>8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'6'!J79</f>
        <v>14</v>
      </c>
      <c r="G79" s="14" t="str">
        <f t="shared" si="7"/>
        <v>m</v>
      </c>
      <c r="H79" s="14">
        <f>'RAB SEPT'!G39*'RAB 500JT'!AK95</f>
        <v>2</v>
      </c>
      <c r="I79" s="14" t="str">
        <f t="shared" si="9"/>
        <v>m</v>
      </c>
      <c r="J79" s="14">
        <f t="shared" si="4"/>
        <v>16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'6'!J80</f>
        <v>14</v>
      </c>
      <c r="G80" s="14" t="str">
        <f t="shared" si="7"/>
        <v>btg</v>
      </c>
      <c r="H80" s="14">
        <f>'RAB SEPT'!G40*'RAB 500JT'!AK96</f>
        <v>2</v>
      </c>
      <c r="I80" s="14" t="str">
        <f t="shared" si="9"/>
        <v>btg</v>
      </c>
      <c r="J80" s="14">
        <f t="shared" si="4"/>
        <v>16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'6'!J81</f>
        <v>7</v>
      </c>
      <c r="G81" s="14" t="str">
        <f t="shared" si="7"/>
        <v>bh</v>
      </c>
      <c r="H81" s="14">
        <f>'RAB SEPT'!G41*'RAB 500JT'!AK97</f>
        <v>1</v>
      </c>
      <c r="I81" s="14" t="str">
        <f t="shared" si="9"/>
        <v>bh</v>
      </c>
      <c r="J81" s="14">
        <f t="shared" si="4"/>
        <v>8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'6'!J82</f>
        <v>14</v>
      </c>
      <c r="G82" s="14" t="str">
        <f t="shared" si="7"/>
        <v>bh</v>
      </c>
      <c r="H82" s="14">
        <f>'RAB SEPT'!G42*'RAB 500JT'!AK98</f>
        <v>2</v>
      </c>
      <c r="I82" s="14" t="str">
        <f t="shared" si="9"/>
        <v>bh</v>
      </c>
      <c r="J82" s="14">
        <f t="shared" si="4"/>
        <v>16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'6'!J83</f>
        <v>7</v>
      </c>
      <c r="G83" s="14" t="str">
        <f t="shared" si="7"/>
        <v>bh</v>
      </c>
      <c r="H83" s="14">
        <f>'RAB SEPT'!G43*'RAB 500JT'!AK99</f>
        <v>1</v>
      </c>
      <c r="I83" s="14" t="str">
        <f t="shared" si="9"/>
        <v>bh</v>
      </c>
      <c r="J83" s="14">
        <f t="shared" si="4"/>
        <v>8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'6'!J84</f>
        <v>7</v>
      </c>
      <c r="G84" s="14" t="str">
        <f t="shared" si="7"/>
        <v>set</v>
      </c>
      <c r="H84" s="14">
        <f>'RAB SEPT'!G44*'RAB 500JT'!AK100</f>
        <v>1</v>
      </c>
      <c r="I84" s="14" t="str">
        <f t="shared" si="9"/>
        <v>set</v>
      </c>
      <c r="J84" s="14">
        <f t="shared" si="4"/>
        <v>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'6'!J85</f>
        <v>0</v>
      </c>
      <c r="G85" s="14" t="str">
        <f t="shared" si="7"/>
        <v>set</v>
      </c>
      <c r="H85" s="14">
        <f>'RAB SEPT'!G45*'RAB 500JT'!AK101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'6'!J86</f>
        <v>7</v>
      </c>
      <c r="G86" s="14" t="str">
        <f t="shared" si="7"/>
        <v>bh</v>
      </c>
      <c r="H86" s="14">
        <f>'RAB SEPT'!G46*'RAB 500JT'!AK102</f>
        <v>1</v>
      </c>
      <c r="I86" s="14" t="str">
        <f t="shared" si="9"/>
        <v>bh</v>
      </c>
      <c r="J86" s="14">
        <f t="shared" si="4"/>
        <v>8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'6'!J88</f>
        <v>5.2751999999999999</v>
      </c>
      <c r="G88" s="14" t="str">
        <f t="shared" si="7"/>
        <v>m3</v>
      </c>
      <c r="H88" s="14">
        <f>'RAB SEPT'!G48*'RAB 500JT'!AK104</f>
        <v>0.75360000000000005</v>
      </c>
      <c r="I88" s="14" t="str">
        <f t="shared" ref="I88:I94" si="10">E88</f>
        <v>m3</v>
      </c>
      <c r="J88" s="14">
        <f t="shared" si="4"/>
        <v>6.0288000000000004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'6'!J89</f>
        <v>1.5071999999999997</v>
      </c>
      <c r="G89" s="14" t="str">
        <f t="shared" si="7"/>
        <v>m3</v>
      </c>
      <c r="H89" s="14">
        <f>'RAB SEPT'!G49*'RAB 500JT'!AK105</f>
        <v>0.50239999999999996</v>
      </c>
      <c r="I89" s="14" t="str">
        <f t="shared" si="10"/>
        <v>m3</v>
      </c>
      <c r="J89" s="14">
        <f t="shared" si="4"/>
        <v>2.0095999999999998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'6'!J90</f>
        <v>18</v>
      </c>
      <c r="G90" s="14" t="str">
        <f t="shared" si="7"/>
        <v>Bh</v>
      </c>
      <c r="H90" s="14">
        <f>'RAB SEPT'!G50*'RAB 500JT'!AK106</f>
        <v>3</v>
      </c>
      <c r="I90" s="14" t="str">
        <f t="shared" si="10"/>
        <v>Bh</v>
      </c>
      <c r="J90" s="14">
        <f t="shared" si="4"/>
        <v>21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'6'!J91</f>
        <v>7</v>
      </c>
      <c r="G91" s="14" t="str">
        <f t="shared" si="7"/>
        <v>Bh</v>
      </c>
      <c r="H91" s="14">
        <f>'RAB SEPT'!G51*'RAB 500JT'!AK107</f>
        <v>1</v>
      </c>
      <c r="I91" s="14" t="str">
        <f t="shared" si="10"/>
        <v>Bh</v>
      </c>
      <c r="J91" s="14">
        <f t="shared" si="4"/>
        <v>8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'6'!J92</f>
        <v>0.7033600000000001</v>
      </c>
      <c r="G92" s="14" t="str">
        <f t="shared" si="7"/>
        <v>M3</v>
      </c>
      <c r="H92" s="14">
        <f>'RAB SEPT'!G52*'RAB 500JT'!AK108</f>
        <v>0.10048000000000001</v>
      </c>
      <c r="I92" s="14" t="str">
        <f t="shared" si="10"/>
        <v>M3</v>
      </c>
      <c r="J92" s="14">
        <f t="shared" si="4"/>
        <v>0.80384000000000011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'6'!J93</f>
        <v>0.7033600000000001</v>
      </c>
      <c r="G93" s="14" t="str">
        <f t="shared" si="7"/>
        <v>M3</v>
      </c>
      <c r="H93" s="14">
        <f>'RAB SEPT'!G53*'RAB 500JT'!AK109</f>
        <v>0.10048000000000001</v>
      </c>
      <c r="I93" s="14" t="str">
        <f t="shared" si="10"/>
        <v>M3</v>
      </c>
      <c r="J93" s="14">
        <f t="shared" si="4"/>
        <v>0.80384000000000011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'6'!J94</f>
        <v>7</v>
      </c>
      <c r="G94" s="14" t="str">
        <f t="shared" si="7"/>
        <v>M2</v>
      </c>
      <c r="H94" s="14">
        <f>'RAB SEPT'!G54*'RAB 500JT'!AK110</f>
        <v>1</v>
      </c>
      <c r="I94" s="14" t="str">
        <f t="shared" si="10"/>
        <v>M2</v>
      </c>
      <c r="J94" s="14">
        <f t="shared" si="4"/>
        <v>8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BC82-A1EC-417C-BCCC-361B94A3F3D9}">
  <dimension ref="A1:Z119"/>
  <sheetViews>
    <sheetView topLeftCell="A7" workbookViewId="0">
      <selection activeCell="J13" sqref="F13:J13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288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'7'!J11</f>
        <v>35.321999999999981</v>
      </c>
      <c r="G11" s="14" t="str">
        <f>E11</f>
        <v>m3</v>
      </c>
      <c r="H11" s="14">
        <f>'RAB BILIK L'!G12*'RAB 500JT'!AL28</f>
        <v>0</v>
      </c>
      <c r="I11" s="14" t="str">
        <f>E11</f>
        <v>m3</v>
      </c>
      <c r="J11" s="14">
        <f>H11+F11</f>
        <v>35.321999999999981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'7'!J12</f>
        <v>0.50459999999999983</v>
      </c>
      <c r="G12" s="14" t="str">
        <f t="shared" ref="G12:G75" si="0">E12</f>
        <v>m3</v>
      </c>
      <c r="H12" s="14">
        <f>'RAB BILIK L'!G13*'RAB 500JT'!AL29</f>
        <v>0</v>
      </c>
      <c r="I12" s="14" t="str">
        <f>E12</f>
        <v>m3</v>
      </c>
      <c r="J12" s="14">
        <f t="shared" ref="J12:J49" si="1">H12+F12</f>
        <v>0.50459999999999983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'7'!J14</f>
        <v>18.792000000000002</v>
      </c>
      <c r="G14" s="14" t="str">
        <f t="shared" si="0"/>
        <v>m3</v>
      </c>
      <c r="H14" s="14">
        <f>'RAB BILIK L'!G15*'RAB 500JT'!AL31</f>
        <v>0</v>
      </c>
      <c r="I14" s="14" t="str">
        <f>E14</f>
        <v>m3</v>
      </c>
      <c r="J14" s="14">
        <f t="shared" si="1"/>
        <v>18.792000000000002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'7'!J15</f>
        <v>296.12</v>
      </c>
      <c r="G15" s="14" t="str">
        <f t="shared" si="0"/>
        <v>m2</v>
      </c>
      <c r="H15" s="14">
        <f>'RAB BILIK L'!G16*'RAB 500JT'!AL32</f>
        <v>9.0399999999999991</v>
      </c>
      <c r="I15" s="14" t="str">
        <f>E15</f>
        <v>m2</v>
      </c>
      <c r="J15" s="14">
        <f t="shared" si="1"/>
        <v>305.16000000000003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'7'!J16</f>
        <v>528.6400000000001</v>
      </c>
      <c r="G16" s="14" t="str">
        <f t="shared" si="0"/>
        <v>m2</v>
      </c>
      <c r="H16" s="14">
        <f>'RAB BILIK L'!G17*'RAB 500JT'!AL33</f>
        <v>18.079999999999998</v>
      </c>
      <c r="I16" s="14" t="str">
        <f>E16</f>
        <v>m2</v>
      </c>
      <c r="J16" s="14">
        <f t="shared" si="1"/>
        <v>546.72000000000014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'7'!J17</f>
        <v>510.56000000000006</v>
      </c>
      <c r="G17" s="14" t="str">
        <f t="shared" si="0"/>
        <v>m2</v>
      </c>
      <c r="H17" s="14">
        <f>'RAB BILIK L'!G18*'RAB 500JT'!AL34</f>
        <v>18.079999999999998</v>
      </c>
      <c r="I17" s="14" t="str">
        <f>E17</f>
        <v>m2</v>
      </c>
      <c r="J17" s="14">
        <f t="shared" si="1"/>
        <v>528.6400000000001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'7'!J18</f>
        <v>44.999999999999993</v>
      </c>
      <c r="G18" s="14" t="str">
        <f t="shared" si="0"/>
        <v>m2</v>
      </c>
      <c r="H18" s="14">
        <f>'RAB BILIK L'!G19*'RAB 500JT'!AL35</f>
        <v>3.5999999999999996</v>
      </c>
      <c r="I18" s="14" t="str">
        <f>E18</f>
        <v>m2</v>
      </c>
      <c r="J18" s="14">
        <f t="shared" si="1"/>
        <v>48.599999999999994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'7'!J20</f>
        <v>2.7720000000000007</v>
      </c>
      <c r="G20" s="14" t="str">
        <f t="shared" si="0"/>
        <v>m3</v>
      </c>
      <c r="H20" s="14">
        <f>'RAB BILIK L'!G21*'RAB 500JT'!AL37</f>
        <v>0</v>
      </c>
      <c r="I20" s="14" t="str">
        <f>E20</f>
        <v>m3</v>
      </c>
      <c r="J20" s="14">
        <f t="shared" si="1"/>
        <v>2.7720000000000007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'7'!J21</f>
        <v>2.5229999999999997</v>
      </c>
      <c r="G21" s="14" t="str">
        <f t="shared" si="0"/>
        <v>m3</v>
      </c>
      <c r="H21" s="14">
        <f>'RAB BILIK L'!G22*'RAB 500JT'!AL38</f>
        <v>0</v>
      </c>
      <c r="I21" s="14" t="str">
        <f>E21</f>
        <v>m3</v>
      </c>
      <c r="J21" s="14">
        <f t="shared" si="1"/>
        <v>2.5229999999999997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'7'!J22</f>
        <v>2.628000000000001</v>
      </c>
      <c r="G22" s="14" t="str">
        <f t="shared" si="0"/>
        <v>m3</v>
      </c>
      <c r="H22" s="14">
        <f>'RAB BILIK L'!G23*'RAB 500JT'!AL39</f>
        <v>0.12600000000000003</v>
      </c>
      <c r="I22" s="14" t="str">
        <f>E22</f>
        <v>m3</v>
      </c>
      <c r="J22" s="14">
        <f t="shared" si="1"/>
        <v>2.7540000000000009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'7'!J23</f>
        <v>1.5660000000000003</v>
      </c>
      <c r="G23" s="14" t="str">
        <f t="shared" si="0"/>
        <v>m3</v>
      </c>
      <c r="H23" s="14">
        <f>'RAB BILIK L'!G24*'RAB 500JT'!AL40</f>
        <v>5.8000000000000003E-2</v>
      </c>
      <c r="I23" s="14" t="str">
        <f>E23</f>
        <v>m3</v>
      </c>
      <c r="J23" s="14">
        <f t="shared" si="1"/>
        <v>1.6240000000000003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'7'!J25</f>
        <v>557.53620000000024</v>
      </c>
      <c r="G25" s="14" t="str">
        <f t="shared" si="0"/>
        <v>Kg</v>
      </c>
      <c r="H25" s="14">
        <f>'RAB BILIK L'!G26*'RAB 500JT'!AL42</f>
        <v>0</v>
      </c>
      <c r="I25" s="14" t="str">
        <f>E25</f>
        <v>Kg</v>
      </c>
      <c r="J25" s="14">
        <f t="shared" si="1"/>
        <v>557.53620000000024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'7'!J26</f>
        <v>840.92400000000009</v>
      </c>
      <c r="G26" s="14" t="str">
        <f t="shared" si="0"/>
        <v>Kg</v>
      </c>
      <c r="H26" s="14">
        <f>'RAB BILIK L'!G27*'RAB 500JT'!AL43</f>
        <v>0</v>
      </c>
      <c r="I26" s="14" t="str">
        <f>E26</f>
        <v>Kg</v>
      </c>
      <c r="J26" s="14">
        <f t="shared" si="1"/>
        <v>840.92400000000009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'7'!J27</f>
        <v>508.10140000000007</v>
      </c>
      <c r="G27" s="14" t="str">
        <f t="shared" si="0"/>
        <v>Kg</v>
      </c>
      <c r="H27" s="14">
        <f>'RAB BILIK L'!G28*'RAB 500JT'!AL44</f>
        <v>0</v>
      </c>
      <c r="I27" s="14" t="str">
        <f>E27</f>
        <v>Kg</v>
      </c>
      <c r="J27" s="14">
        <f t="shared" si="1"/>
        <v>508.10140000000007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'7'!J29</f>
        <v>32.480000000000004</v>
      </c>
      <c r="G29" s="14" t="str">
        <f t="shared" si="0"/>
        <v>m2</v>
      </c>
      <c r="H29" s="14">
        <f>'RAB BILIK L'!G30*'RAB 500JT'!AL46</f>
        <v>0</v>
      </c>
      <c r="I29" s="14" t="str">
        <f>E29</f>
        <v>m2</v>
      </c>
      <c r="J29" s="14">
        <f t="shared" si="1"/>
        <v>32.480000000000004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'7'!J30</f>
        <v>101.52000000000002</v>
      </c>
      <c r="G30" s="14" t="str">
        <f t="shared" si="0"/>
        <v>m2</v>
      </c>
      <c r="H30" s="14">
        <f>'RAB BILIK L'!G31*'RAB 500JT'!AL47</f>
        <v>5.0400000000000009</v>
      </c>
      <c r="I30" s="14" t="str">
        <f>E30</f>
        <v>m2</v>
      </c>
      <c r="J30" s="14">
        <f t="shared" si="1"/>
        <v>106.56000000000003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'7'!J31</f>
        <v>30.16</v>
      </c>
      <c r="G31" s="14" t="str">
        <f t="shared" si="0"/>
        <v>m2</v>
      </c>
      <c r="H31" s="14">
        <f>'RAB BILIK L'!G32*'RAB 500JT'!AL48</f>
        <v>1.1600000000000001</v>
      </c>
      <c r="I31" s="14" t="str">
        <f>E31</f>
        <v>m2</v>
      </c>
      <c r="J31" s="14">
        <f t="shared" si="1"/>
        <v>31.32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'7'!J33</f>
        <v>59.939999999999984</v>
      </c>
      <c r="G33" s="14" t="str">
        <f t="shared" si="0"/>
        <v>m2</v>
      </c>
      <c r="H33" s="14">
        <f>'RAB BILIK L'!G34*'RAB 500JT'!AL50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>
        <f>'7'!J34</f>
        <v>0</v>
      </c>
      <c r="G34" s="14"/>
      <c r="H34" s="14">
        <f>'RAB BILIK L'!G35*'RAB 500JT'!AL51</f>
        <v>0</v>
      </c>
      <c r="I34" s="14"/>
      <c r="J34" s="14">
        <f t="shared" si="1"/>
        <v>0</v>
      </c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'7'!J35</f>
        <v>0</v>
      </c>
      <c r="G35" s="14" t="str">
        <f t="shared" si="0"/>
        <v>m2</v>
      </c>
      <c r="H35" s="14">
        <f>'RAB BILIK L'!G36*'RAB 500JT'!AL52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'7'!J37</f>
        <v>28</v>
      </c>
      <c r="G37" s="14" t="str">
        <f t="shared" si="0"/>
        <v>bh</v>
      </c>
      <c r="H37" s="14">
        <f>'RAB BILIK L'!G38*'RAB 500JT'!AL54</f>
        <v>2</v>
      </c>
      <c r="I37" s="14" t="str">
        <f t="shared" ref="I37:I49" si="3">E37</f>
        <v>bh</v>
      </c>
      <c r="J37" s="14">
        <f t="shared" si="1"/>
        <v>30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'7'!J38</f>
        <v>30</v>
      </c>
      <c r="G38" s="14" t="str">
        <f t="shared" si="0"/>
        <v>bh</v>
      </c>
      <c r="H38" s="14">
        <f>'RAB BILIK L'!G39*'RAB 500JT'!AL55</f>
        <v>2</v>
      </c>
      <c r="I38" s="14" t="str">
        <f t="shared" si="3"/>
        <v>bh</v>
      </c>
      <c r="J38" s="14">
        <f t="shared" si="1"/>
        <v>32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'7'!J39</f>
        <v>32</v>
      </c>
      <c r="G39" s="14" t="str">
        <f t="shared" si="0"/>
        <v>bh</v>
      </c>
      <c r="H39" s="14">
        <f>'RAB BILIK L'!G40*'RAB 500JT'!AL56</f>
        <v>0</v>
      </c>
      <c r="I39" s="14" t="str">
        <f t="shared" si="3"/>
        <v>bh</v>
      </c>
      <c r="J39" s="14">
        <f t="shared" si="1"/>
        <v>32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'7'!J40</f>
        <v>30</v>
      </c>
      <c r="G40" s="14" t="str">
        <f t="shared" si="0"/>
        <v>btg</v>
      </c>
      <c r="H40" s="14">
        <f>'RAB BILIK L'!G41*'RAB 500JT'!AL57</f>
        <v>2</v>
      </c>
      <c r="I40" s="14" t="str">
        <f t="shared" si="3"/>
        <v>btg</v>
      </c>
      <c r="J40" s="14">
        <f t="shared" si="1"/>
        <v>32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'7'!J41</f>
        <v>26</v>
      </c>
      <c r="G41" s="14" t="str">
        <f t="shared" si="0"/>
        <v>bh</v>
      </c>
      <c r="H41" s="14">
        <f>'RAB BILIK L'!G42*'RAB 500JT'!AL58</f>
        <v>2</v>
      </c>
      <c r="I41" s="14" t="str">
        <f t="shared" si="3"/>
        <v>bh</v>
      </c>
      <c r="J41" s="14">
        <f t="shared" si="1"/>
        <v>28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'7'!J42</f>
        <v>26</v>
      </c>
      <c r="G42" s="14" t="str">
        <f t="shared" si="0"/>
        <v>bh</v>
      </c>
      <c r="H42" s="14">
        <f>'RAB BILIK L'!G43*'RAB 500JT'!AL59</f>
        <v>2</v>
      </c>
      <c r="I42" s="14" t="str">
        <f t="shared" si="3"/>
        <v>bh</v>
      </c>
      <c r="J42" s="14">
        <f t="shared" si="1"/>
        <v>28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'7'!J43</f>
        <v>21</v>
      </c>
      <c r="G43" s="14" t="str">
        <f t="shared" si="0"/>
        <v>m</v>
      </c>
      <c r="H43" s="14">
        <f>'RAB BILIK L'!G44*'RAB 500JT'!AL60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'7'!J44</f>
        <v>7</v>
      </c>
      <c r="G44" s="14" t="str">
        <f t="shared" si="0"/>
        <v>bh</v>
      </c>
      <c r="H44" s="14">
        <f>'RAB BILIK L'!G45*'RAB 500JT'!AL61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'7'!J45</f>
        <v>7</v>
      </c>
      <c r="G45" s="14" t="str">
        <f t="shared" si="0"/>
        <v>bh</v>
      </c>
      <c r="H45" s="14">
        <f>'RAB BILIK L'!G46*'RAB 500JT'!AL62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'7'!J46</f>
        <v>7</v>
      </c>
      <c r="G46" s="14" t="str">
        <f t="shared" si="0"/>
        <v>bh</v>
      </c>
      <c r="H46" s="14">
        <f>'RAB BILIK L'!G47*'RAB 500JT'!AL63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'7'!J47</f>
        <v>26</v>
      </c>
      <c r="G47" s="14" t="str">
        <f t="shared" si="0"/>
        <v>bh</v>
      </c>
      <c r="H47" s="14">
        <f>'RAB BILIK L'!G48*'RAB 500JT'!AL64</f>
        <v>2</v>
      </c>
      <c r="I47" s="14" t="str">
        <f t="shared" si="3"/>
        <v>bh</v>
      </c>
      <c r="J47" s="14">
        <f t="shared" si="1"/>
        <v>28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'7'!J48</f>
        <v>26</v>
      </c>
      <c r="G48" s="14" t="str">
        <f t="shared" si="0"/>
        <v>btg</v>
      </c>
      <c r="H48" s="14">
        <f>'RAB BILIK L'!G49*'RAB 500JT'!AL65</f>
        <v>2</v>
      </c>
      <c r="I48" s="14" t="str">
        <f t="shared" si="3"/>
        <v>btg</v>
      </c>
      <c r="J48" s="14">
        <f t="shared" si="1"/>
        <v>28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'7'!J49</f>
        <v>50</v>
      </c>
      <c r="G49" s="14" t="str">
        <f t="shared" si="0"/>
        <v>bh</v>
      </c>
      <c r="H49" s="14">
        <f>'RAB BILIK L'!G50*'RAB 500JT'!AL66</f>
        <v>2</v>
      </c>
      <c r="I49" s="14" t="str">
        <f t="shared" si="3"/>
        <v>bh</v>
      </c>
      <c r="J49" s="14">
        <f t="shared" si="1"/>
        <v>52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'7'!J53</f>
        <v>19.007999999999999</v>
      </c>
      <c r="G53" s="14" t="str">
        <f t="shared" si="0"/>
        <v>m3</v>
      </c>
      <c r="H53" s="14">
        <f>'RAB SEPT'!G13*'RAB 500JT'!AL69</f>
        <v>2.3759999999999999</v>
      </c>
      <c r="I53" s="14" t="str">
        <f>E53</f>
        <v>m3</v>
      </c>
      <c r="J53" s="14">
        <f>H53+F53</f>
        <v>21.384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'7'!J54</f>
        <v>6.3359999999999994</v>
      </c>
      <c r="G54" s="14" t="str">
        <f t="shared" si="0"/>
        <v>m3</v>
      </c>
      <c r="H54" s="14">
        <f>'RAB SEPT'!G14*'RAB 500JT'!AL70</f>
        <v>0.79199999999999993</v>
      </c>
      <c r="I54" s="14" t="str">
        <f>E54</f>
        <v>m3</v>
      </c>
      <c r="J54" s="14">
        <f t="shared" ref="J54:J94" si="4">H54+F54</f>
        <v>7.1279999999999992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>
        <f>'7'!J55</f>
        <v>0</v>
      </c>
      <c r="G55" s="14"/>
      <c r="H55" s="14">
        <f>'RAB SEPT'!G15*'RAB 500JT'!AL71</f>
        <v>0</v>
      </c>
      <c r="I55" s="14"/>
      <c r="J55" s="14">
        <f t="shared" si="4"/>
        <v>0</v>
      </c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'7'!J56</f>
        <v>73.600000000000009</v>
      </c>
      <c r="G56" s="14" t="str">
        <f t="shared" si="0"/>
        <v>m2</v>
      </c>
      <c r="H56" s="14">
        <f>'RAB SEPT'!G16*'RAB 500JT'!AL72</f>
        <v>9.1999999999999993</v>
      </c>
      <c r="I56" s="14" t="str">
        <f>E56</f>
        <v>m2</v>
      </c>
      <c r="J56" s="14">
        <f t="shared" si="4"/>
        <v>82.800000000000011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'7'!J58</f>
        <v>4.176000000000001</v>
      </c>
      <c r="G58" s="14" t="str">
        <f t="shared" si="0"/>
        <v>m3</v>
      </c>
      <c r="H58" s="14">
        <f>'RAB SEPT'!G18*'RAB 500JT'!AL74</f>
        <v>0.52200000000000002</v>
      </c>
      <c r="I58" s="14" t="str">
        <f t="shared" ref="I58:I63" si="5">E58</f>
        <v>m3</v>
      </c>
      <c r="J58" s="14">
        <f t="shared" si="4"/>
        <v>4.6980000000000013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'7'!J59</f>
        <v>1.0367999999999997</v>
      </c>
      <c r="G59" s="14" t="str">
        <f t="shared" si="0"/>
        <v>m3</v>
      </c>
      <c r="H59" s="14">
        <f>'RAB SEPT'!G19*'RAB 500JT'!AL75</f>
        <v>0.12959999999999999</v>
      </c>
      <c r="I59" s="14" t="str">
        <f t="shared" si="5"/>
        <v>m3</v>
      </c>
      <c r="J59" s="14">
        <f t="shared" si="4"/>
        <v>1.1663999999999997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'7'!J60</f>
        <v>1.5519999999999998</v>
      </c>
      <c r="G60" s="14" t="str">
        <f t="shared" si="0"/>
        <v>m3</v>
      </c>
      <c r="H60" s="14">
        <f>'RAB SEPT'!G20*'RAB 500JT'!AL76</f>
        <v>0.19400000000000001</v>
      </c>
      <c r="I60" s="14" t="str">
        <f t="shared" si="5"/>
        <v>m3</v>
      </c>
      <c r="J60" s="14">
        <f t="shared" si="4"/>
        <v>1.7459999999999998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'7'!J61</f>
        <v>0.39999999999999997</v>
      </c>
      <c r="G61" s="14" t="str">
        <f t="shared" si="0"/>
        <v>m3</v>
      </c>
      <c r="H61" s="14">
        <f>'RAB SEPT'!G21*'RAB 500JT'!AL77</f>
        <v>0.05</v>
      </c>
      <c r="I61" s="14" t="str">
        <f t="shared" si="5"/>
        <v>m3</v>
      </c>
      <c r="J61" s="14">
        <f t="shared" si="4"/>
        <v>0.44999999999999996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'7'!J62</f>
        <v>0.12</v>
      </c>
      <c r="G62" s="14" t="str">
        <f t="shared" si="0"/>
        <v>m3</v>
      </c>
      <c r="H62" s="14">
        <f>'RAB SEPT'!G22*'RAB 500JT'!AL78</f>
        <v>1.4999999999999999E-2</v>
      </c>
      <c r="I62" s="14" t="str">
        <f t="shared" si="5"/>
        <v>m3</v>
      </c>
      <c r="J62" s="14">
        <f t="shared" si="4"/>
        <v>0.13500000000000001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'7'!J63</f>
        <v>3.4400000000000004</v>
      </c>
      <c r="G63" s="14" t="str">
        <f t="shared" si="0"/>
        <v>m3</v>
      </c>
      <c r="H63" s="14">
        <f>'RAB SEPT'!G23*'RAB 500JT'!AL79</f>
        <v>0.43</v>
      </c>
      <c r="I63" s="14" t="str">
        <f t="shared" si="5"/>
        <v>m3</v>
      </c>
      <c r="J63" s="14">
        <f t="shared" si="4"/>
        <v>3.8700000000000006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'7'!J65</f>
        <v>294.85120000000001</v>
      </c>
      <c r="G65" s="14" t="str">
        <f t="shared" si="0"/>
        <v>Kg</v>
      </c>
      <c r="H65" s="14">
        <f>'RAB SEPT'!G25*'RAB 500JT'!AL81</f>
        <v>36.856400000000001</v>
      </c>
      <c r="I65" s="14" t="str">
        <f t="shared" ref="I65:I70" si="6">E65</f>
        <v>Kg</v>
      </c>
      <c r="J65" s="14">
        <f t="shared" si="4"/>
        <v>331.70760000000001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'7'!J66</f>
        <v>65.155200000000022</v>
      </c>
      <c r="G66" s="14" t="str">
        <f t="shared" si="0"/>
        <v>Kg</v>
      </c>
      <c r="H66" s="14">
        <f>'RAB SEPT'!G26*'RAB 500JT'!AL82</f>
        <v>8.144400000000001</v>
      </c>
      <c r="I66" s="14" t="str">
        <f t="shared" si="6"/>
        <v>Kg</v>
      </c>
      <c r="J66" s="14">
        <f t="shared" si="4"/>
        <v>73.299600000000027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'7'!J67</f>
        <v>65.155200000000022</v>
      </c>
      <c r="G67" s="14" t="str">
        <f t="shared" si="0"/>
        <v>Kg</v>
      </c>
      <c r="H67" s="14">
        <f>'RAB SEPT'!G27*'RAB 500JT'!AL83</f>
        <v>8.144400000000001</v>
      </c>
      <c r="I67" s="14" t="str">
        <f t="shared" si="6"/>
        <v>Kg</v>
      </c>
      <c r="J67" s="14">
        <f t="shared" si="4"/>
        <v>73.299600000000027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'7'!J68</f>
        <v>39.816000000000003</v>
      </c>
      <c r="G68" s="14" t="str">
        <f t="shared" si="0"/>
        <v>Kg</v>
      </c>
      <c r="H68" s="14">
        <f>'RAB SEPT'!G28*'RAB 500JT'!AL84</f>
        <v>4.9770000000000003</v>
      </c>
      <c r="I68" s="14" t="str">
        <f t="shared" si="6"/>
        <v>Kg</v>
      </c>
      <c r="J68" s="14">
        <f t="shared" si="4"/>
        <v>44.793000000000006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'7'!J69</f>
        <v>18.328000000000003</v>
      </c>
      <c r="G69" s="14" t="str">
        <f t="shared" si="0"/>
        <v>Kg</v>
      </c>
      <c r="H69" s="14">
        <f>'RAB SEPT'!G29*'RAB 500JT'!AL85</f>
        <v>2.2910000000000004</v>
      </c>
      <c r="I69" s="14" t="str">
        <f t="shared" si="6"/>
        <v>Kg</v>
      </c>
      <c r="J69" s="14">
        <f t="shared" si="4"/>
        <v>20.619000000000003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'7'!J70</f>
        <v>9.5432000000000006</v>
      </c>
      <c r="G70" s="14" t="str">
        <f t="shared" si="0"/>
        <v>Kg</v>
      </c>
      <c r="H70" s="14">
        <f>'RAB SEPT'!G30*'RAB 500JT'!AL86</f>
        <v>1.1929000000000001</v>
      </c>
      <c r="I70" s="14" t="str">
        <f t="shared" si="6"/>
        <v>Kg</v>
      </c>
      <c r="J70" s="14">
        <f t="shared" si="4"/>
        <v>10.7361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'7'!J72</f>
        <v>24</v>
      </c>
      <c r="G72" s="14" t="str">
        <f t="shared" si="0"/>
        <v>m2</v>
      </c>
      <c r="H72" s="14">
        <f>'RAB SEPT'!G32*'RAB 500JT'!AL88</f>
        <v>3</v>
      </c>
      <c r="I72" s="14" t="str">
        <f>E72</f>
        <v>m2</v>
      </c>
      <c r="J72" s="14">
        <f t="shared" si="4"/>
        <v>27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'7'!J73</f>
        <v>14.975999999999999</v>
      </c>
      <c r="G73" s="14" t="str">
        <f t="shared" si="0"/>
        <v>m2</v>
      </c>
      <c r="H73" s="14">
        <f>'RAB SEPT'!G33*'RAB 500JT'!AL89</f>
        <v>1.8719999999999999</v>
      </c>
      <c r="I73" s="14" t="str">
        <f>E73</f>
        <v>m2</v>
      </c>
      <c r="J73" s="14">
        <f t="shared" si="4"/>
        <v>16.847999999999999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'7'!J74</f>
        <v>8</v>
      </c>
      <c r="G74" s="14" t="str">
        <f t="shared" si="0"/>
        <v>m2</v>
      </c>
      <c r="H74" s="14">
        <f>'RAB SEPT'!G34*'RAB 500JT'!AL90</f>
        <v>1</v>
      </c>
      <c r="I74" s="14" t="str">
        <f>E74</f>
        <v>m2</v>
      </c>
      <c r="J74" s="14">
        <f t="shared" si="4"/>
        <v>9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'7'!J75</f>
        <v>0.12</v>
      </c>
      <c r="G75" s="14" t="str">
        <f t="shared" si="0"/>
        <v>m2</v>
      </c>
      <c r="H75" s="14">
        <f>'RAB SEPT'!G35*'RAB 500JT'!AL91</f>
        <v>1.4999999999999999E-2</v>
      </c>
      <c r="I75" s="14" t="str">
        <f>E75</f>
        <v>m2</v>
      </c>
      <c r="J75" s="14">
        <f t="shared" si="4"/>
        <v>0.13500000000000001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'7'!J76</f>
        <v>3.4400000000000004</v>
      </c>
      <c r="G76" s="14" t="str">
        <f t="shared" ref="G76:G94" si="7">E76</f>
        <v>m2</v>
      </c>
      <c r="H76" s="14">
        <f>'RAB SEPT'!G36*'RAB 500JT'!AL92</f>
        <v>0.43</v>
      </c>
      <c r="I76" s="14" t="str">
        <f>E76</f>
        <v>m2</v>
      </c>
      <c r="J76" s="14">
        <f t="shared" si="4"/>
        <v>3.8700000000000006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'7'!J78</f>
        <v>8</v>
      </c>
      <c r="G78" s="14" t="str">
        <f t="shared" si="7"/>
        <v>bh</v>
      </c>
      <c r="H78" s="14">
        <f>'RAB SEPT'!G38*'RAB 500JT'!AL94</f>
        <v>1</v>
      </c>
      <c r="I78" s="14" t="str">
        <f t="shared" ref="I78:I86" si="9">E78</f>
        <v>bh</v>
      </c>
      <c r="J78" s="14">
        <f t="shared" si="4"/>
        <v>9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'7'!J79</f>
        <v>16</v>
      </c>
      <c r="G79" s="14" t="str">
        <f t="shared" si="7"/>
        <v>m</v>
      </c>
      <c r="H79" s="14">
        <f>'RAB SEPT'!G39*'RAB 500JT'!AL95</f>
        <v>2</v>
      </c>
      <c r="I79" s="14" t="str">
        <f t="shared" si="9"/>
        <v>m</v>
      </c>
      <c r="J79" s="14">
        <f t="shared" si="4"/>
        <v>18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'7'!J80</f>
        <v>16</v>
      </c>
      <c r="G80" s="14" t="str">
        <f t="shared" si="7"/>
        <v>btg</v>
      </c>
      <c r="H80" s="14">
        <f>'RAB SEPT'!G40*'RAB 500JT'!AL96</f>
        <v>2</v>
      </c>
      <c r="I80" s="14" t="str">
        <f t="shared" si="9"/>
        <v>btg</v>
      </c>
      <c r="J80" s="14">
        <f t="shared" si="4"/>
        <v>18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'7'!J81</f>
        <v>8</v>
      </c>
      <c r="G81" s="14" t="str">
        <f t="shared" si="7"/>
        <v>bh</v>
      </c>
      <c r="H81" s="14">
        <f>'RAB SEPT'!G41*'RAB 500JT'!AL97</f>
        <v>1</v>
      </c>
      <c r="I81" s="14" t="str">
        <f t="shared" si="9"/>
        <v>bh</v>
      </c>
      <c r="J81" s="14">
        <f t="shared" si="4"/>
        <v>9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'7'!J82</f>
        <v>16</v>
      </c>
      <c r="G82" s="14" t="str">
        <f t="shared" si="7"/>
        <v>bh</v>
      </c>
      <c r="H82" s="14">
        <f>'RAB SEPT'!G42*'RAB 500JT'!AL98</f>
        <v>2</v>
      </c>
      <c r="I82" s="14" t="str">
        <f t="shared" si="9"/>
        <v>bh</v>
      </c>
      <c r="J82" s="14">
        <f t="shared" si="4"/>
        <v>18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'7'!J83</f>
        <v>8</v>
      </c>
      <c r="G83" s="14" t="str">
        <f t="shared" si="7"/>
        <v>bh</v>
      </c>
      <c r="H83" s="14">
        <f>'RAB SEPT'!G43*'RAB 500JT'!AL99</f>
        <v>1</v>
      </c>
      <c r="I83" s="14" t="str">
        <f t="shared" si="9"/>
        <v>bh</v>
      </c>
      <c r="J83" s="14">
        <f t="shared" si="4"/>
        <v>9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'7'!J84</f>
        <v>8</v>
      </c>
      <c r="G84" s="14" t="str">
        <f t="shared" si="7"/>
        <v>set</v>
      </c>
      <c r="H84" s="14">
        <f>'RAB SEPT'!G44*'RAB 500JT'!AL100</f>
        <v>1</v>
      </c>
      <c r="I84" s="14" t="str">
        <f t="shared" si="9"/>
        <v>set</v>
      </c>
      <c r="J84" s="14">
        <f t="shared" si="4"/>
        <v>9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'7'!J85</f>
        <v>0</v>
      </c>
      <c r="G85" s="14" t="str">
        <f t="shared" si="7"/>
        <v>set</v>
      </c>
      <c r="H85" s="14">
        <f>'RAB SEPT'!G45*'RAB 500JT'!AL101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'7'!J86</f>
        <v>8</v>
      </c>
      <c r="G86" s="14" t="str">
        <f t="shared" si="7"/>
        <v>bh</v>
      </c>
      <c r="H86" s="14">
        <f>'RAB SEPT'!G46*'RAB 500JT'!AL102</f>
        <v>1</v>
      </c>
      <c r="I86" s="14" t="str">
        <f t="shared" si="9"/>
        <v>bh</v>
      </c>
      <c r="J86" s="14">
        <f t="shared" si="4"/>
        <v>9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'7'!J88</f>
        <v>6.0288000000000004</v>
      </c>
      <c r="G88" s="14" t="str">
        <f t="shared" si="7"/>
        <v>m3</v>
      </c>
      <c r="H88" s="14">
        <f>'RAB SEPT'!G48*'RAB 500JT'!AL104</f>
        <v>0.75360000000000005</v>
      </c>
      <c r="I88" s="14" t="str">
        <f t="shared" ref="I88:I94" si="10">E88</f>
        <v>m3</v>
      </c>
      <c r="J88" s="14">
        <f t="shared" si="4"/>
        <v>6.7824000000000009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'7'!J89</f>
        <v>2.0095999999999998</v>
      </c>
      <c r="G89" s="14" t="str">
        <f t="shared" si="7"/>
        <v>m3</v>
      </c>
      <c r="H89" s="14">
        <f>'RAB SEPT'!G49*'RAB 500JT'!AL105</f>
        <v>0.25119999999999998</v>
      </c>
      <c r="I89" s="14" t="str">
        <f t="shared" si="10"/>
        <v>m3</v>
      </c>
      <c r="J89" s="14">
        <f t="shared" si="4"/>
        <v>2.2607999999999997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'7'!J90</f>
        <v>21</v>
      </c>
      <c r="G90" s="14" t="str">
        <f t="shared" si="7"/>
        <v>Bh</v>
      </c>
      <c r="H90" s="14">
        <f>'RAB SEPT'!G50*'RAB 500JT'!AL106</f>
        <v>3</v>
      </c>
      <c r="I90" s="14" t="str">
        <f t="shared" si="10"/>
        <v>Bh</v>
      </c>
      <c r="J90" s="14">
        <f t="shared" si="4"/>
        <v>24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'7'!J91</f>
        <v>8</v>
      </c>
      <c r="G91" s="14" t="str">
        <f t="shared" si="7"/>
        <v>Bh</v>
      </c>
      <c r="H91" s="14">
        <f>'RAB SEPT'!G51*'RAB 500JT'!AL107</f>
        <v>1</v>
      </c>
      <c r="I91" s="14" t="str">
        <f t="shared" si="10"/>
        <v>Bh</v>
      </c>
      <c r="J91" s="14">
        <f t="shared" si="4"/>
        <v>9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'7'!J92</f>
        <v>0.80384000000000011</v>
      </c>
      <c r="G92" s="14" t="str">
        <f t="shared" si="7"/>
        <v>M3</v>
      </c>
      <c r="H92" s="14">
        <f>'RAB SEPT'!G52*'RAB 500JT'!AL108</f>
        <v>0.10048000000000001</v>
      </c>
      <c r="I92" s="14" t="str">
        <f t="shared" si="10"/>
        <v>M3</v>
      </c>
      <c r="J92" s="14">
        <f t="shared" si="4"/>
        <v>0.90432000000000012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'7'!J93</f>
        <v>0.80384000000000011</v>
      </c>
      <c r="G93" s="14" t="str">
        <f t="shared" si="7"/>
        <v>M3</v>
      </c>
      <c r="H93" s="14">
        <f>'RAB SEPT'!G53*'RAB 500JT'!AL109</f>
        <v>0.10048000000000001</v>
      </c>
      <c r="I93" s="14" t="str">
        <f t="shared" si="10"/>
        <v>M3</v>
      </c>
      <c r="J93" s="14">
        <f t="shared" si="4"/>
        <v>0.90432000000000012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'7'!J94</f>
        <v>8</v>
      </c>
      <c r="G94" s="14" t="str">
        <f t="shared" si="7"/>
        <v>M2</v>
      </c>
      <c r="H94" s="14">
        <f>'RAB SEPT'!G54*'RAB 500JT'!AL110</f>
        <v>1</v>
      </c>
      <c r="I94" s="14" t="str">
        <f t="shared" si="10"/>
        <v>M2</v>
      </c>
      <c r="J94" s="14">
        <f t="shared" si="4"/>
        <v>9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3600-0832-420A-AE2F-3D6B3F5A6A7D}">
  <dimension ref="A1:Z119"/>
  <sheetViews>
    <sheetView topLeftCell="A52" workbookViewId="0">
      <selection activeCell="F13" sqref="F13:J13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289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'8'!J11</f>
        <v>35.321999999999981</v>
      </c>
      <c r="G11" s="14" t="str">
        <f>E11</f>
        <v>m3</v>
      </c>
      <c r="H11" s="14">
        <f>'RAB BILIK L'!G12*'RAB 500JT'!AM28</f>
        <v>0</v>
      </c>
      <c r="I11" s="14" t="str">
        <f>E11</f>
        <v>m3</v>
      </c>
      <c r="J11" s="14">
        <f>H11+F11</f>
        <v>35.321999999999981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'8'!J12</f>
        <v>0.50459999999999983</v>
      </c>
      <c r="G12" s="14" t="str">
        <f t="shared" ref="G12:G75" si="0">E12</f>
        <v>m3</v>
      </c>
      <c r="H12" s="14">
        <f>'RAB BILIK L'!G13*'RAB 500JT'!AM29</f>
        <v>0</v>
      </c>
      <c r="I12" s="14" t="str">
        <f>E12</f>
        <v>m3</v>
      </c>
      <c r="J12" s="14">
        <f t="shared" ref="J12:J49" si="1">H12+F12</f>
        <v>0.50459999999999983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'8'!J14</f>
        <v>18.792000000000002</v>
      </c>
      <c r="G14" s="14" t="str">
        <f t="shared" si="0"/>
        <v>m3</v>
      </c>
      <c r="H14" s="14">
        <f>'RAB BILIK L'!G15*'RAB 500JT'!AM31</f>
        <v>0</v>
      </c>
      <c r="I14" s="14" t="str">
        <f>E14</f>
        <v>m3</v>
      </c>
      <c r="J14" s="14">
        <f t="shared" si="1"/>
        <v>18.792000000000002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'8'!J15</f>
        <v>305.16000000000003</v>
      </c>
      <c r="G15" s="14" t="str">
        <f t="shared" si="0"/>
        <v>m2</v>
      </c>
      <c r="H15" s="14">
        <f>'RAB BILIK L'!G16*'RAB 500JT'!AM32</f>
        <v>0</v>
      </c>
      <c r="I15" s="14" t="str">
        <f>E15</f>
        <v>m2</v>
      </c>
      <c r="J15" s="14">
        <f t="shared" si="1"/>
        <v>305.16000000000003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'8'!J16</f>
        <v>546.72000000000014</v>
      </c>
      <c r="G16" s="14" t="str">
        <f t="shared" si="0"/>
        <v>m2</v>
      </c>
      <c r="H16" s="14">
        <f>'RAB BILIK L'!G17*'RAB 500JT'!AM33</f>
        <v>18.079999999999998</v>
      </c>
      <c r="I16" s="14" t="str">
        <f>E16</f>
        <v>m2</v>
      </c>
      <c r="J16" s="14">
        <f t="shared" si="1"/>
        <v>564.80000000000018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'8'!J17</f>
        <v>528.6400000000001</v>
      </c>
      <c r="G17" s="14" t="str">
        <f t="shared" si="0"/>
        <v>m2</v>
      </c>
      <c r="H17" s="14">
        <f>'RAB BILIK L'!G18*'RAB 500JT'!AM34</f>
        <v>18.079999999999998</v>
      </c>
      <c r="I17" s="14" t="str">
        <f>E17</f>
        <v>m2</v>
      </c>
      <c r="J17" s="14">
        <f t="shared" si="1"/>
        <v>546.72000000000014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'8'!J18</f>
        <v>48.599999999999994</v>
      </c>
      <c r="G18" s="14" t="str">
        <f t="shared" si="0"/>
        <v>m2</v>
      </c>
      <c r="H18" s="14">
        <f>'RAB BILIK L'!G19*'RAB 500JT'!AM35</f>
        <v>3.5999999999999996</v>
      </c>
      <c r="I18" s="14" t="str">
        <f>E18</f>
        <v>m2</v>
      </c>
      <c r="J18" s="14">
        <f t="shared" si="1"/>
        <v>52.199999999999996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'8'!J20</f>
        <v>2.7720000000000007</v>
      </c>
      <c r="G20" s="14" t="str">
        <f t="shared" si="0"/>
        <v>m3</v>
      </c>
      <c r="H20" s="14">
        <f>'RAB BILIK L'!G21*'RAB 500JT'!AM37</f>
        <v>0</v>
      </c>
      <c r="I20" s="14" t="str">
        <f>E20</f>
        <v>m3</v>
      </c>
      <c r="J20" s="14">
        <f t="shared" si="1"/>
        <v>2.7720000000000007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'8'!J21</f>
        <v>2.5229999999999997</v>
      </c>
      <c r="G21" s="14" t="str">
        <f t="shared" si="0"/>
        <v>m3</v>
      </c>
      <c r="H21" s="14">
        <f>'RAB BILIK L'!G22*'RAB 500JT'!AM38</f>
        <v>0</v>
      </c>
      <c r="I21" s="14" t="str">
        <f>E21</f>
        <v>m3</v>
      </c>
      <c r="J21" s="14">
        <f t="shared" si="1"/>
        <v>2.5229999999999997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'8'!J22</f>
        <v>2.7540000000000009</v>
      </c>
      <c r="G22" s="14" t="str">
        <f t="shared" si="0"/>
        <v>m3</v>
      </c>
      <c r="H22" s="14">
        <f>'RAB BILIK L'!G23*'RAB 500JT'!AM39</f>
        <v>0</v>
      </c>
      <c r="I22" s="14" t="str">
        <f>E22</f>
        <v>m3</v>
      </c>
      <c r="J22" s="14">
        <f t="shared" si="1"/>
        <v>2.7540000000000009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'8'!J23</f>
        <v>1.6240000000000003</v>
      </c>
      <c r="G23" s="14" t="str">
        <f t="shared" si="0"/>
        <v>m3</v>
      </c>
      <c r="H23" s="14">
        <f>'RAB BILIK L'!G24*'RAB 500JT'!AM40</f>
        <v>5.8000000000000003E-2</v>
      </c>
      <c r="I23" s="14" t="str">
        <f>E23</f>
        <v>m3</v>
      </c>
      <c r="J23" s="14">
        <f t="shared" si="1"/>
        <v>1.6820000000000004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'8'!J25</f>
        <v>557.53620000000024</v>
      </c>
      <c r="G25" s="14" t="str">
        <f t="shared" si="0"/>
        <v>Kg</v>
      </c>
      <c r="H25" s="14">
        <f>'RAB BILIK L'!G26*'RAB 500JT'!AM42</f>
        <v>0</v>
      </c>
      <c r="I25" s="14" t="str">
        <f>E25</f>
        <v>Kg</v>
      </c>
      <c r="J25" s="14">
        <f t="shared" si="1"/>
        <v>557.53620000000024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'8'!J26</f>
        <v>840.92400000000009</v>
      </c>
      <c r="G26" s="14" t="str">
        <f t="shared" si="0"/>
        <v>Kg</v>
      </c>
      <c r="H26" s="14">
        <f>'RAB BILIK L'!G27*'RAB 500JT'!AM43</f>
        <v>0</v>
      </c>
      <c r="I26" s="14" t="str">
        <f>E26</f>
        <v>Kg</v>
      </c>
      <c r="J26" s="14">
        <f t="shared" si="1"/>
        <v>840.92400000000009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'8'!J27</f>
        <v>508.10140000000007</v>
      </c>
      <c r="G27" s="14" t="str">
        <f t="shared" si="0"/>
        <v>Kg</v>
      </c>
      <c r="H27" s="14">
        <f>'RAB BILIK L'!G28*'RAB 500JT'!AM44</f>
        <v>0</v>
      </c>
      <c r="I27" s="14" t="str">
        <f>E27</f>
        <v>Kg</v>
      </c>
      <c r="J27" s="14">
        <f t="shared" si="1"/>
        <v>508.10140000000007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'8'!J29</f>
        <v>32.480000000000004</v>
      </c>
      <c r="G29" s="14" t="str">
        <f t="shared" si="0"/>
        <v>m2</v>
      </c>
      <c r="H29" s="14">
        <f>'RAB BILIK L'!G30*'RAB 500JT'!AM46</f>
        <v>0</v>
      </c>
      <c r="I29" s="14" t="str">
        <f>E29</f>
        <v>m2</v>
      </c>
      <c r="J29" s="14">
        <f t="shared" si="1"/>
        <v>32.480000000000004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'8'!J30</f>
        <v>106.56000000000003</v>
      </c>
      <c r="G30" s="14" t="str">
        <f t="shared" si="0"/>
        <v>m2</v>
      </c>
      <c r="H30" s="14">
        <f>'RAB BILIK L'!G31*'RAB 500JT'!AM47</f>
        <v>0</v>
      </c>
      <c r="I30" s="14" t="str">
        <f>E30</f>
        <v>m2</v>
      </c>
      <c r="J30" s="14">
        <f t="shared" si="1"/>
        <v>106.56000000000003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'8'!J31</f>
        <v>31.32</v>
      </c>
      <c r="G31" s="14" t="str">
        <f t="shared" si="0"/>
        <v>m2</v>
      </c>
      <c r="H31" s="14">
        <f>'RAB BILIK L'!G32*'RAB 500JT'!AM48</f>
        <v>1.1600000000000001</v>
      </c>
      <c r="I31" s="14" t="str">
        <f>E31</f>
        <v>m2</v>
      </c>
      <c r="J31" s="14">
        <f t="shared" si="1"/>
        <v>32.480000000000004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'8'!J33</f>
        <v>59.939999999999984</v>
      </c>
      <c r="G33" s="14" t="str">
        <f t="shared" si="0"/>
        <v>m2</v>
      </c>
      <c r="H33" s="14">
        <f>'RAB BILIK L'!G34*'RAB 500JT'!AM50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>
        <f>'8'!J34</f>
        <v>0</v>
      </c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'8'!J35</f>
        <v>0</v>
      </c>
      <c r="G35" s="14" t="str">
        <f t="shared" si="0"/>
        <v>m2</v>
      </c>
      <c r="H35" s="14">
        <f>'RAB BILIK L'!G36*'RAB 500JT'!AM52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>
        <f>'8'!J36</f>
        <v>0</v>
      </c>
      <c r="G36" s="14"/>
      <c r="H36" s="14">
        <f>'RAB BILIK L'!G37*'RAB 500JT'!AM53</f>
        <v>0</v>
      </c>
      <c r="I36" s="14"/>
      <c r="J36" s="14">
        <f t="shared" si="1"/>
        <v>0</v>
      </c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'8'!J37</f>
        <v>30</v>
      </c>
      <c r="G37" s="14" t="str">
        <f t="shared" si="0"/>
        <v>bh</v>
      </c>
      <c r="H37" s="14">
        <f>'RAB BILIK L'!G38*'RAB 500JT'!AM54</f>
        <v>2</v>
      </c>
      <c r="I37" s="14" t="str">
        <f t="shared" ref="I37:I49" si="3">E37</f>
        <v>bh</v>
      </c>
      <c r="J37" s="14">
        <f t="shared" si="1"/>
        <v>32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'8'!J38</f>
        <v>32</v>
      </c>
      <c r="G38" s="14" t="str">
        <f t="shared" si="0"/>
        <v>bh</v>
      </c>
      <c r="H38" s="14">
        <f>'RAB BILIK L'!G39*'RAB 500JT'!AM55</f>
        <v>0</v>
      </c>
      <c r="I38" s="14" t="str">
        <f t="shared" si="3"/>
        <v>bh</v>
      </c>
      <c r="J38" s="14">
        <f t="shared" si="1"/>
        <v>32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'8'!J39</f>
        <v>32</v>
      </c>
      <c r="G39" s="14" t="str">
        <f t="shared" si="0"/>
        <v>bh</v>
      </c>
      <c r="H39" s="14">
        <f>'RAB BILIK L'!G40*'RAB 500JT'!AM56</f>
        <v>0</v>
      </c>
      <c r="I39" s="14" t="str">
        <f t="shared" si="3"/>
        <v>bh</v>
      </c>
      <c r="J39" s="14">
        <f t="shared" si="1"/>
        <v>32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'8'!J40</f>
        <v>32</v>
      </c>
      <c r="G40" s="14" t="str">
        <f t="shared" si="0"/>
        <v>btg</v>
      </c>
      <c r="H40" s="14">
        <f>'RAB BILIK L'!G41*'RAB 500JT'!AM57</f>
        <v>0</v>
      </c>
      <c r="I40" s="14" t="str">
        <f t="shared" si="3"/>
        <v>btg</v>
      </c>
      <c r="J40" s="14">
        <f t="shared" si="1"/>
        <v>32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'8'!J41</f>
        <v>28</v>
      </c>
      <c r="G41" s="14" t="str">
        <f t="shared" si="0"/>
        <v>bh</v>
      </c>
      <c r="H41" s="14">
        <f>'RAB BILIK L'!G42*'RAB 500JT'!AM58</f>
        <v>2</v>
      </c>
      <c r="I41" s="14" t="str">
        <f t="shared" si="3"/>
        <v>bh</v>
      </c>
      <c r="J41" s="14">
        <f t="shared" si="1"/>
        <v>30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'8'!J42</f>
        <v>28</v>
      </c>
      <c r="G42" s="14" t="str">
        <f t="shared" si="0"/>
        <v>bh</v>
      </c>
      <c r="H42" s="14">
        <f>'RAB BILIK L'!G43*'RAB 500JT'!AM59</f>
        <v>2</v>
      </c>
      <c r="I42" s="14" t="str">
        <f t="shared" si="3"/>
        <v>bh</v>
      </c>
      <c r="J42" s="14">
        <f t="shared" si="1"/>
        <v>30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'8'!J43</f>
        <v>21</v>
      </c>
      <c r="G43" s="14" t="str">
        <f t="shared" si="0"/>
        <v>m</v>
      </c>
      <c r="H43" s="14">
        <f>'RAB BILIK L'!G44*'RAB 500JT'!AM60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'8'!J44</f>
        <v>7</v>
      </c>
      <c r="G44" s="14" t="str">
        <f t="shared" si="0"/>
        <v>bh</v>
      </c>
      <c r="H44" s="14">
        <f>'RAB BILIK L'!G45*'RAB 500JT'!AM61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'8'!J45</f>
        <v>7</v>
      </c>
      <c r="G45" s="14" t="str">
        <f t="shared" si="0"/>
        <v>bh</v>
      </c>
      <c r="H45" s="14">
        <f>'RAB BILIK L'!G46*'RAB 500JT'!AM62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'8'!J46</f>
        <v>7</v>
      </c>
      <c r="G46" s="14" t="str">
        <f t="shared" si="0"/>
        <v>bh</v>
      </c>
      <c r="H46" s="14">
        <f>'RAB BILIK L'!G47*'RAB 500JT'!AM63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'8'!J47</f>
        <v>28</v>
      </c>
      <c r="G47" s="14" t="str">
        <f t="shared" si="0"/>
        <v>bh</v>
      </c>
      <c r="H47" s="14">
        <f>'RAB BILIK L'!G48*'RAB 500JT'!AM64</f>
        <v>2</v>
      </c>
      <c r="I47" s="14" t="str">
        <f t="shared" si="3"/>
        <v>bh</v>
      </c>
      <c r="J47" s="14">
        <f t="shared" si="1"/>
        <v>30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'8'!J48</f>
        <v>28</v>
      </c>
      <c r="G48" s="14" t="str">
        <f t="shared" si="0"/>
        <v>btg</v>
      </c>
      <c r="H48" s="14">
        <f>'RAB BILIK L'!G49*'RAB 500JT'!AM65</f>
        <v>2</v>
      </c>
      <c r="I48" s="14" t="str">
        <f t="shared" si="3"/>
        <v>btg</v>
      </c>
      <c r="J48" s="14">
        <f t="shared" si="1"/>
        <v>30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'8'!J49</f>
        <v>52</v>
      </c>
      <c r="G49" s="14" t="str">
        <f t="shared" si="0"/>
        <v>bh</v>
      </c>
      <c r="H49" s="14">
        <f>'RAB BILIK L'!G50*'RAB 500JT'!AM66</f>
        <v>2</v>
      </c>
      <c r="I49" s="14" t="str">
        <f t="shared" si="3"/>
        <v>bh</v>
      </c>
      <c r="J49" s="14">
        <f t="shared" si="1"/>
        <v>54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'8'!J53</f>
        <v>21.384</v>
      </c>
      <c r="G53" s="14" t="str">
        <f t="shared" si="0"/>
        <v>m3</v>
      </c>
      <c r="H53" s="14">
        <f>'RAB SEPT'!G13*'RAB 500JT'!AM69</f>
        <v>2.3759999999999999</v>
      </c>
      <c r="I53" s="14" t="str">
        <f>E53</f>
        <v>m3</v>
      </c>
      <c r="J53" s="14">
        <f>H53+F53</f>
        <v>23.76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'8'!J54</f>
        <v>7.1279999999999992</v>
      </c>
      <c r="G54" s="14" t="str">
        <f t="shared" si="0"/>
        <v>m3</v>
      </c>
      <c r="H54" s="14">
        <f>'RAB SEPT'!G14*'RAB 500JT'!AM70</f>
        <v>0.79199999999999993</v>
      </c>
      <c r="I54" s="14" t="str">
        <f>E54</f>
        <v>m3</v>
      </c>
      <c r="J54" s="14">
        <f t="shared" ref="J54:J94" si="4">H54+F54</f>
        <v>7.919999999999999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'8'!J56</f>
        <v>82.800000000000011</v>
      </c>
      <c r="G56" s="14" t="str">
        <f t="shared" si="0"/>
        <v>m2</v>
      </c>
      <c r="H56" s="14">
        <f>'RAB SEPT'!G16*'RAB 500JT'!AM72</f>
        <v>9.1999999999999993</v>
      </c>
      <c r="I56" s="14" t="str">
        <f>E56</f>
        <v>m2</v>
      </c>
      <c r="J56" s="14">
        <f t="shared" si="4"/>
        <v>92.000000000000014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'8'!J58</f>
        <v>4.6980000000000013</v>
      </c>
      <c r="G58" s="14" t="str">
        <f t="shared" si="0"/>
        <v>m3</v>
      </c>
      <c r="H58" s="14">
        <f>'RAB SEPT'!G18*'RAB 500JT'!AM74</f>
        <v>0.52200000000000002</v>
      </c>
      <c r="I58" s="14" t="str">
        <f t="shared" ref="I58:I63" si="5">E58</f>
        <v>m3</v>
      </c>
      <c r="J58" s="14">
        <f t="shared" si="4"/>
        <v>5.2200000000000015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'8'!J59</f>
        <v>1.1663999999999997</v>
      </c>
      <c r="G59" s="14" t="str">
        <f t="shared" si="0"/>
        <v>m3</v>
      </c>
      <c r="H59" s="14">
        <f>'RAB SEPT'!G19*'RAB 500JT'!AM75</f>
        <v>0.12959999999999999</v>
      </c>
      <c r="I59" s="14" t="str">
        <f t="shared" si="5"/>
        <v>m3</v>
      </c>
      <c r="J59" s="14">
        <f t="shared" si="4"/>
        <v>1.2959999999999996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'8'!J60</f>
        <v>1.7459999999999998</v>
      </c>
      <c r="G60" s="14" t="str">
        <f t="shared" si="0"/>
        <v>m3</v>
      </c>
      <c r="H60" s="14">
        <f>'RAB SEPT'!G20*'RAB 500JT'!AM76</f>
        <v>0.19400000000000001</v>
      </c>
      <c r="I60" s="14" t="str">
        <f t="shared" si="5"/>
        <v>m3</v>
      </c>
      <c r="J60" s="14">
        <f t="shared" si="4"/>
        <v>1.9399999999999997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'8'!J61</f>
        <v>0.44999999999999996</v>
      </c>
      <c r="G61" s="14" t="str">
        <f t="shared" si="0"/>
        <v>m3</v>
      </c>
      <c r="H61" s="14">
        <f>'RAB SEPT'!G21*'RAB 500JT'!AM77</f>
        <v>0.05</v>
      </c>
      <c r="I61" s="14" t="str">
        <f t="shared" si="5"/>
        <v>m3</v>
      </c>
      <c r="J61" s="14">
        <f t="shared" si="4"/>
        <v>0.49999999999999994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'8'!J62</f>
        <v>0.13500000000000001</v>
      </c>
      <c r="G62" s="14" t="str">
        <f t="shared" si="0"/>
        <v>m3</v>
      </c>
      <c r="H62" s="14">
        <f>'RAB SEPT'!G22*'RAB 500JT'!AM78</f>
        <v>1.4999999999999999E-2</v>
      </c>
      <c r="I62" s="14" t="str">
        <f t="shared" si="5"/>
        <v>m3</v>
      </c>
      <c r="J62" s="14">
        <f t="shared" si="4"/>
        <v>0.15000000000000002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'8'!J63</f>
        <v>3.8700000000000006</v>
      </c>
      <c r="G63" s="14" t="str">
        <f t="shared" si="0"/>
        <v>m3</v>
      </c>
      <c r="H63" s="14">
        <f>'RAB SEPT'!G23*'RAB 500JT'!AM79</f>
        <v>0.43</v>
      </c>
      <c r="I63" s="14" t="str">
        <f t="shared" si="5"/>
        <v>m3</v>
      </c>
      <c r="J63" s="14">
        <f t="shared" si="4"/>
        <v>4.3000000000000007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'8'!J65</f>
        <v>331.70760000000001</v>
      </c>
      <c r="G65" s="14" t="str">
        <f t="shared" si="0"/>
        <v>Kg</v>
      </c>
      <c r="H65" s="14">
        <f>'RAB SEPT'!G25*'RAB 500JT'!AM81</f>
        <v>36.856400000000001</v>
      </c>
      <c r="I65" s="14" t="str">
        <f t="shared" ref="I65:I70" si="6">E65</f>
        <v>Kg</v>
      </c>
      <c r="J65" s="14">
        <f t="shared" si="4"/>
        <v>368.56400000000002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'8'!J66</f>
        <v>73.299600000000027</v>
      </c>
      <c r="G66" s="14" t="str">
        <f t="shared" si="0"/>
        <v>Kg</v>
      </c>
      <c r="H66" s="14">
        <f>'RAB SEPT'!G26*'RAB 500JT'!AM82</f>
        <v>8.144400000000001</v>
      </c>
      <c r="I66" s="14" t="str">
        <f t="shared" si="6"/>
        <v>Kg</v>
      </c>
      <c r="J66" s="14">
        <f t="shared" si="4"/>
        <v>81.444000000000031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'8'!J67</f>
        <v>73.299600000000027</v>
      </c>
      <c r="G67" s="14" t="str">
        <f t="shared" si="0"/>
        <v>Kg</v>
      </c>
      <c r="H67" s="14">
        <f>'RAB SEPT'!G27*'RAB 500JT'!AM83</f>
        <v>8.144400000000001</v>
      </c>
      <c r="I67" s="14" t="str">
        <f t="shared" si="6"/>
        <v>Kg</v>
      </c>
      <c r="J67" s="14">
        <f t="shared" si="4"/>
        <v>81.444000000000031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'8'!J68</f>
        <v>44.793000000000006</v>
      </c>
      <c r="G68" s="14" t="str">
        <f t="shared" si="0"/>
        <v>Kg</v>
      </c>
      <c r="H68" s="14">
        <f>'RAB SEPT'!G28*'RAB 500JT'!AM84</f>
        <v>4.9770000000000003</v>
      </c>
      <c r="I68" s="14" t="str">
        <f t="shared" si="6"/>
        <v>Kg</v>
      </c>
      <c r="J68" s="14">
        <f t="shared" si="4"/>
        <v>49.77000000000001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'8'!J69</f>
        <v>20.619000000000003</v>
      </c>
      <c r="G69" s="14" t="str">
        <f t="shared" si="0"/>
        <v>Kg</v>
      </c>
      <c r="H69" s="14">
        <f>'RAB SEPT'!G29*'RAB 500JT'!AM85</f>
        <v>2.2910000000000004</v>
      </c>
      <c r="I69" s="14" t="str">
        <f t="shared" si="6"/>
        <v>Kg</v>
      </c>
      <c r="J69" s="14">
        <f t="shared" si="4"/>
        <v>22.910000000000004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'8'!J70</f>
        <v>10.7361</v>
      </c>
      <c r="G70" s="14" t="str">
        <f t="shared" si="0"/>
        <v>Kg</v>
      </c>
      <c r="H70" s="14">
        <f>'RAB SEPT'!G30*'RAB 500JT'!AM86</f>
        <v>1.1929000000000001</v>
      </c>
      <c r="I70" s="14" t="str">
        <f t="shared" si="6"/>
        <v>Kg</v>
      </c>
      <c r="J70" s="14">
        <f t="shared" si="4"/>
        <v>11.929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'8'!J72</f>
        <v>27</v>
      </c>
      <c r="G72" s="14" t="str">
        <f t="shared" si="0"/>
        <v>m2</v>
      </c>
      <c r="H72" s="14">
        <f>'RAB SEPT'!G32*'RAB 500JT'!AM88</f>
        <v>3</v>
      </c>
      <c r="I72" s="14" t="str">
        <f>E72</f>
        <v>m2</v>
      </c>
      <c r="J72" s="14">
        <f t="shared" si="4"/>
        <v>30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'8'!J73</f>
        <v>16.847999999999999</v>
      </c>
      <c r="G73" s="14" t="str">
        <f t="shared" si="0"/>
        <v>m2</v>
      </c>
      <c r="H73" s="14">
        <f>'RAB SEPT'!G33*'RAB 500JT'!AM89</f>
        <v>1.8719999999999999</v>
      </c>
      <c r="I73" s="14" t="str">
        <f>E73</f>
        <v>m2</v>
      </c>
      <c r="J73" s="14">
        <f t="shared" si="4"/>
        <v>18.72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'8'!J74</f>
        <v>9</v>
      </c>
      <c r="G74" s="14" t="str">
        <f t="shared" si="0"/>
        <v>m2</v>
      </c>
      <c r="H74" s="14">
        <f>'RAB SEPT'!G34*'RAB 500JT'!AM90</f>
        <v>1</v>
      </c>
      <c r="I74" s="14" t="str">
        <f>E74</f>
        <v>m2</v>
      </c>
      <c r="J74" s="14">
        <f t="shared" si="4"/>
        <v>10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'8'!J75</f>
        <v>0.13500000000000001</v>
      </c>
      <c r="G75" s="14" t="str">
        <f t="shared" si="0"/>
        <v>m2</v>
      </c>
      <c r="H75" s="14">
        <f>'RAB SEPT'!G35*'RAB 500JT'!AM91</f>
        <v>1.4999999999999999E-2</v>
      </c>
      <c r="I75" s="14" t="str">
        <f>E75</f>
        <v>m2</v>
      </c>
      <c r="J75" s="14">
        <f t="shared" si="4"/>
        <v>0.15000000000000002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'8'!J76</f>
        <v>3.8700000000000006</v>
      </c>
      <c r="G76" s="14" t="str">
        <f t="shared" ref="G76:G94" si="7">E76</f>
        <v>m2</v>
      </c>
      <c r="H76" s="14">
        <f>'RAB SEPT'!G36*'RAB 500JT'!AM92</f>
        <v>0.43</v>
      </c>
      <c r="I76" s="14" t="str">
        <f>E76</f>
        <v>m2</v>
      </c>
      <c r="J76" s="14">
        <f t="shared" si="4"/>
        <v>4.3000000000000007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'8'!J78</f>
        <v>9</v>
      </c>
      <c r="G78" s="14" t="str">
        <f t="shared" si="7"/>
        <v>bh</v>
      </c>
      <c r="H78" s="14">
        <f>'RAB SEPT'!G38*'RAB 500JT'!AM94</f>
        <v>1</v>
      </c>
      <c r="I78" s="14" t="str">
        <f t="shared" ref="I78:I86" si="9">E78</f>
        <v>bh</v>
      </c>
      <c r="J78" s="14">
        <f t="shared" si="4"/>
        <v>10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'8'!J79</f>
        <v>18</v>
      </c>
      <c r="G79" s="14" t="str">
        <f t="shared" si="7"/>
        <v>m</v>
      </c>
      <c r="H79" s="14">
        <f>'RAB SEPT'!G39*'RAB 500JT'!AM95</f>
        <v>2</v>
      </c>
      <c r="I79" s="14" t="str">
        <f t="shared" si="9"/>
        <v>m</v>
      </c>
      <c r="J79" s="14">
        <f t="shared" si="4"/>
        <v>20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'8'!J80</f>
        <v>18</v>
      </c>
      <c r="G80" s="14" t="str">
        <f t="shared" si="7"/>
        <v>btg</v>
      </c>
      <c r="H80" s="14">
        <f>'RAB SEPT'!G40*'RAB 500JT'!AM96</f>
        <v>2</v>
      </c>
      <c r="I80" s="14" t="str">
        <f t="shared" si="9"/>
        <v>btg</v>
      </c>
      <c r="J80" s="14">
        <f t="shared" si="4"/>
        <v>20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'8'!J81</f>
        <v>9</v>
      </c>
      <c r="G81" s="14" t="str">
        <f t="shared" si="7"/>
        <v>bh</v>
      </c>
      <c r="H81" s="14">
        <f>'RAB SEPT'!G41*'RAB 500JT'!AM97</f>
        <v>1</v>
      </c>
      <c r="I81" s="14" t="str">
        <f t="shared" si="9"/>
        <v>bh</v>
      </c>
      <c r="J81" s="14">
        <f t="shared" si="4"/>
        <v>10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'8'!J82</f>
        <v>18</v>
      </c>
      <c r="G82" s="14" t="str">
        <f t="shared" si="7"/>
        <v>bh</v>
      </c>
      <c r="H82" s="14">
        <f>'RAB SEPT'!G42*'RAB 500JT'!AM98</f>
        <v>2</v>
      </c>
      <c r="I82" s="14" t="str">
        <f t="shared" si="9"/>
        <v>bh</v>
      </c>
      <c r="J82" s="14">
        <f t="shared" si="4"/>
        <v>20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'8'!J83</f>
        <v>9</v>
      </c>
      <c r="G83" s="14" t="str">
        <f t="shared" si="7"/>
        <v>bh</v>
      </c>
      <c r="H83" s="14">
        <f>'RAB SEPT'!G43*'RAB 500JT'!AM99</f>
        <v>1</v>
      </c>
      <c r="I83" s="14" t="str">
        <f t="shared" si="9"/>
        <v>bh</v>
      </c>
      <c r="J83" s="14">
        <f t="shared" si="4"/>
        <v>10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'8'!J84</f>
        <v>9</v>
      </c>
      <c r="G84" s="14" t="str">
        <f t="shared" si="7"/>
        <v>set</v>
      </c>
      <c r="H84" s="14">
        <f>'RAB SEPT'!G44*'RAB 500JT'!AM100</f>
        <v>1</v>
      </c>
      <c r="I84" s="14" t="str">
        <f t="shared" si="9"/>
        <v>set</v>
      </c>
      <c r="J84" s="14">
        <f t="shared" si="4"/>
        <v>10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'8'!J85</f>
        <v>0</v>
      </c>
      <c r="G85" s="14" t="str">
        <f t="shared" si="7"/>
        <v>set</v>
      </c>
      <c r="H85" s="14">
        <f>'RAB SEPT'!G45*'RAB 500JT'!AM101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'8'!J86</f>
        <v>9</v>
      </c>
      <c r="G86" s="14" t="str">
        <f t="shared" si="7"/>
        <v>bh</v>
      </c>
      <c r="H86" s="14">
        <f>'RAB SEPT'!G46*'RAB 500JT'!AM102</f>
        <v>1</v>
      </c>
      <c r="I86" s="14" t="str">
        <f t="shared" si="9"/>
        <v>bh</v>
      </c>
      <c r="J86" s="14">
        <f t="shared" si="4"/>
        <v>10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'8'!J88</f>
        <v>6.7824000000000009</v>
      </c>
      <c r="G88" s="14" t="str">
        <f t="shared" si="7"/>
        <v>m3</v>
      </c>
      <c r="H88" s="14">
        <f>'RAB SEPT'!G48*'RAB 500JT'!AM104</f>
        <v>0.75360000000000005</v>
      </c>
      <c r="I88" s="14" t="str">
        <f t="shared" ref="I88:I94" si="10">E88</f>
        <v>m3</v>
      </c>
      <c r="J88" s="14">
        <f t="shared" si="4"/>
        <v>7.5360000000000014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'8'!J89</f>
        <v>2.2607999999999997</v>
      </c>
      <c r="G89" s="14" t="str">
        <f t="shared" si="7"/>
        <v>m3</v>
      </c>
      <c r="H89" s="14">
        <f>'RAB SEPT'!G49*'RAB 500JT'!AM105</f>
        <v>0.25119999999999998</v>
      </c>
      <c r="I89" s="14" t="str">
        <f t="shared" si="10"/>
        <v>m3</v>
      </c>
      <c r="J89" s="14">
        <f t="shared" si="4"/>
        <v>2.5119999999999996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'8'!J90</f>
        <v>24</v>
      </c>
      <c r="G90" s="14" t="str">
        <f t="shared" si="7"/>
        <v>Bh</v>
      </c>
      <c r="H90" s="14">
        <f>'RAB SEPT'!G50*'RAB 500JT'!AM106</f>
        <v>3</v>
      </c>
      <c r="I90" s="14" t="str">
        <f t="shared" si="10"/>
        <v>Bh</v>
      </c>
      <c r="J90" s="14">
        <f t="shared" si="4"/>
        <v>27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'8'!J91</f>
        <v>9</v>
      </c>
      <c r="G91" s="14" t="str">
        <f t="shared" si="7"/>
        <v>Bh</v>
      </c>
      <c r="H91" s="14">
        <f>'RAB SEPT'!G51*'RAB 500JT'!AM107</f>
        <v>1</v>
      </c>
      <c r="I91" s="14" t="str">
        <f t="shared" si="10"/>
        <v>Bh</v>
      </c>
      <c r="J91" s="14">
        <f t="shared" si="4"/>
        <v>10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'8'!J92</f>
        <v>0.90432000000000012</v>
      </c>
      <c r="G92" s="14" t="str">
        <f t="shared" si="7"/>
        <v>M3</v>
      </c>
      <c r="H92" s="14">
        <f>'RAB SEPT'!G52*'RAB 500JT'!AM108</f>
        <v>0.10048000000000001</v>
      </c>
      <c r="I92" s="14" t="str">
        <f t="shared" si="10"/>
        <v>M3</v>
      </c>
      <c r="J92" s="14">
        <f t="shared" si="4"/>
        <v>1.0048000000000001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'8'!J93</f>
        <v>0.90432000000000012</v>
      </c>
      <c r="G93" s="14" t="str">
        <f t="shared" si="7"/>
        <v>M3</v>
      </c>
      <c r="H93" s="14">
        <f>'RAB SEPT'!G53*'RAB 500JT'!AM109</f>
        <v>0.10048000000000001</v>
      </c>
      <c r="I93" s="14" t="str">
        <f t="shared" si="10"/>
        <v>M3</v>
      </c>
      <c r="J93" s="14">
        <f t="shared" si="4"/>
        <v>1.0048000000000001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'8'!J94</f>
        <v>9</v>
      </c>
      <c r="G94" s="14" t="str">
        <f t="shared" si="7"/>
        <v>M2</v>
      </c>
      <c r="H94" s="14">
        <f>'RAB SEPT'!G54*'RAB 500JT'!AM110</f>
        <v>1</v>
      </c>
      <c r="I94" s="14" t="str">
        <f t="shared" si="10"/>
        <v>M2</v>
      </c>
      <c r="J94" s="14">
        <f t="shared" si="4"/>
        <v>10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B7D3-D78F-4F31-B87F-2B6A9E5F7D12}">
  <dimension ref="A1:Z119"/>
  <sheetViews>
    <sheetView topLeftCell="A52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290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'9'!J11</f>
        <v>35.321999999999981</v>
      </c>
      <c r="G11" s="14" t="str">
        <f>E11</f>
        <v>m3</v>
      </c>
      <c r="H11" s="14">
        <f>'RAB BILIK L'!G12*'RAB 500JT'!AN28</f>
        <v>0</v>
      </c>
      <c r="I11" s="14" t="str">
        <f>E11</f>
        <v>m3</v>
      </c>
      <c r="J11" s="14">
        <f>H11+F11</f>
        <v>35.321999999999981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'9'!J12</f>
        <v>0.50459999999999983</v>
      </c>
      <c r="G12" s="14" t="str">
        <f t="shared" ref="G12:G75" si="0">E12</f>
        <v>m3</v>
      </c>
      <c r="H12" s="14">
        <f>'RAB BILIK L'!G13*'RAB 500JT'!AN29</f>
        <v>0</v>
      </c>
      <c r="I12" s="14" t="str">
        <f>E12</f>
        <v>m3</v>
      </c>
      <c r="J12" s="14">
        <f t="shared" ref="J12:J49" si="1">H12+F12</f>
        <v>0.50459999999999983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'9'!J14</f>
        <v>18.792000000000002</v>
      </c>
      <c r="G14" s="14" t="str">
        <f t="shared" si="0"/>
        <v>m3</v>
      </c>
      <c r="H14" s="14">
        <f>'RAB BILIK L'!G15*'RAB 500JT'!AN31</f>
        <v>0</v>
      </c>
      <c r="I14" s="14" t="str">
        <f>E14</f>
        <v>m3</v>
      </c>
      <c r="J14" s="14">
        <f t="shared" si="1"/>
        <v>18.792000000000002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'9'!J15</f>
        <v>305.16000000000003</v>
      </c>
      <c r="G15" s="14" t="str">
        <f t="shared" si="0"/>
        <v>m2</v>
      </c>
      <c r="H15" s="14">
        <f>'RAB BILIK L'!G16*'RAB 500JT'!AN32</f>
        <v>0</v>
      </c>
      <c r="I15" s="14" t="str">
        <f>E15</f>
        <v>m2</v>
      </c>
      <c r="J15" s="14">
        <f t="shared" si="1"/>
        <v>305.16000000000003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'9'!J16</f>
        <v>564.80000000000018</v>
      </c>
      <c r="G16" s="14" t="str">
        <f t="shared" si="0"/>
        <v>m2</v>
      </c>
      <c r="H16" s="14">
        <f>'RAB BILIK L'!G17*'RAB 500JT'!AN33</f>
        <v>0</v>
      </c>
      <c r="I16" s="14" t="str">
        <f>E16</f>
        <v>m2</v>
      </c>
      <c r="J16" s="14">
        <f t="shared" si="1"/>
        <v>564.80000000000018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'9'!J17</f>
        <v>546.72000000000014</v>
      </c>
      <c r="G17" s="14" t="str">
        <f t="shared" si="0"/>
        <v>m2</v>
      </c>
      <c r="H17" s="14">
        <f>'RAB BILIK L'!G18*'RAB 500JT'!AN34</f>
        <v>18.079999999999998</v>
      </c>
      <c r="I17" s="14" t="str">
        <f>E17</f>
        <v>m2</v>
      </c>
      <c r="J17" s="14">
        <f t="shared" si="1"/>
        <v>564.80000000000018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'9'!J18</f>
        <v>52.199999999999996</v>
      </c>
      <c r="G18" s="14" t="str">
        <f t="shared" si="0"/>
        <v>m2</v>
      </c>
      <c r="H18" s="14">
        <f>'RAB BILIK L'!G19*'RAB 500JT'!AN35</f>
        <v>3.5999999999999996</v>
      </c>
      <c r="I18" s="14" t="str">
        <f>E18</f>
        <v>m2</v>
      </c>
      <c r="J18" s="14">
        <f t="shared" si="1"/>
        <v>55.8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'9'!J20</f>
        <v>2.7720000000000007</v>
      </c>
      <c r="G20" s="14" t="str">
        <f t="shared" si="0"/>
        <v>m3</v>
      </c>
      <c r="H20" s="14">
        <f>'RAB BILIK L'!G21*'RAB 500JT'!AN37</f>
        <v>0</v>
      </c>
      <c r="I20" s="14" t="str">
        <f>E20</f>
        <v>m3</v>
      </c>
      <c r="J20" s="14">
        <f t="shared" si="1"/>
        <v>2.7720000000000007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'9'!J21</f>
        <v>2.5229999999999997</v>
      </c>
      <c r="G21" s="14" t="str">
        <f t="shared" si="0"/>
        <v>m3</v>
      </c>
      <c r="H21" s="14">
        <f>'RAB BILIK L'!G22*'RAB 500JT'!AN38</f>
        <v>0</v>
      </c>
      <c r="I21" s="14" t="str">
        <f>E21</f>
        <v>m3</v>
      </c>
      <c r="J21" s="14">
        <f t="shared" si="1"/>
        <v>2.5229999999999997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'9'!J22</f>
        <v>2.7540000000000009</v>
      </c>
      <c r="G22" s="14" t="str">
        <f t="shared" si="0"/>
        <v>m3</v>
      </c>
      <c r="H22" s="14">
        <f>'RAB BILIK L'!G23*'RAB 500JT'!AN39</f>
        <v>0</v>
      </c>
      <c r="I22" s="14" t="str">
        <f>E22</f>
        <v>m3</v>
      </c>
      <c r="J22" s="14">
        <f t="shared" si="1"/>
        <v>2.7540000000000009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'9'!J23</f>
        <v>1.6820000000000004</v>
      </c>
      <c r="G23" s="14" t="str">
        <f t="shared" si="0"/>
        <v>m3</v>
      </c>
      <c r="H23" s="14">
        <f>'RAB BILIK L'!G24*'RAB 500JT'!AN40</f>
        <v>0</v>
      </c>
      <c r="I23" s="14" t="str">
        <f>E23</f>
        <v>m3</v>
      </c>
      <c r="J23" s="14">
        <f t="shared" si="1"/>
        <v>1.6820000000000004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'9'!J25</f>
        <v>557.53620000000024</v>
      </c>
      <c r="G25" s="14" t="str">
        <f t="shared" si="0"/>
        <v>Kg</v>
      </c>
      <c r="H25" s="14">
        <f>'RAB BILIK L'!G26*'RAB 500JT'!AN42</f>
        <v>0</v>
      </c>
      <c r="I25" s="14" t="str">
        <f>E25</f>
        <v>Kg</v>
      </c>
      <c r="J25" s="14">
        <f t="shared" si="1"/>
        <v>557.53620000000024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'9'!J26</f>
        <v>840.92400000000009</v>
      </c>
      <c r="G26" s="14" t="str">
        <f t="shared" si="0"/>
        <v>Kg</v>
      </c>
      <c r="H26" s="14">
        <f>'RAB BILIK L'!G27*'RAB 500JT'!AN43</f>
        <v>0</v>
      </c>
      <c r="I26" s="14" t="str">
        <f>E26</f>
        <v>Kg</v>
      </c>
      <c r="J26" s="14">
        <f t="shared" si="1"/>
        <v>840.92400000000009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'9'!J27</f>
        <v>508.10140000000007</v>
      </c>
      <c r="G27" s="14" t="str">
        <f t="shared" si="0"/>
        <v>Kg</v>
      </c>
      <c r="H27" s="14">
        <f>'RAB BILIK L'!G28*'RAB 500JT'!AN44</f>
        <v>0</v>
      </c>
      <c r="I27" s="14" t="str">
        <f>E27</f>
        <v>Kg</v>
      </c>
      <c r="J27" s="14">
        <f t="shared" si="1"/>
        <v>508.10140000000007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'9'!J29</f>
        <v>32.480000000000004</v>
      </c>
      <c r="G29" s="14" t="str">
        <f t="shared" si="0"/>
        <v>m2</v>
      </c>
      <c r="H29" s="14">
        <f>'RAB BILIK L'!G30*'RAB 500JT'!AN46</f>
        <v>0</v>
      </c>
      <c r="I29" s="14" t="str">
        <f>E29</f>
        <v>m2</v>
      </c>
      <c r="J29" s="14">
        <f t="shared" si="1"/>
        <v>32.480000000000004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'9'!J30</f>
        <v>106.56000000000003</v>
      </c>
      <c r="G30" s="14" t="str">
        <f t="shared" si="0"/>
        <v>m2</v>
      </c>
      <c r="H30" s="14">
        <f>'RAB BILIK L'!G31*'RAB 500JT'!AN47</f>
        <v>0</v>
      </c>
      <c r="I30" s="14" t="str">
        <f>E30</f>
        <v>m2</v>
      </c>
      <c r="J30" s="14">
        <f t="shared" si="1"/>
        <v>106.56000000000003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'9'!J31</f>
        <v>32.480000000000004</v>
      </c>
      <c r="G31" s="14" t="str">
        <f t="shared" si="0"/>
        <v>m2</v>
      </c>
      <c r="H31" s="14">
        <f>'RAB BILIK L'!G32*'RAB 500JT'!AN48</f>
        <v>0</v>
      </c>
      <c r="I31" s="14" t="str">
        <f>E31</f>
        <v>m2</v>
      </c>
      <c r="J31" s="14">
        <f t="shared" si="1"/>
        <v>32.480000000000004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'9'!J33</f>
        <v>59.939999999999984</v>
      </c>
      <c r="G33" s="14" t="str">
        <f t="shared" si="0"/>
        <v>m2</v>
      </c>
      <c r="H33" s="14">
        <f>'RAB BILIK L'!G34*'RAB 500JT'!AN50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'9'!J35</f>
        <v>0</v>
      </c>
      <c r="G35" s="14" t="str">
        <f t="shared" si="0"/>
        <v>m2</v>
      </c>
      <c r="H35" s="14">
        <f>'RAB BILIK L'!G36*'RAB 500JT'!AN52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'9'!J37</f>
        <v>32</v>
      </c>
      <c r="G37" s="14" t="str">
        <f t="shared" si="0"/>
        <v>bh</v>
      </c>
      <c r="H37" s="14">
        <f>'RAB BILIK L'!G38*'RAB 500JT'!AN54</f>
        <v>0</v>
      </c>
      <c r="I37" s="14" t="str">
        <f t="shared" ref="I37:I49" si="3">E37</f>
        <v>bh</v>
      </c>
      <c r="J37" s="14">
        <f t="shared" si="1"/>
        <v>32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'9'!J38</f>
        <v>32</v>
      </c>
      <c r="G38" s="14" t="str">
        <f t="shared" si="0"/>
        <v>bh</v>
      </c>
      <c r="H38" s="14">
        <f>'RAB BILIK L'!G39*'RAB 500JT'!AN55</f>
        <v>0</v>
      </c>
      <c r="I38" s="14" t="str">
        <f t="shared" si="3"/>
        <v>bh</v>
      </c>
      <c r="J38" s="14">
        <f t="shared" si="1"/>
        <v>32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'9'!J39</f>
        <v>32</v>
      </c>
      <c r="G39" s="14" t="str">
        <f t="shared" si="0"/>
        <v>bh</v>
      </c>
      <c r="H39" s="14">
        <f>'RAB BILIK L'!G40*'RAB 500JT'!AN56</f>
        <v>0</v>
      </c>
      <c r="I39" s="14" t="str">
        <f t="shared" si="3"/>
        <v>bh</v>
      </c>
      <c r="J39" s="14">
        <f t="shared" si="1"/>
        <v>32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'9'!J40</f>
        <v>32</v>
      </c>
      <c r="G40" s="14" t="str">
        <f t="shared" si="0"/>
        <v>btg</v>
      </c>
      <c r="H40" s="14">
        <f>'RAB BILIK L'!G41*'RAB 500JT'!AN57</f>
        <v>0</v>
      </c>
      <c r="I40" s="14" t="str">
        <f t="shared" si="3"/>
        <v>btg</v>
      </c>
      <c r="J40" s="14">
        <f t="shared" si="1"/>
        <v>32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'9'!J41</f>
        <v>30</v>
      </c>
      <c r="G41" s="14" t="str">
        <f t="shared" si="0"/>
        <v>bh</v>
      </c>
      <c r="H41" s="14">
        <f>'RAB BILIK L'!G42*'RAB 500JT'!AN58</f>
        <v>2</v>
      </c>
      <c r="I41" s="14" t="str">
        <f t="shared" si="3"/>
        <v>bh</v>
      </c>
      <c r="J41" s="14">
        <f t="shared" si="1"/>
        <v>32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'9'!J42</f>
        <v>30</v>
      </c>
      <c r="G42" s="14" t="str">
        <f t="shared" si="0"/>
        <v>bh</v>
      </c>
      <c r="H42" s="14">
        <f>'RAB BILIK L'!G43*'RAB 500JT'!AN59</f>
        <v>2</v>
      </c>
      <c r="I42" s="14" t="str">
        <f t="shared" si="3"/>
        <v>bh</v>
      </c>
      <c r="J42" s="14">
        <f t="shared" si="1"/>
        <v>32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'9'!J43</f>
        <v>21</v>
      </c>
      <c r="G43" s="14" t="str">
        <f t="shared" si="0"/>
        <v>m</v>
      </c>
      <c r="H43" s="14">
        <f>'RAB BILIK L'!G44*'RAB 500JT'!AN60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'9'!J44</f>
        <v>7</v>
      </c>
      <c r="G44" s="14" t="str">
        <f t="shared" si="0"/>
        <v>bh</v>
      </c>
      <c r="H44" s="14">
        <f>'RAB BILIK L'!G45*'RAB 500JT'!AN61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'9'!J45</f>
        <v>7</v>
      </c>
      <c r="G45" s="14" t="str">
        <f t="shared" si="0"/>
        <v>bh</v>
      </c>
      <c r="H45" s="14">
        <f>'RAB BILIK L'!G46*'RAB 500JT'!AN62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'9'!J46</f>
        <v>7</v>
      </c>
      <c r="G46" s="14" t="str">
        <f t="shared" si="0"/>
        <v>bh</v>
      </c>
      <c r="H46" s="14">
        <f>'RAB BILIK L'!G47*'RAB 500JT'!AN63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'9'!J47</f>
        <v>30</v>
      </c>
      <c r="G47" s="14" t="str">
        <f t="shared" si="0"/>
        <v>bh</v>
      </c>
      <c r="H47" s="14">
        <f>'RAB BILIK L'!G48*'RAB 500JT'!AN64</f>
        <v>2</v>
      </c>
      <c r="I47" s="14" t="str">
        <f t="shared" si="3"/>
        <v>bh</v>
      </c>
      <c r="J47" s="14">
        <f t="shared" si="1"/>
        <v>32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'9'!J48</f>
        <v>30</v>
      </c>
      <c r="G48" s="14" t="str">
        <f t="shared" si="0"/>
        <v>btg</v>
      </c>
      <c r="H48" s="14">
        <f>'RAB BILIK L'!G49*'RAB 500JT'!AN65</f>
        <v>2</v>
      </c>
      <c r="I48" s="14" t="str">
        <f t="shared" si="3"/>
        <v>btg</v>
      </c>
      <c r="J48" s="14">
        <f t="shared" si="1"/>
        <v>32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'9'!J49</f>
        <v>54</v>
      </c>
      <c r="G49" s="14" t="str">
        <f t="shared" si="0"/>
        <v>bh</v>
      </c>
      <c r="H49" s="14">
        <f>'RAB BILIK L'!G50*'RAB 500JT'!AN66</f>
        <v>0</v>
      </c>
      <c r="I49" s="14" t="str">
        <f t="shared" si="3"/>
        <v>bh</v>
      </c>
      <c r="J49" s="14">
        <f t="shared" si="1"/>
        <v>54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'9'!J53</f>
        <v>23.76</v>
      </c>
      <c r="G53" s="14" t="str">
        <f t="shared" si="0"/>
        <v>m3</v>
      </c>
      <c r="H53" s="14">
        <f>'RAB SEPT'!G13*'RAB 500JT'!AN69</f>
        <v>2.3759999999999999</v>
      </c>
      <c r="I53" s="14" t="str">
        <f>E53</f>
        <v>m3</v>
      </c>
      <c r="J53" s="14">
        <f>H53+F53</f>
        <v>26.136000000000003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'9'!J54</f>
        <v>7.919999999999999</v>
      </c>
      <c r="G54" s="14" t="str">
        <f t="shared" si="0"/>
        <v>m3</v>
      </c>
      <c r="H54" s="14">
        <f>'RAB SEPT'!G14*'RAB 500JT'!AN70</f>
        <v>0.79199999999999993</v>
      </c>
      <c r="I54" s="14" t="str">
        <f>E54</f>
        <v>m3</v>
      </c>
      <c r="J54" s="14">
        <f t="shared" ref="J54:J94" si="4">H54+F54</f>
        <v>8.7119999999999997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'9'!J56</f>
        <v>92.000000000000014</v>
      </c>
      <c r="G56" s="14" t="str">
        <f t="shared" si="0"/>
        <v>m2</v>
      </c>
      <c r="H56" s="14">
        <f>'RAB SEPT'!G16*'RAB 500JT'!AN72</f>
        <v>9.1999999999999993</v>
      </c>
      <c r="I56" s="14" t="str">
        <f>E56</f>
        <v>m2</v>
      </c>
      <c r="J56" s="14">
        <f t="shared" si="4"/>
        <v>101.20000000000002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'9'!J58</f>
        <v>5.2200000000000015</v>
      </c>
      <c r="G58" s="14" t="str">
        <f t="shared" si="0"/>
        <v>m3</v>
      </c>
      <c r="H58" s="14">
        <f>'RAB SEPT'!G18*'RAB 500JT'!AN74</f>
        <v>0.52200000000000002</v>
      </c>
      <c r="I58" s="14" t="str">
        <f t="shared" ref="I58:I63" si="5">E58</f>
        <v>m3</v>
      </c>
      <c r="J58" s="14">
        <f t="shared" si="4"/>
        <v>5.7420000000000018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'9'!J59</f>
        <v>1.2959999999999996</v>
      </c>
      <c r="G59" s="14" t="str">
        <f t="shared" si="0"/>
        <v>m3</v>
      </c>
      <c r="H59" s="14">
        <f>'RAB SEPT'!G19*'RAB 500JT'!AN75</f>
        <v>0.12959999999999999</v>
      </c>
      <c r="I59" s="14" t="str">
        <f t="shared" si="5"/>
        <v>m3</v>
      </c>
      <c r="J59" s="14">
        <f t="shared" si="4"/>
        <v>1.4255999999999995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'9'!J60</f>
        <v>1.9399999999999997</v>
      </c>
      <c r="G60" s="14" t="str">
        <f t="shared" si="0"/>
        <v>m3</v>
      </c>
      <c r="H60" s="14">
        <f>'RAB SEPT'!G20*'RAB 500JT'!AN76</f>
        <v>0.19400000000000001</v>
      </c>
      <c r="I60" s="14" t="str">
        <f t="shared" si="5"/>
        <v>m3</v>
      </c>
      <c r="J60" s="14">
        <f t="shared" si="4"/>
        <v>2.1339999999999999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'9'!J61</f>
        <v>0.49999999999999994</v>
      </c>
      <c r="G61" s="14" t="str">
        <f t="shared" si="0"/>
        <v>m3</v>
      </c>
      <c r="H61" s="14">
        <f>'RAB SEPT'!G21*'RAB 500JT'!AN77</f>
        <v>0.05</v>
      </c>
      <c r="I61" s="14" t="str">
        <f t="shared" si="5"/>
        <v>m3</v>
      </c>
      <c r="J61" s="14">
        <f t="shared" si="4"/>
        <v>0.54999999999999993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'9'!J62</f>
        <v>0.15000000000000002</v>
      </c>
      <c r="G62" s="14" t="str">
        <f t="shared" si="0"/>
        <v>m3</v>
      </c>
      <c r="H62" s="14">
        <f>'RAB SEPT'!G22*'RAB 500JT'!AN78</f>
        <v>1.4999999999999999E-2</v>
      </c>
      <c r="I62" s="14" t="str">
        <f t="shared" si="5"/>
        <v>m3</v>
      </c>
      <c r="J62" s="14">
        <f t="shared" si="4"/>
        <v>0.16500000000000004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'9'!J63</f>
        <v>4.3000000000000007</v>
      </c>
      <c r="G63" s="14" t="str">
        <f t="shared" si="0"/>
        <v>m3</v>
      </c>
      <c r="H63" s="14">
        <f>'RAB SEPT'!G23*'RAB 500JT'!AN79</f>
        <v>0.43</v>
      </c>
      <c r="I63" s="14" t="str">
        <f t="shared" si="5"/>
        <v>m3</v>
      </c>
      <c r="J63" s="14">
        <f t="shared" si="4"/>
        <v>4.7300000000000004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'9'!J65</f>
        <v>368.56400000000002</v>
      </c>
      <c r="G65" s="14" t="str">
        <f t="shared" si="0"/>
        <v>Kg</v>
      </c>
      <c r="H65" s="14">
        <f>'RAB SEPT'!G25*'RAB 500JT'!AN81</f>
        <v>36.856400000000001</v>
      </c>
      <c r="I65" s="14" t="str">
        <f t="shared" ref="I65:I70" si="6">E65</f>
        <v>Kg</v>
      </c>
      <c r="J65" s="14">
        <f t="shared" si="4"/>
        <v>405.42040000000003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'9'!J66</f>
        <v>81.444000000000031</v>
      </c>
      <c r="G66" s="14" t="str">
        <f t="shared" si="0"/>
        <v>Kg</v>
      </c>
      <c r="H66" s="14">
        <f>'RAB SEPT'!G26*'RAB 500JT'!AN82</f>
        <v>8.144400000000001</v>
      </c>
      <c r="I66" s="14" t="str">
        <f t="shared" si="6"/>
        <v>Kg</v>
      </c>
      <c r="J66" s="14">
        <f t="shared" si="4"/>
        <v>89.588400000000036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'9'!J67</f>
        <v>81.444000000000031</v>
      </c>
      <c r="G67" s="14" t="str">
        <f t="shared" si="0"/>
        <v>Kg</v>
      </c>
      <c r="H67" s="14">
        <f>'RAB SEPT'!G27*'RAB 500JT'!AN83</f>
        <v>8.144400000000001</v>
      </c>
      <c r="I67" s="14" t="str">
        <f t="shared" si="6"/>
        <v>Kg</v>
      </c>
      <c r="J67" s="14">
        <f t="shared" si="4"/>
        <v>89.588400000000036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'9'!J68</f>
        <v>49.77000000000001</v>
      </c>
      <c r="G68" s="14" t="str">
        <f t="shared" si="0"/>
        <v>Kg</v>
      </c>
      <c r="H68" s="14">
        <f>'RAB SEPT'!G28*'RAB 500JT'!AN84</f>
        <v>4.9770000000000003</v>
      </c>
      <c r="I68" s="14" t="str">
        <f t="shared" si="6"/>
        <v>Kg</v>
      </c>
      <c r="J68" s="14">
        <f t="shared" si="4"/>
        <v>54.747000000000014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'9'!J69</f>
        <v>22.910000000000004</v>
      </c>
      <c r="G69" s="14" t="str">
        <f t="shared" si="0"/>
        <v>Kg</v>
      </c>
      <c r="H69" s="14">
        <f>'RAB SEPT'!G29*'RAB 500JT'!AN85</f>
        <v>2.2910000000000004</v>
      </c>
      <c r="I69" s="14" t="str">
        <f t="shared" si="6"/>
        <v>Kg</v>
      </c>
      <c r="J69" s="14">
        <f t="shared" si="4"/>
        <v>25.201000000000004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'9'!J70</f>
        <v>11.929</v>
      </c>
      <c r="G70" s="14" t="str">
        <f t="shared" si="0"/>
        <v>Kg</v>
      </c>
      <c r="H70" s="14">
        <f>'RAB SEPT'!G30*'RAB 500JT'!AN86</f>
        <v>1.1929000000000001</v>
      </c>
      <c r="I70" s="14" t="str">
        <f t="shared" si="6"/>
        <v>Kg</v>
      </c>
      <c r="J70" s="14">
        <f t="shared" si="4"/>
        <v>13.1219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'9'!J72</f>
        <v>30</v>
      </c>
      <c r="G72" s="14" t="str">
        <f t="shared" si="0"/>
        <v>m2</v>
      </c>
      <c r="H72" s="14">
        <f>'RAB SEPT'!G32*'RAB 500JT'!AN88</f>
        <v>3</v>
      </c>
      <c r="I72" s="14" t="str">
        <f>E72</f>
        <v>m2</v>
      </c>
      <c r="J72" s="14">
        <f t="shared" si="4"/>
        <v>33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'9'!J73</f>
        <v>18.72</v>
      </c>
      <c r="G73" s="14" t="str">
        <f t="shared" si="0"/>
        <v>m2</v>
      </c>
      <c r="H73" s="14">
        <f>'RAB SEPT'!G33*'RAB 500JT'!AN89</f>
        <v>1.8719999999999999</v>
      </c>
      <c r="I73" s="14" t="str">
        <f>E73</f>
        <v>m2</v>
      </c>
      <c r="J73" s="14">
        <f t="shared" si="4"/>
        <v>20.591999999999999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'9'!J74</f>
        <v>10</v>
      </c>
      <c r="G74" s="14" t="str">
        <f t="shared" si="0"/>
        <v>m2</v>
      </c>
      <c r="H74" s="14">
        <f>'RAB SEPT'!G34*'RAB 500JT'!AN90</f>
        <v>1</v>
      </c>
      <c r="I74" s="14" t="str">
        <f>E74</f>
        <v>m2</v>
      </c>
      <c r="J74" s="14">
        <f t="shared" si="4"/>
        <v>11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'9'!J75</f>
        <v>0.15000000000000002</v>
      </c>
      <c r="G75" s="14" t="str">
        <f t="shared" si="0"/>
        <v>m2</v>
      </c>
      <c r="H75" s="14">
        <f>'RAB SEPT'!G35*'RAB 500JT'!AN91</f>
        <v>1.4999999999999999E-2</v>
      </c>
      <c r="I75" s="14" t="str">
        <f>E75</f>
        <v>m2</v>
      </c>
      <c r="J75" s="14">
        <f t="shared" si="4"/>
        <v>0.16500000000000004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'9'!J76</f>
        <v>4.3000000000000007</v>
      </c>
      <c r="G76" s="14" t="str">
        <f t="shared" ref="G76:G94" si="7">E76</f>
        <v>m2</v>
      </c>
      <c r="H76" s="14">
        <f>'RAB SEPT'!G36*'RAB 500JT'!AN92</f>
        <v>0.43</v>
      </c>
      <c r="I76" s="14" t="str">
        <f>E76</f>
        <v>m2</v>
      </c>
      <c r="J76" s="14">
        <f t="shared" si="4"/>
        <v>4.7300000000000004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'9'!J78</f>
        <v>10</v>
      </c>
      <c r="G78" s="14" t="str">
        <f t="shared" si="7"/>
        <v>bh</v>
      </c>
      <c r="H78" s="14">
        <f>'RAB SEPT'!G38*'RAB 500JT'!AN94</f>
        <v>1</v>
      </c>
      <c r="I78" s="14" t="str">
        <f t="shared" ref="I78:I86" si="9">E78</f>
        <v>bh</v>
      </c>
      <c r="J78" s="14">
        <f t="shared" si="4"/>
        <v>11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'9'!J79</f>
        <v>20</v>
      </c>
      <c r="G79" s="14" t="str">
        <f t="shared" si="7"/>
        <v>m</v>
      </c>
      <c r="H79" s="14">
        <f>'RAB SEPT'!G39*'RAB 500JT'!AN95</f>
        <v>2</v>
      </c>
      <c r="I79" s="14" t="str">
        <f t="shared" si="9"/>
        <v>m</v>
      </c>
      <c r="J79" s="14">
        <f t="shared" si="4"/>
        <v>22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'9'!J80</f>
        <v>20</v>
      </c>
      <c r="G80" s="14" t="str">
        <f t="shared" si="7"/>
        <v>btg</v>
      </c>
      <c r="H80" s="14">
        <f>'RAB SEPT'!G40*'RAB 500JT'!AN96</f>
        <v>2</v>
      </c>
      <c r="I80" s="14" t="str">
        <f t="shared" si="9"/>
        <v>btg</v>
      </c>
      <c r="J80" s="14">
        <f t="shared" si="4"/>
        <v>22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'9'!J81</f>
        <v>10</v>
      </c>
      <c r="G81" s="14" t="str">
        <f t="shared" si="7"/>
        <v>bh</v>
      </c>
      <c r="H81" s="14">
        <f>'RAB SEPT'!G41*'RAB 500JT'!AN97</f>
        <v>1</v>
      </c>
      <c r="I81" s="14" t="str">
        <f t="shared" si="9"/>
        <v>bh</v>
      </c>
      <c r="J81" s="14">
        <f t="shared" si="4"/>
        <v>11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'9'!J82</f>
        <v>20</v>
      </c>
      <c r="G82" s="14" t="str">
        <f t="shared" si="7"/>
        <v>bh</v>
      </c>
      <c r="H82" s="14">
        <f>'RAB SEPT'!G42*'RAB 500JT'!AN98</f>
        <v>2</v>
      </c>
      <c r="I82" s="14" t="str">
        <f t="shared" si="9"/>
        <v>bh</v>
      </c>
      <c r="J82" s="14">
        <f t="shared" si="4"/>
        <v>22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'9'!J83</f>
        <v>10</v>
      </c>
      <c r="G83" s="14" t="str">
        <f t="shared" si="7"/>
        <v>bh</v>
      </c>
      <c r="H83" s="14">
        <f>'RAB SEPT'!G43*'RAB 500JT'!AN99</f>
        <v>1</v>
      </c>
      <c r="I83" s="14" t="str">
        <f t="shared" si="9"/>
        <v>bh</v>
      </c>
      <c r="J83" s="14">
        <f t="shared" si="4"/>
        <v>11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'9'!J84</f>
        <v>10</v>
      </c>
      <c r="G84" s="14" t="str">
        <f t="shared" si="7"/>
        <v>set</v>
      </c>
      <c r="H84" s="14">
        <f>'RAB SEPT'!G44*'RAB 500JT'!AN100</f>
        <v>1</v>
      </c>
      <c r="I84" s="14" t="str">
        <f t="shared" si="9"/>
        <v>set</v>
      </c>
      <c r="J84" s="14">
        <f t="shared" si="4"/>
        <v>11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'9'!J85</f>
        <v>0</v>
      </c>
      <c r="G85" s="14" t="str">
        <f t="shared" si="7"/>
        <v>set</v>
      </c>
      <c r="H85" s="14">
        <f>'RAB SEPT'!G45*'RAB 500JT'!AN101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'9'!J86</f>
        <v>10</v>
      </c>
      <c r="G86" s="14" t="str">
        <f t="shared" si="7"/>
        <v>bh</v>
      </c>
      <c r="H86" s="14">
        <f>'RAB SEPT'!G46*'RAB 500JT'!AN102</f>
        <v>1</v>
      </c>
      <c r="I86" s="14" t="str">
        <f t="shared" si="9"/>
        <v>bh</v>
      </c>
      <c r="J86" s="14">
        <f t="shared" si="4"/>
        <v>11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'9'!J88</f>
        <v>7.5360000000000014</v>
      </c>
      <c r="G88" s="14" t="str">
        <f t="shared" si="7"/>
        <v>m3</v>
      </c>
      <c r="H88" s="14">
        <f>'RAB SEPT'!G48*'RAB 500JT'!AN104</f>
        <v>0.75360000000000005</v>
      </c>
      <c r="I88" s="14" t="str">
        <f t="shared" ref="I88:I94" si="10">E88</f>
        <v>m3</v>
      </c>
      <c r="J88" s="14">
        <f t="shared" si="4"/>
        <v>8.2896000000000019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'9'!J89</f>
        <v>2.5119999999999996</v>
      </c>
      <c r="G89" s="14" t="str">
        <f t="shared" si="7"/>
        <v>m3</v>
      </c>
      <c r="H89" s="14">
        <f>'RAB SEPT'!G49*'RAB 500JT'!AN105</f>
        <v>0.25119999999999998</v>
      </c>
      <c r="I89" s="14" t="str">
        <f t="shared" si="10"/>
        <v>m3</v>
      </c>
      <c r="J89" s="14">
        <f t="shared" si="4"/>
        <v>2.7631999999999994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'9'!J90</f>
        <v>27</v>
      </c>
      <c r="G90" s="14" t="str">
        <f t="shared" si="7"/>
        <v>Bh</v>
      </c>
      <c r="H90" s="14">
        <f>'RAB SEPT'!G50*'RAB 500JT'!AN106</f>
        <v>6</v>
      </c>
      <c r="I90" s="14" t="str">
        <f t="shared" si="10"/>
        <v>Bh</v>
      </c>
      <c r="J90" s="14">
        <f t="shared" si="4"/>
        <v>33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'9'!J91</f>
        <v>10</v>
      </c>
      <c r="G91" s="14" t="str">
        <f t="shared" si="7"/>
        <v>Bh</v>
      </c>
      <c r="H91" s="14">
        <f>'RAB SEPT'!G51*'RAB 500JT'!AN107</f>
        <v>1</v>
      </c>
      <c r="I91" s="14" t="str">
        <f t="shared" si="10"/>
        <v>Bh</v>
      </c>
      <c r="J91" s="14">
        <f t="shared" si="4"/>
        <v>11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'9'!J92</f>
        <v>1.0048000000000001</v>
      </c>
      <c r="G92" s="14" t="str">
        <f t="shared" si="7"/>
        <v>M3</v>
      </c>
      <c r="H92" s="14">
        <f>'RAB SEPT'!G52*'RAB 500JT'!AN108</f>
        <v>0.10048000000000001</v>
      </c>
      <c r="I92" s="14" t="str">
        <f t="shared" si="10"/>
        <v>M3</v>
      </c>
      <c r="J92" s="14">
        <f t="shared" si="4"/>
        <v>1.10528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'9'!J93</f>
        <v>1.0048000000000001</v>
      </c>
      <c r="G93" s="14" t="str">
        <f t="shared" si="7"/>
        <v>M3</v>
      </c>
      <c r="H93" s="14">
        <f>'RAB SEPT'!G53*'RAB 500JT'!AN109</f>
        <v>0.10048000000000001</v>
      </c>
      <c r="I93" s="14" t="str">
        <f t="shared" si="10"/>
        <v>M3</v>
      </c>
      <c r="J93" s="14">
        <f t="shared" si="4"/>
        <v>1.10528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'9'!J94</f>
        <v>10</v>
      </c>
      <c r="G94" s="14" t="str">
        <f t="shared" si="7"/>
        <v>M2</v>
      </c>
      <c r="H94" s="14">
        <f>'RAB SEPT'!G54*'RAB 500JT'!AN110</f>
        <v>1</v>
      </c>
      <c r="I94" s="14" t="str">
        <f t="shared" si="10"/>
        <v>M2</v>
      </c>
      <c r="J94" s="14">
        <f t="shared" si="4"/>
        <v>11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32D3-4D05-43A7-B67D-6AD3E5E67F57}">
  <dimension ref="A1:Z119"/>
  <sheetViews>
    <sheetView topLeftCell="A67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291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'10'!J11</f>
        <v>35.321999999999981</v>
      </c>
      <c r="G11" s="14" t="str">
        <f>E11</f>
        <v>m3</v>
      </c>
      <c r="H11" s="14">
        <f>'RAB BILIK L'!G12*'RAB 500JT'!AQ28</f>
        <v>0.60899999999999987</v>
      </c>
      <c r="I11" s="14" t="str">
        <f>E11</f>
        <v>m3</v>
      </c>
      <c r="J11" s="14">
        <f>H11+F11</f>
        <v>35.930999999999983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'10'!J12</f>
        <v>0.50459999999999983</v>
      </c>
      <c r="G12" s="14" t="str">
        <f t="shared" ref="G12:G75" si="0">E12</f>
        <v>m3</v>
      </c>
      <c r="H12" s="14">
        <f>'RAB BILIK L'!G13*'RAB 500JT'!AQ29</f>
        <v>0</v>
      </c>
      <c r="I12" s="14" t="str">
        <f>E12</f>
        <v>m3</v>
      </c>
      <c r="J12" s="14">
        <f t="shared" ref="J12:J49" si="1">H12+F12</f>
        <v>0.50459999999999983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'10'!J14</f>
        <v>18.792000000000002</v>
      </c>
      <c r="G14" s="14" t="str">
        <f t="shared" si="0"/>
        <v>m3</v>
      </c>
      <c r="H14" s="14">
        <f>'RAB BILIK L'!G15*'RAB 500JT'!AQ31</f>
        <v>0</v>
      </c>
      <c r="I14" s="14" t="str">
        <f>E14</f>
        <v>m3</v>
      </c>
      <c r="J14" s="14">
        <f t="shared" si="1"/>
        <v>18.792000000000002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'10'!J15</f>
        <v>305.16000000000003</v>
      </c>
      <c r="G15" s="14" t="str">
        <f t="shared" si="0"/>
        <v>m2</v>
      </c>
      <c r="H15" s="14">
        <f>'RAB BILIK L'!G16*'RAB 500JT'!AQ32</f>
        <v>0</v>
      </c>
      <c r="I15" s="14" t="str">
        <f>E15</f>
        <v>m2</v>
      </c>
      <c r="J15" s="14">
        <f t="shared" si="1"/>
        <v>305.16000000000003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'10'!J16</f>
        <v>564.80000000000018</v>
      </c>
      <c r="G16" s="14" t="str">
        <f t="shared" si="0"/>
        <v>m2</v>
      </c>
      <c r="H16" s="14">
        <f>'RAB BILIK L'!G17*'RAB 500JT'!AQ33</f>
        <v>0</v>
      </c>
      <c r="I16" s="14" t="str">
        <f>E16</f>
        <v>m2</v>
      </c>
      <c r="J16" s="14">
        <f t="shared" si="1"/>
        <v>564.80000000000018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'10'!J17</f>
        <v>564.80000000000018</v>
      </c>
      <c r="G17" s="14" t="str">
        <f t="shared" si="0"/>
        <v>m2</v>
      </c>
      <c r="H17" s="14">
        <f>'RAB BILIK L'!G18*'RAB 500JT'!AQ34</f>
        <v>0</v>
      </c>
      <c r="I17" s="14" t="str">
        <f>E17</f>
        <v>m2</v>
      </c>
      <c r="J17" s="14">
        <f t="shared" si="1"/>
        <v>564.80000000000018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'10'!J18</f>
        <v>55.8</v>
      </c>
      <c r="G18" s="14" t="str">
        <f t="shared" si="0"/>
        <v>m2</v>
      </c>
      <c r="H18" s="14">
        <f>'RAB BILIK L'!G19*'RAB 500JT'!AQ35</f>
        <v>0</v>
      </c>
      <c r="I18" s="14" t="str">
        <f>E18</f>
        <v>m2</v>
      </c>
      <c r="J18" s="14">
        <f t="shared" si="1"/>
        <v>55.8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'10'!J20</f>
        <v>2.7720000000000007</v>
      </c>
      <c r="G20" s="14" t="str">
        <f t="shared" si="0"/>
        <v>m3</v>
      </c>
      <c r="H20" s="14">
        <f>'RAB BILIK L'!G21*'RAB 500JT'!AQ37</f>
        <v>0</v>
      </c>
      <c r="I20" s="14" t="str">
        <f>E20</f>
        <v>m3</v>
      </c>
      <c r="J20" s="14">
        <f t="shared" si="1"/>
        <v>2.7720000000000007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'10'!J21</f>
        <v>2.5229999999999997</v>
      </c>
      <c r="G21" s="14" t="str">
        <f t="shared" si="0"/>
        <v>m3</v>
      </c>
      <c r="H21" s="14">
        <f>'RAB BILIK L'!G22*'RAB 500JT'!AQ38</f>
        <v>0</v>
      </c>
      <c r="I21" s="14" t="str">
        <f>E21</f>
        <v>m3</v>
      </c>
      <c r="J21" s="14">
        <f t="shared" si="1"/>
        <v>2.5229999999999997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'10'!J22</f>
        <v>2.7540000000000009</v>
      </c>
      <c r="G22" s="14" t="str">
        <f t="shared" si="0"/>
        <v>m3</v>
      </c>
      <c r="H22" s="14">
        <f>'RAB BILIK L'!G23*'RAB 500JT'!AQ39</f>
        <v>0</v>
      </c>
      <c r="I22" s="14" t="str">
        <f>E22</f>
        <v>m3</v>
      </c>
      <c r="J22" s="14">
        <f t="shared" si="1"/>
        <v>2.7540000000000009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'10'!J23</f>
        <v>1.6820000000000004</v>
      </c>
      <c r="G23" s="14" t="str">
        <f t="shared" si="0"/>
        <v>m3</v>
      </c>
      <c r="H23" s="14">
        <f>'RAB BILIK L'!G24*'RAB 500JT'!AQ40</f>
        <v>0</v>
      </c>
      <c r="I23" s="14" t="str">
        <f>E23</f>
        <v>m3</v>
      </c>
      <c r="J23" s="14">
        <f t="shared" si="1"/>
        <v>1.6820000000000004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'10'!J25</f>
        <v>557.53620000000024</v>
      </c>
      <c r="G25" s="14" t="str">
        <f t="shared" si="0"/>
        <v>Kg</v>
      </c>
      <c r="H25" s="14">
        <f>'RAB BILIK L'!G26*'RAB 500JT'!AQ42</f>
        <v>10.72185</v>
      </c>
      <c r="I25" s="14" t="str">
        <f>E25</f>
        <v>Kg</v>
      </c>
      <c r="J25" s="14">
        <f t="shared" si="1"/>
        <v>568.25805000000025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'10'!J26</f>
        <v>840.92400000000009</v>
      </c>
      <c r="G26" s="14" t="str">
        <f t="shared" si="0"/>
        <v>Kg</v>
      </c>
      <c r="H26" s="14">
        <f>'RAB BILIK L'!G27*'RAB 500JT'!AQ43</f>
        <v>0</v>
      </c>
      <c r="I26" s="14" t="str">
        <f>E26</f>
        <v>Kg</v>
      </c>
      <c r="J26" s="14">
        <f t="shared" si="1"/>
        <v>840.92400000000009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'10'!J27</f>
        <v>508.10140000000007</v>
      </c>
      <c r="G27" s="14" t="str">
        <f t="shared" si="0"/>
        <v>Kg</v>
      </c>
      <c r="H27" s="14">
        <f>'RAB BILIK L'!G28*'RAB 500JT'!AQ44</f>
        <v>0</v>
      </c>
      <c r="I27" s="14" t="str">
        <f>E27</f>
        <v>Kg</v>
      </c>
      <c r="J27" s="14">
        <f t="shared" si="1"/>
        <v>508.10140000000007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'10'!J29</f>
        <v>32.480000000000004</v>
      </c>
      <c r="G29" s="14" t="str">
        <f t="shared" si="0"/>
        <v>m2</v>
      </c>
      <c r="H29" s="14">
        <f>'RAB BILIK L'!G30*'RAB 500JT'!AQ46</f>
        <v>0</v>
      </c>
      <c r="I29" s="14" t="str">
        <f>E29</f>
        <v>m2</v>
      </c>
      <c r="J29" s="14">
        <f t="shared" si="1"/>
        <v>32.480000000000004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'10'!J30</f>
        <v>106.56000000000003</v>
      </c>
      <c r="G30" s="14" t="str">
        <f t="shared" si="0"/>
        <v>m2</v>
      </c>
      <c r="H30" s="14">
        <f>'RAB BILIK L'!G31*'RAB 500JT'!AQ47</f>
        <v>0</v>
      </c>
      <c r="I30" s="14" t="str">
        <f>E30</f>
        <v>m2</v>
      </c>
      <c r="J30" s="14">
        <f t="shared" si="1"/>
        <v>106.56000000000003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'10'!J31</f>
        <v>32.480000000000004</v>
      </c>
      <c r="G31" s="14" t="str">
        <f t="shared" si="0"/>
        <v>m2</v>
      </c>
      <c r="H31" s="14">
        <f>'RAB BILIK L'!G32*'RAB 500JT'!AQ48</f>
        <v>0</v>
      </c>
      <c r="I31" s="14" t="str">
        <f>E31</f>
        <v>m2</v>
      </c>
      <c r="J31" s="14">
        <f t="shared" si="1"/>
        <v>32.480000000000004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'10'!J33</f>
        <v>59.939999999999984</v>
      </c>
      <c r="G33" s="14" t="str">
        <f t="shared" si="0"/>
        <v>m2</v>
      </c>
      <c r="H33" s="14">
        <f>'RAB BILIK L'!G34*'RAB 500JT'!AQ50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'10'!J35</f>
        <v>0</v>
      </c>
      <c r="G35" s="14" t="str">
        <f t="shared" si="0"/>
        <v>m2</v>
      </c>
      <c r="H35" s="14">
        <f>'RAB BILIK L'!G36*'RAB 500JT'!AQ52</f>
        <v>0</v>
      </c>
      <c r="I35" s="14" t="str">
        <f>E35</f>
        <v>m2</v>
      </c>
      <c r="J35" s="14">
        <f t="shared" si="1"/>
        <v>0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'10'!J37</f>
        <v>32</v>
      </c>
      <c r="G37" s="14" t="str">
        <f t="shared" si="0"/>
        <v>bh</v>
      </c>
      <c r="H37" s="14">
        <f>'RAB BILIK L'!G38*'RAB 500JT'!AQ54</f>
        <v>0</v>
      </c>
      <c r="I37" s="14" t="str">
        <f t="shared" ref="I37:I49" si="3">E37</f>
        <v>bh</v>
      </c>
      <c r="J37" s="14">
        <f t="shared" si="1"/>
        <v>32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'10'!J38</f>
        <v>32</v>
      </c>
      <c r="G38" s="14" t="str">
        <f t="shared" si="0"/>
        <v>bh</v>
      </c>
      <c r="H38" s="14">
        <f>'RAB BILIK L'!G39*'RAB 500JT'!AQ55</f>
        <v>0</v>
      </c>
      <c r="I38" s="14" t="str">
        <f t="shared" si="3"/>
        <v>bh</v>
      </c>
      <c r="J38" s="14">
        <f t="shared" si="1"/>
        <v>32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'10'!J39</f>
        <v>32</v>
      </c>
      <c r="G39" s="14" t="str">
        <f t="shared" si="0"/>
        <v>bh</v>
      </c>
      <c r="H39" s="14">
        <f>'RAB BILIK L'!G40*'RAB 500JT'!AQ56</f>
        <v>0</v>
      </c>
      <c r="I39" s="14" t="str">
        <f t="shared" si="3"/>
        <v>bh</v>
      </c>
      <c r="J39" s="14">
        <f t="shared" si="1"/>
        <v>32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'10'!J40</f>
        <v>32</v>
      </c>
      <c r="G40" s="14" t="str">
        <f t="shared" si="0"/>
        <v>btg</v>
      </c>
      <c r="H40" s="14">
        <f>'RAB BILIK L'!G41*'RAB 500JT'!AQ57</f>
        <v>0</v>
      </c>
      <c r="I40" s="14" t="str">
        <f t="shared" si="3"/>
        <v>btg</v>
      </c>
      <c r="J40" s="14">
        <f t="shared" si="1"/>
        <v>32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'10'!J41</f>
        <v>32</v>
      </c>
      <c r="G41" s="14" t="str">
        <f t="shared" si="0"/>
        <v>bh</v>
      </c>
      <c r="H41" s="14">
        <f>'RAB BILIK L'!G42*'RAB 500JT'!AQ58</f>
        <v>0</v>
      </c>
      <c r="I41" s="14" t="str">
        <f t="shared" si="3"/>
        <v>bh</v>
      </c>
      <c r="J41" s="14">
        <f t="shared" si="1"/>
        <v>32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'10'!J42</f>
        <v>32</v>
      </c>
      <c r="G42" s="14" t="str">
        <f t="shared" si="0"/>
        <v>bh</v>
      </c>
      <c r="H42" s="14">
        <f>'RAB BILIK L'!G43*'RAB 500JT'!AQ59</f>
        <v>0</v>
      </c>
      <c r="I42" s="14" t="str">
        <f t="shared" si="3"/>
        <v>bh</v>
      </c>
      <c r="J42" s="14">
        <f t="shared" si="1"/>
        <v>32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'10'!J43</f>
        <v>21</v>
      </c>
      <c r="G43" s="14" t="str">
        <f t="shared" si="0"/>
        <v>m</v>
      </c>
      <c r="H43" s="14">
        <f>'RAB BILIK L'!G44*'RAB 500JT'!AQ60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'10'!J44</f>
        <v>7</v>
      </c>
      <c r="G44" s="14" t="str">
        <f t="shared" si="0"/>
        <v>bh</v>
      </c>
      <c r="H44" s="14">
        <f>'RAB BILIK L'!G45*'RAB 500JT'!AQ61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'10'!J45</f>
        <v>7</v>
      </c>
      <c r="G45" s="14" t="str">
        <f t="shared" si="0"/>
        <v>bh</v>
      </c>
      <c r="H45" s="14">
        <f>'RAB BILIK L'!G46*'RAB 500JT'!AQ62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'10'!J46</f>
        <v>7</v>
      </c>
      <c r="G46" s="14" t="str">
        <f t="shared" si="0"/>
        <v>bh</v>
      </c>
      <c r="H46" s="14">
        <f>'RAB BILIK L'!G47*'RAB 500JT'!AQ63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'10'!J47</f>
        <v>32</v>
      </c>
      <c r="G47" s="14" t="str">
        <f t="shared" si="0"/>
        <v>bh</v>
      </c>
      <c r="H47" s="14">
        <f>'RAB BILIK L'!G48*'RAB 500JT'!AQ64</f>
        <v>0</v>
      </c>
      <c r="I47" s="14" t="str">
        <f t="shared" si="3"/>
        <v>bh</v>
      </c>
      <c r="J47" s="14">
        <f t="shared" si="1"/>
        <v>32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'10'!J48</f>
        <v>32</v>
      </c>
      <c r="G48" s="14" t="str">
        <f t="shared" si="0"/>
        <v>btg</v>
      </c>
      <c r="H48" s="14">
        <f>'RAB BILIK L'!G49*'RAB 500JT'!AQ65</f>
        <v>0</v>
      </c>
      <c r="I48" s="14" t="str">
        <f t="shared" si="3"/>
        <v>btg</v>
      </c>
      <c r="J48" s="14">
        <f t="shared" si="1"/>
        <v>32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'10'!J49</f>
        <v>54</v>
      </c>
      <c r="G49" s="14" t="str">
        <f t="shared" si="0"/>
        <v>bh</v>
      </c>
      <c r="H49" s="14">
        <f>'RAB BILIK L'!G50*'RAB 500JT'!AQ66</f>
        <v>0</v>
      </c>
      <c r="I49" s="14" t="str">
        <f t="shared" si="3"/>
        <v>bh</v>
      </c>
      <c r="J49" s="14">
        <f t="shared" si="1"/>
        <v>54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'10'!J53</f>
        <v>26.136000000000003</v>
      </c>
      <c r="G53" s="14" t="str">
        <f t="shared" si="0"/>
        <v>m3</v>
      </c>
      <c r="H53" s="14">
        <f>'RAB SEPT'!G13*'RAB 500JT'!AQ69</f>
        <v>4.7519999999999998</v>
      </c>
      <c r="I53" s="14" t="str">
        <f>E53</f>
        <v>m3</v>
      </c>
      <c r="J53" s="14">
        <f>H53+F53</f>
        <v>30.888000000000002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'10'!J54</f>
        <v>8.7119999999999997</v>
      </c>
      <c r="G54" s="14" t="str">
        <f t="shared" si="0"/>
        <v>m3</v>
      </c>
      <c r="H54" s="14">
        <f>'RAB SEPT'!G14*'RAB 500JT'!AQ70</f>
        <v>0</v>
      </c>
      <c r="I54" s="14" t="str">
        <f>E54</f>
        <v>m3</v>
      </c>
      <c r="J54" s="14">
        <f t="shared" ref="J54:J94" si="4">H54+F54</f>
        <v>8.7119999999999997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'10'!J56</f>
        <v>101.20000000000002</v>
      </c>
      <c r="G56" s="14" t="str">
        <f t="shared" si="0"/>
        <v>m2</v>
      </c>
      <c r="H56" s="14">
        <f>'RAB SEPT'!G16*'RAB 500JT'!AQ72</f>
        <v>0</v>
      </c>
      <c r="I56" s="14" t="str">
        <f>E56</f>
        <v>m2</v>
      </c>
      <c r="J56" s="14">
        <f t="shared" si="4"/>
        <v>101.20000000000002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'10'!J58</f>
        <v>5.7420000000000018</v>
      </c>
      <c r="G58" s="14" t="str">
        <f t="shared" si="0"/>
        <v>m3</v>
      </c>
      <c r="H58" s="14">
        <f>'RAB SEPT'!G18*'RAB 500JT'!AQ74</f>
        <v>0</v>
      </c>
      <c r="I58" s="14" t="str">
        <f t="shared" ref="I58:I63" si="5">E58</f>
        <v>m3</v>
      </c>
      <c r="J58" s="14">
        <f t="shared" si="4"/>
        <v>5.7420000000000018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'10'!J59</f>
        <v>1.4255999999999995</v>
      </c>
      <c r="G59" s="14" t="str">
        <f t="shared" si="0"/>
        <v>m3</v>
      </c>
      <c r="H59" s="14">
        <f>'RAB SEPT'!G19*'RAB 500JT'!AQ75</f>
        <v>0</v>
      </c>
      <c r="I59" s="14" t="str">
        <f t="shared" si="5"/>
        <v>m3</v>
      </c>
      <c r="J59" s="14">
        <f t="shared" si="4"/>
        <v>1.4255999999999995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'10'!J60</f>
        <v>2.1339999999999999</v>
      </c>
      <c r="G60" s="14" t="str">
        <f t="shared" si="0"/>
        <v>m3</v>
      </c>
      <c r="H60" s="14">
        <f>'RAB SEPT'!G20*'RAB 500JT'!AQ76</f>
        <v>0</v>
      </c>
      <c r="I60" s="14" t="str">
        <f t="shared" si="5"/>
        <v>m3</v>
      </c>
      <c r="J60" s="14">
        <f t="shared" si="4"/>
        <v>2.1339999999999999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'10'!J61</f>
        <v>0.54999999999999993</v>
      </c>
      <c r="G61" s="14" t="str">
        <f t="shared" si="0"/>
        <v>m3</v>
      </c>
      <c r="H61" s="14">
        <f>'RAB SEPT'!G21*'RAB 500JT'!AQ77</f>
        <v>0</v>
      </c>
      <c r="I61" s="14" t="str">
        <f t="shared" si="5"/>
        <v>m3</v>
      </c>
      <c r="J61" s="14">
        <f t="shared" si="4"/>
        <v>0.54999999999999993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'10'!J62</f>
        <v>0.16500000000000004</v>
      </c>
      <c r="G62" s="14" t="str">
        <f t="shared" si="0"/>
        <v>m3</v>
      </c>
      <c r="H62" s="14">
        <f>'RAB SEPT'!G22*'RAB 500JT'!AQ78</f>
        <v>0</v>
      </c>
      <c r="I62" s="14" t="str">
        <f t="shared" si="5"/>
        <v>m3</v>
      </c>
      <c r="J62" s="14">
        <f t="shared" si="4"/>
        <v>0.16500000000000004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'10'!J63</f>
        <v>4.7300000000000004</v>
      </c>
      <c r="G63" s="14" t="str">
        <f t="shared" si="0"/>
        <v>m3</v>
      </c>
      <c r="H63" s="14">
        <f>'RAB SEPT'!G23*'RAB 500JT'!AQ79</f>
        <v>0</v>
      </c>
      <c r="I63" s="14" t="str">
        <f t="shared" si="5"/>
        <v>m3</v>
      </c>
      <c r="J63" s="14">
        <f t="shared" si="4"/>
        <v>4.7300000000000004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'10'!J65</f>
        <v>405.42040000000003</v>
      </c>
      <c r="G65" s="14" t="str">
        <f t="shared" si="0"/>
        <v>Kg</v>
      </c>
      <c r="H65" s="14">
        <f>'RAB SEPT'!G25*'RAB 500JT'!AQ81</f>
        <v>36.856400000000001</v>
      </c>
      <c r="I65" s="14" t="str">
        <f t="shared" ref="I65:I70" si="6">E65</f>
        <v>Kg</v>
      </c>
      <c r="J65" s="14">
        <f t="shared" si="4"/>
        <v>442.27680000000004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'10'!J66</f>
        <v>89.588400000000036</v>
      </c>
      <c r="G66" s="14" t="str">
        <f t="shared" si="0"/>
        <v>Kg</v>
      </c>
      <c r="H66" s="14">
        <f>'RAB SEPT'!G26*'RAB 500JT'!AQ82</f>
        <v>8.144400000000001</v>
      </c>
      <c r="I66" s="14" t="str">
        <f t="shared" si="6"/>
        <v>Kg</v>
      </c>
      <c r="J66" s="14">
        <f t="shared" si="4"/>
        <v>97.73280000000004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'10'!J67</f>
        <v>89.588400000000036</v>
      </c>
      <c r="G67" s="14" t="str">
        <f t="shared" si="0"/>
        <v>Kg</v>
      </c>
      <c r="H67" s="14">
        <f>'RAB SEPT'!G27*'RAB 500JT'!AQ83</f>
        <v>8.144400000000001</v>
      </c>
      <c r="I67" s="14" t="str">
        <f t="shared" si="6"/>
        <v>Kg</v>
      </c>
      <c r="J67" s="14">
        <f t="shared" si="4"/>
        <v>97.73280000000004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'10'!J68</f>
        <v>54.747000000000014</v>
      </c>
      <c r="G68" s="14" t="str">
        <f t="shared" si="0"/>
        <v>Kg</v>
      </c>
      <c r="H68" s="14">
        <f>'RAB SEPT'!G28*'RAB 500JT'!AQ84</f>
        <v>4.9770000000000003</v>
      </c>
      <c r="I68" s="14" t="str">
        <f t="shared" si="6"/>
        <v>Kg</v>
      </c>
      <c r="J68" s="14">
        <f t="shared" si="4"/>
        <v>59.724000000000018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'10'!J69</f>
        <v>25.201000000000004</v>
      </c>
      <c r="G69" s="14" t="str">
        <f t="shared" si="0"/>
        <v>Kg</v>
      </c>
      <c r="H69" s="14">
        <f>'RAB SEPT'!G29*'RAB 500JT'!AQ85</f>
        <v>2.2910000000000004</v>
      </c>
      <c r="I69" s="14" t="str">
        <f t="shared" si="6"/>
        <v>Kg</v>
      </c>
      <c r="J69" s="14">
        <f t="shared" si="4"/>
        <v>27.492000000000004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'10'!J70</f>
        <v>13.1219</v>
      </c>
      <c r="G70" s="14" t="str">
        <f t="shared" si="0"/>
        <v>Kg</v>
      </c>
      <c r="H70" s="14">
        <f>'RAB SEPT'!G30*'RAB 500JT'!AQ86</f>
        <v>1.1929000000000001</v>
      </c>
      <c r="I70" s="14" t="str">
        <f t="shared" si="6"/>
        <v>Kg</v>
      </c>
      <c r="J70" s="14">
        <f t="shared" si="4"/>
        <v>14.3148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'10'!J72</f>
        <v>33</v>
      </c>
      <c r="G72" s="14" t="str">
        <f t="shared" si="0"/>
        <v>m2</v>
      </c>
      <c r="H72" s="14">
        <f>'RAB SEPT'!G32*'RAB 500JT'!AQ88</f>
        <v>0</v>
      </c>
      <c r="I72" s="14" t="str">
        <f>E72</f>
        <v>m2</v>
      </c>
      <c r="J72" s="14">
        <f t="shared" si="4"/>
        <v>33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'10'!J73</f>
        <v>20.591999999999999</v>
      </c>
      <c r="G73" s="14" t="str">
        <f t="shared" si="0"/>
        <v>m2</v>
      </c>
      <c r="H73" s="14">
        <f>'RAB SEPT'!G33*'RAB 500JT'!AQ89</f>
        <v>0</v>
      </c>
      <c r="I73" s="14" t="str">
        <f>E73</f>
        <v>m2</v>
      </c>
      <c r="J73" s="14">
        <f t="shared" si="4"/>
        <v>20.591999999999999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'10'!J74</f>
        <v>11</v>
      </c>
      <c r="G74" s="14" t="str">
        <f t="shared" si="0"/>
        <v>m2</v>
      </c>
      <c r="H74" s="14">
        <f>'RAB SEPT'!G34*'RAB 500JT'!AQ90</f>
        <v>0</v>
      </c>
      <c r="I74" s="14" t="str">
        <f>E74</f>
        <v>m2</v>
      </c>
      <c r="J74" s="14">
        <f t="shared" si="4"/>
        <v>11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'10'!J75</f>
        <v>0.16500000000000004</v>
      </c>
      <c r="G75" s="14" t="str">
        <f t="shared" si="0"/>
        <v>m2</v>
      </c>
      <c r="H75" s="14">
        <f>'RAB SEPT'!G35*'RAB 500JT'!AQ91</f>
        <v>0</v>
      </c>
      <c r="I75" s="14" t="str">
        <f>E75</f>
        <v>m2</v>
      </c>
      <c r="J75" s="14">
        <f t="shared" si="4"/>
        <v>0.16500000000000004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'10'!J76</f>
        <v>4.7300000000000004</v>
      </c>
      <c r="G76" s="14" t="str">
        <f t="shared" ref="G76:G94" si="7">E76</f>
        <v>m2</v>
      </c>
      <c r="H76" s="14">
        <f>'RAB SEPT'!G36*'RAB 500JT'!AQ92</f>
        <v>0</v>
      </c>
      <c r="I76" s="14" t="str">
        <f>E76</f>
        <v>m2</v>
      </c>
      <c r="J76" s="14">
        <f t="shared" si="4"/>
        <v>4.7300000000000004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'10'!J78</f>
        <v>11</v>
      </c>
      <c r="G78" s="14" t="str">
        <f t="shared" si="7"/>
        <v>bh</v>
      </c>
      <c r="H78" s="14">
        <f>'RAB SEPT'!G38*'RAB 500JT'!AQ94</f>
        <v>0</v>
      </c>
      <c r="I78" s="14" t="str">
        <f t="shared" ref="I78:I86" si="9">E78</f>
        <v>bh</v>
      </c>
      <c r="J78" s="14">
        <f t="shared" si="4"/>
        <v>11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'10'!J79</f>
        <v>22</v>
      </c>
      <c r="G79" s="14" t="str">
        <f t="shared" si="7"/>
        <v>m</v>
      </c>
      <c r="H79" s="14">
        <f>'RAB SEPT'!G39*'RAB 500JT'!AQ95</f>
        <v>0</v>
      </c>
      <c r="I79" s="14" t="str">
        <f t="shared" si="9"/>
        <v>m</v>
      </c>
      <c r="J79" s="14">
        <f t="shared" si="4"/>
        <v>22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'10'!J80</f>
        <v>22</v>
      </c>
      <c r="G80" s="14" t="str">
        <f t="shared" si="7"/>
        <v>btg</v>
      </c>
      <c r="H80" s="14">
        <f>'RAB SEPT'!G40*'RAB 500JT'!AQ96</f>
        <v>0</v>
      </c>
      <c r="I80" s="14" t="str">
        <f t="shared" si="9"/>
        <v>btg</v>
      </c>
      <c r="J80" s="14">
        <f t="shared" si="4"/>
        <v>22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'10'!J81</f>
        <v>11</v>
      </c>
      <c r="G81" s="14" t="str">
        <f t="shared" si="7"/>
        <v>bh</v>
      </c>
      <c r="H81" s="14">
        <f>'RAB SEPT'!G41*'RAB 500JT'!AQ97</f>
        <v>0</v>
      </c>
      <c r="I81" s="14" t="str">
        <f t="shared" si="9"/>
        <v>bh</v>
      </c>
      <c r="J81" s="14">
        <f t="shared" si="4"/>
        <v>11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'10'!J82</f>
        <v>22</v>
      </c>
      <c r="G82" s="14" t="str">
        <f t="shared" si="7"/>
        <v>bh</v>
      </c>
      <c r="H82" s="14">
        <f>'RAB SEPT'!G42*'RAB 500JT'!AQ98</f>
        <v>0</v>
      </c>
      <c r="I82" s="14" t="str">
        <f t="shared" si="9"/>
        <v>bh</v>
      </c>
      <c r="J82" s="14">
        <f t="shared" si="4"/>
        <v>22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'10'!J83</f>
        <v>11</v>
      </c>
      <c r="G83" s="14" t="str">
        <f t="shared" si="7"/>
        <v>bh</v>
      </c>
      <c r="H83" s="14">
        <f>'RAB SEPT'!G43*'RAB 500JT'!AQ99</f>
        <v>2</v>
      </c>
      <c r="I83" s="14" t="str">
        <f t="shared" si="9"/>
        <v>bh</v>
      </c>
      <c r="J83" s="14">
        <f t="shared" si="4"/>
        <v>13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'10'!J84</f>
        <v>11</v>
      </c>
      <c r="G84" s="14" t="str">
        <f t="shared" si="7"/>
        <v>set</v>
      </c>
      <c r="H84" s="14">
        <f>'RAB SEPT'!G44*'RAB 500JT'!AQ100</f>
        <v>0</v>
      </c>
      <c r="I84" s="14" t="str">
        <f t="shared" si="9"/>
        <v>set</v>
      </c>
      <c r="J84" s="14">
        <f t="shared" si="4"/>
        <v>11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'10'!J85</f>
        <v>0</v>
      </c>
      <c r="G85" s="14" t="str">
        <f t="shared" si="7"/>
        <v>set</v>
      </c>
      <c r="H85" s="14">
        <f>'RAB SEPT'!G45*'RAB 500JT'!AQ101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'10'!J86</f>
        <v>11</v>
      </c>
      <c r="G86" s="14" t="str">
        <f t="shared" si="7"/>
        <v>bh</v>
      </c>
      <c r="H86" s="14">
        <f>'RAB SEPT'!G46*'RAB 500JT'!AQ102</f>
        <v>0</v>
      </c>
      <c r="I86" s="14" t="str">
        <f t="shared" si="9"/>
        <v>bh</v>
      </c>
      <c r="J86" s="14">
        <f t="shared" si="4"/>
        <v>11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'10'!J88</f>
        <v>8.2896000000000019</v>
      </c>
      <c r="G88" s="14" t="str">
        <f t="shared" si="7"/>
        <v>m3</v>
      </c>
      <c r="H88" s="14">
        <f>'RAB SEPT'!G48*'RAB 500JT'!AQ104</f>
        <v>0.75360000000000005</v>
      </c>
      <c r="I88" s="14" t="str">
        <f t="shared" ref="I88:I94" si="10">E88</f>
        <v>m3</v>
      </c>
      <c r="J88" s="14">
        <f t="shared" si="4"/>
        <v>9.0432000000000023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'10'!J89</f>
        <v>2.7631999999999994</v>
      </c>
      <c r="G89" s="14" t="str">
        <f t="shared" si="7"/>
        <v>m3</v>
      </c>
      <c r="H89" s="14">
        <f>'RAB SEPT'!G49*'RAB 500JT'!AQ105</f>
        <v>0</v>
      </c>
      <c r="I89" s="14" t="str">
        <f t="shared" si="10"/>
        <v>m3</v>
      </c>
      <c r="J89" s="14">
        <f t="shared" si="4"/>
        <v>2.7631999999999994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'10'!J90</f>
        <v>33</v>
      </c>
      <c r="G90" s="14" t="str">
        <f t="shared" si="7"/>
        <v>Bh</v>
      </c>
      <c r="H90" s="14">
        <f>'RAB SEPT'!G50*'RAB 500JT'!AQ106</f>
        <v>0</v>
      </c>
      <c r="I90" s="14" t="str">
        <f t="shared" si="10"/>
        <v>Bh</v>
      </c>
      <c r="J90" s="14">
        <f t="shared" si="4"/>
        <v>33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'10'!J91</f>
        <v>11</v>
      </c>
      <c r="G91" s="14" t="str">
        <f t="shared" si="7"/>
        <v>Bh</v>
      </c>
      <c r="H91" s="14">
        <f>'RAB SEPT'!G51*'RAB 500JT'!AQ107</f>
        <v>0</v>
      </c>
      <c r="I91" s="14" t="str">
        <f t="shared" si="10"/>
        <v>Bh</v>
      </c>
      <c r="J91" s="14">
        <f t="shared" si="4"/>
        <v>11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'10'!J92</f>
        <v>1.10528</v>
      </c>
      <c r="G92" s="14" t="str">
        <f t="shared" si="7"/>
        <v>M3</v>
      </c>
      <c r="H92" s="14">
        <f>'RAB SEPT'!G52*'RAB 500JT'!AQ108</f>
        <v>0</v>
      </c>
      <c r="I92" s="14" t="str">
        <f t="shared" si="10"/>
        <v>M3</v>
      </c>
      <c r="J92" s="14">
        <f t="shared" si="4"/>
        <v>1.10528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'10'!J93</f>
        <v>1.10528</v>
      </c>
      <c r="G93" s="14" t="str">
        <f t="shared" si="7"/>
        <v>M3</v>
      </c>
      <c r="H93" s="14">
        <f>'RAB SEPT'!G53*'RAB 500JT'!AQ109</f>
        <v>0</v>
      </c>
      <c r="I93" s="14" t="str">
        <f t="shared" si="10"/>
        <v>M3</v>
      </c>
      <c r="J93" s="14">
        <f t="shared" si="4"/>
        <v>1.10528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'10'!J94</f>
        <v>11</v>
      </c>
      <c r="G94" s="14" t="str">
        <f t="shared" si="7"/>
        <v>M2</v>
      </c>
      <c r="H94" s="14">
        <f>'RAB SEPT'!G54*'RAB 500JT'!AQ110</f>
        <v>0</v>
      </c>
      <c r="I94" s="14" t="str">
        <f t="shared" si="10"/>
        <v>M2</v>
      </c>
      <c r="J94" s="14">
        <f t="shared" si="4"/>
        <v>11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091A-9E73-4ED3-91F5-8E61C401B698}">
  <dimension ref="A1:Z119"/>
  <sheetViews>
    <sheetView topLeftCell="A67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292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'11'!J11</f>
        <v>35.930999999999983</v>
      </c>
      <c r="G11" s="14" t="str">
        <f>E11</f>
        <v>m3</v>
      </c>
      <c r="H11" s="14">
        <f>'RAB BILIK L'!G12*'RAB 500JT'!AR28</f>
        <v>0.60899999999999987</v>
      </c>
      <c r="I11" s="14" t="str">
        <f>E11</f>
        <v>m3</v>
      </c>
      <c r="J11" s="14">
        <f>H11+F11</f>
        <v>36.539999999999985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'11'!J12</f>
        <v>0.50459999999999983</v>
      </c>
      <c r="G12" s="14" t="str">
        <f t="shared" ref="G12:G75" si="0">E12</f>
        <v>m3</v>
      </c>
      <c r="H12" s="14">
        <f>'RAB BILIK L'!G13*'RAB 500JT'!AR29</f>
        <v>8.6999999999999994E-3</v>
      </c>
      <c r="I12" s="14" t="str">
        <f>E12</f>
        <v>m3</v>
      </c>
      <c r="J12" s="14">
        <f t="shared" ref="J12:J49" si="1">H12+F12</f>
        <v>0.51329999999999987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'11'!J14</f>
        <v>18.792000000000002</v>
      </c>
      <c r="G14" s="14" t="str">
        <f t="shared" si="0"/>
        <v>m3</v>
      </c>
      <c r="H14" s="14">
        <f>'RAB BILIK L'!G15*'RAB 500JT'!AR31</f>
        <v>0</v>
      </c>
      <c r="I14" s="14" t="str">
        <f>E14</f>
        <v>m3</v>
      </c>
      <c r="J14" s="14">
        <f t="shared" si="1"/>
        <v>18.792000000000002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'11'!J15</f>
        <v>305.16000000000003</v>
      </c>
      <c r="G15" s="14" t="str">
        <f t="shared" si="0"/>
        <v>m2</v>
      </c>
      <c r="H15" s="14">
        <f>'RAB BILIK L'!G16*'RAB 500JT'!AR32</f>
        <v>0</v>
      </c>
      <c r="I15" s="14" t="str">
        <f>E15</f>
        <v>m2</v>
      </c>
      <c r="J15" s="14">
        <f t="shared" si="1"/>
        <v>305.16000000000003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'11'!J16</f>
        <v>564.80000000000018</v>
      </c>
      <c r="G16" s="14" t="str">
        <f t="shared" si="0"/>
        <v>m2</v>
      </c>
      <c r="H16" s="14">
        <f>'RAB BILIK L'!G17*'RAB 500JT'!AR33</f>
        <v>0</v>
      </c>
      <c r="I16" s="14" t="str">
        <f>E16</f>
        <v>m2</v>
      </c>
      <c r="J16" s="14">
        <f t="shared" si="1"/>
        <v>564.80000000000018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'11'!J17</f>
        <v>564.80000000000018</v>
      </c>
      <c r="G17" s="14" t="str">
        <f t="shared" si="0"/>
        <v>m2</v>
      </c>
      <c r="H17" s="14">
        <f>'RAB BILIK L'!G18*'RAB 500JT'!AR34</f>
        <v>0</v>
      </c>
      <c r="I17" s="14" t="str">
        <f>E17</f>
        <v>m2</v>
      </c>
      <c r="J17" s="14">
        <f t="shared" si="1"/>
        <v>564.80000000000018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'11'!J18</f>
        <v>55.8</v>
      </c>
      <c r="G18" s="14" t="str">
        <f t="shared" si="0"/>
        <v>m2</v>
      </c>
      <c r="H18" s="14">
        <f>'RAB BILIK L'!G19*'RAB 500JT'!AR35</f>
        <v>0</v>
      </c>
      <c r="I18" s="14" t="str">
        <f>E18</f>
        <v>m2</v>
      </c>
      <c r="J18" s="14">
        <f t="shared" si="1"/>
        <v>55.8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'11'!J20</f>
        <v>2.7720000000000007</v>
      </c>
      <c r="G20" s="14" t="str">
        <f t="shared" si="0"/>
        <v>m3</v>
      </c>
      <c r="H20" s="14">
        <f>'RAB BILIK L'!G21*'RAB 500JT'!AR37</f>
        <v>0</v>
      </c>
      <c r="I20" s="14" t="str">
        <f>E20</f>
        <v>m3</v>
      </c>
      <c r="J20" s="14">
        <f t="shared" si="1"/>
        <v>2.7720000000000007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'11'!J21</f>
        <v>2.5229999999999997</v>
      </c>
      <c r="G21" s="14" t="str">
        <f t="shared" si="0"/>
        <v>m3</v>
      </c>
      <c r="H21" s="14">
        <f>'RAB BILIK L'!G22*'RAB 500JT'!AR38</f>
        <v>0</v>
      </c>
      <c r="I21" s="14" t="str">
        <f>E21</f>
        <v>m3</v>
      </c>
      <c r="J21" s="14">
        <f t="shared" si="1"/>
        <v>2.5229999999999997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'11'!J22</f>
        <v>2.7540000000000009</v>
      </c>
      <c r="G22" s="14" t="str">
        <f t="shared" si="0"/>
        <v>m3</v>
      </c>
      <c r="H22" s="14">
        <f>'RAB BILIK L'!G23*'RAB 500JT'!AR39</f>
        <v>0</v>
      </c>
      <c r="I22" s="14" t="str">
        <f>E22</f>
        <v>m3</v>
      </c>
      <c r="J22" s="14">
        <f t="shared" si="1"/>
        <v>2.7540000000000009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'11'!J23</f>
        <v>1.6820000000000004</v>
      </c>
      <c r="G23" s="14" t="str">
        <f t="shared" si="0"/>
        <v>m3</v>
      </c>
      <c r="H23" s="14">
        <f>'RAB BILIK L'!G24*'RAB 500JT'!AR40</f>
        <v>0</v>
      </c>
      <c r="I23" s="14" t="str">
        <f>E23</f>
        <v>m3</v>
      </c>
      <c r="J23" s="14">
        <f t="shared" si="1"/>
        <v>1.6820000000000004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'11'!J25</f>
        <v>568.25805000000025</v>
      </c>
      <c r="G25" s="14" t="str">
        <f t="shared" si="0"/>
        <v>Kg</v>
      </c>
      <c r="H25" s="14">
        <f>'RAB BILIK L'!G26*'RAB 500JT'!AR42</f>
        <v>10.72185</v>
      </c>
      <c r="I25" s="14" t="str">
        <f>E25</f>
        <v>Kg</v>
      </c>
      <c r="J25" s="14">
        <f t="shared" si="1"/>
        <v>578.97990000000027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'11'!J26</f>
        <v>840.92400000000009</v>
      </c>
      <c r="G26" s="14" t="str">
        <f t="shared" si="0"/>
        <v>Kg</v>
      </c>
      <c r="H26" s="14">
        <f>'RAB BILIK L'!G27*'RAB 500JT'!AR43</f>
        <v>22.524749999999997</v>
      </c>
      <c r="I26" s="14" t="str">
        <f>E26</f>
        <v>Kg</v>
      </c>
      <c r="J26" s="14">
        <f t="shared" si="1"/>
        <v>863.44875000000013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'11'!J27</f>
        <v>508.10140000000007</v>
      </c>
      <c r="G27" s="14" t="str">
        <f t="shared" si="0"/>
        <v>Kg</v>
      </c>
      <c r="H27" s="14">
        <f>'RAB BILIK L'!G28*'RAB 500JT'!AR44</f>
        <v>0</v>
      </c>
      <c r="I27" s="14" t="str">
        <f>E27</f>
        <v>Kg</v>
      </c>
      <c r="J27" s="14">
        <f t="shared" si="1"/>
        <v>508.10140000000007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'11'!J29</f>
        <v>32.480000000000004</v>
      </c>
      <c r="G29" s="14" t="str">
        <f t="shared" si="0"/>
        <v>m2</v>
      </c>
      <c r="H29" s="14">
        <f>'RAB BILIK L'!G30*'RAB 500JT'!AR46</f>
        <v>0</v>
      </c>
      <c r="I29" s="14" t="str">
        <f>E29</f>
        <v>m2</v>
      </c>
      <c r="J29" s="14">
        <f t="shared" si="1"/>
        <v>32.480000000000004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'11'!J30</f>
        <v>106.56000000000003</v>
      </c>
      <c r="G30" s="14" t="str">
        <f t="shared" si="0"/>
        <v>m2</v>
      </c>
      <c r="H30" s="14">
        <f>'RAB BILIK L'!G31*'RAB 500JT'!AR47</f>
        <v>0</v>
      </c>
      <c r="I30" s="14" t="str">
        <f>E30</f>
        <v>m2</v>
      </c>
      <c r="J30" s="14">
        <f t="shared" si="1"/>
        <v>106.56000000000003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'11'!J31</f>
        <v>32.480000000000004</v>
      </c>
      <c r="G31" s="14" t="str">
        <f t="shared" si="0"/>
        <v>m2</v>
      </c>
      <c r="H31" s="14">
        <f>'RAB BILIK L'!G32*'RAB 500JT'!AR48</f>
        <v>0</v>
      </c>
      <c r="I31" s="14" t="str">
        <f>E31</f>
        <v>m2</v>
      </c>
      <c r="J31" s="14">
        <f t="shared" si="1"/>
        <v>32.480000000000004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'11'!J33</f>
        <v>59.939999999999984</v>
      </c>
      <c r="G33" s="14" t="str">
        <f t="shared" si="0"/>
        <v>m2</v>
      </c>
      <c r="H33" s="14">
        <f>'RAB BILIK L'!G34*'RAB 500JT'!AR50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'11'!J35</f>
        <v>0</v>
      </c>
      <c r="G35" s="14" t="str">
        <f t="shared" si="0"/>
        <v>m2</v>
      </c>
      <c r="H35" s="14">
        <f>'RAB BILIK L'!G36*'RAB 500JT'!AR52</f>
        <v>13.815599999999998</v>
      </c>
      <c r="I35" s="14" t="str">
        <f>E35</f>
        <v>m2</v>
      </c>
      <c r="J35" s="14">
        <f t="shared" si="1"/>
        <v>13.815599999999998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'11'!J37</f>
        <v>32</v>
      </c>
      <c r="G37" s="14" t="str">
        <f t="shared" si="0"/>
        <v>bh</v>
      </c>
      <c r="H37" s="14">
        <f>'RAB BILIK L'!G38*'RAB 500JT'!AR54</f>
        <v>0</v>
      </c>
      <c r="I37" s="14" t="str">
        <f t="shared" ref="I37:I49" si="3">E37</f>
        <v>bh</v>
      </c>
      <c r="J37" s="14">
        <f t="shared" si="1"/>
        <v>32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'11'!J38</f>
        <v>32</v>
      </c>
      <c r="G38" s="14" t="str">
        <f t="shared" si="0"/>
        <v>bh</v>
      </c>
      <c r="H38" s="14">
        <f>'RAB BILIK L'!G39*'RAB 500JT'!AR55</f>
        <v>0</v>
      </c>
      <c r="I38" s="14" t="str">
        <f t="shared" si="3"/>
        <v>bh</v>
      </c>
      <c r="J38" s="14">
        <f t="shared" si="1"/>
        <v>32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'11'!J39</f>
        <v>32</v>
      </c>
      <c r="G39" s="14" t="str">
        <f t="shared" si="0"/>
        <v>bh</v>
      </c>
      <c r="H39" s="14">
        <f>'RAB BILIK L'!G40*'RAB 500JT'!AR56</f>
        <v>0</v>
      </c>
      <c r="I39" s="14" t="str">
        <f t="shared" si="3"/>
        <v>bh</v>
      </c>
      <c r="J39" s="14">
        <f t="shared" si="1"/>
        <v>32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'11'!J40</f>
        <v>32</v>
      </c>
      <c r="G40" s="14" t="str">
        <f t="shared" si="0"/>
        <v>btg</v>
      </c>
      <c r="H40" s="14">
        <f>'RAB BILIK L'!G41*'RAB 500JT'!AR57</f>
        <v>0</v>
      </c>
      <c r="I40" s="14" t="str">
        <f t="shared" si="3"/>
        <v>btg</v>
      </c>
      <c r="J40" s="14">
        <f t="shared" si="1"/>
        <v>32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'11'!J41</f>
        <v>32</v>
      </c>
      <c r="G41" s="14" t="str">
        <f t="shared" si="0"/>
        <v>bh</v>
      </c>
      <c r="H41" s="14">
        <f>'RAB BILIK L'!G42*'RAB 500JT'!AR58</f>
        <v>0</v>
      </c>
      <c r="I41" s="14" t="str">
        <f t="shared" si="3"/>
        <v>bh</v>
      </c>
      <c r="J41" s="14">
        <f t="shared" si="1"/>
        <v>32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'11'!J42</f>
        <v>32</v>
      </c>
      <c r="G42" s="14" t="str">
        <f t="shared" si="0"/>
        <v>bh</v>
      </c>
      <c r="H42" s="14">
        <f>'RAB BILIK L'!G43*'RAB 500JT'!AR59</f>
        <v>0</v>
      </c>
      <c r="I42" s="14" t="str">
        <f t="shared" si="3"/>
        <v>bh</v>
      </c>
      <c r="J42" s="14">
        <f t="shared" si="1"/>
        <v>32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'11'!J43</f>
        <v>21</v>
      </c>
      <c r="G43" s="14" t="str">
        <f t="shared" si="0"/>
        <v>m</v>
      </c>
      <c r="H43" s="14">
        <f>'RAB BILIK L'!G44*'RAB 500JT'!AR60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'11'!J44</f>
        <v>7</v>
      </c>
      <c r="G44" s="14" t="str">
        <f t="shared" si="0"/>
        <v>bh</v>
      </c>
      <c r="H44" s="14">
        <f>'RAB BILIK L'!G45*'RAB 500JT'!AR61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'11'!J45</f>
        <v>7</v>
      </c>
      <c r="G45" s="14" t="str">
        <f t="shared" si="0"/>
        <v>bh</v>
      </c>
      <c r="H45" s="14">
        <f>'RAB BILIK L'!G46*'RAB 500JT'!AR62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'11'!J46</f>
        <v>7</v>
      </c>
      <c r="G46" s="14" t="str">
        <f t="shared" si="0"/>
        <v>bh</v>
      </c>
      <c r="H46" s="14">
        <f>'RAB BILIK L'!G47*'RAB 500JT'!AR63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'11'!J47</f>
        <v>32</v>
      </c>
      <c r="G47" s="14" t="str">
        <f t="shared" si="0"/>
        <v>bh</v>
      </c>
      <c r="H47" s="14">
        <f>'RAB BILIK L'!G48*'RAB 500JT'!AR64</f>
        <v>0</v>
      </c>
      <c r="I47" s="14" t="str">
        <f t="shared" si="3"/>
        <v>bh</v>
      </c>
      <c r="J47" s="14">
        <f t="shared" si="1"/>
        <v>32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'11'!J48</f>
        <v>32</v>
      </c>
      <c r="G48" s="14" t="str">
        <f t="shared" si="0"/>
        <v>btg</v>
      </c>
      <c r="H48" s="14">
        <f>'RAB BILIK L'!G49*'RAB 500JT'!AR65</f>
        <v>0</v>
      </c>
      <c r="I48" s="14" t="str">
        <f t="shared" si="3"/>
        <v>btg</v>
      </c>
      <c r="J48" s="14">
        <f t="shared" si="1"/>
        <v>32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'11'!J49</f>
        <v>54</v>
      </c>
      <c r="G49" s="14" t="str">
        <f t="shared" si="0"/>
        <v>bh</v>
      </c>
      <c r="H49" s="14">
        <f>'RAB BILIK L'!G50*'RAB 500JT'!AR66</f>
        <v>0</v>
      </c>
      <c r="I49" s="14" t="str">
        <f t="shared" si="3"/>
        <v>bh</v>
      </c>
      <c r="J49" s="14">
        <f t="shared" si="1"/>
        <v>54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'11'!J53</f>
        <v>30.888000000000002</v>
      </c>
      <c r="G53" s="14" t="str">
        <f t="shared" si="0"/>
        <v>m3</v>
      </c>
      <c r="H53" s="14">
        <f>'RAB SEPT'!G13*'RAB 500JT'!AR69</f>
        <v>2.3759999999999999</v>
      </c>
      <c r="I53" s="14" t="str">
        <f>E53</f>
        <v>m3</v>
      </c>
      <c r="J53" s="14">
        <f>H53+F53</f>
        <v>33.264000000000003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'11'!J54</f>
        <v>8.7119999999999997</v>
      </c>
      <c r="G54" s="14" t="str">
        <f t="shared" si="0"/>
        <v>m3</v>
      </c>
      <c r="H54" s="14">
        <f>'RAB SEPT'!G14*'RAB 500JT'!AR70</f>
        <v>0.79199999999999993</v>
      </c>
      <c r="I54" s="14" t="str">
        <f>E54</f>
        <v>m3</v>
      </c>
      <c r="J54" s="14">
        <f t="shared" ref="J54:J94" si="4">H54+F54</f>
        <v>9.5039999999999996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'11'!J56</f>
        <v>101.20000000000002</v>
      </c>
      <c r="G56" s="14" t="str">
        <f t="shared" si="0"/>
        <v>m2</v>
      </c>
      <c r="H56" s="14">
        <f>'RAB SEPT'!G16*'RAB 500JT'!AR72</f>
        <v>0</v>
      </c>
      <c r="I56" s="14" t="str">
        <f>E56</f>
        <v>m2</v>
      </c>
      <c r="J56" s="14">
        <f t="shared" si="4"/>
        <v>101.20000000000002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'11'!J58</f>
        <v>5.7420000000000018</v>
      </c>
      <c r="G58" s="14" t="str">
        <f t="shared" si="0"/>
        <v>m3</v>
      </c>
      <c r="H58" s="14">
        <f>'RAB SEPT'!G18*'RAB 500JT'!AR74</f>
        <v>0</v>
      </c>
      <c r="I58" s="14" t="str">
        <f t="shared" ref="I58:I63" si="5">E58</f>
        <v>m3</v>
      </c>
      <c r="J58" s="14">
        <f t="shared" si="4"/>
        <v>5.7420000000000018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'11'!J59</f>
        <v>1.4255999999999995</v>
      </c>
      <c r="G59" s="14" t="str">
        <f t="shared" si="0"/>
        <v>m3</v>
      </c>
      <c r="H59" s="14">
        <f>'RAB SEPT'!G19*'RAB 500JT'!AR75</f>
        <v>0</v>
      </c>
      <c r="I59" s="14" t="str">
        <f t="shared" si="5"/>
        <v>m3</v>
      </c>
      <c r="J59" s="14">
        <f t="shared" si="4"/>
        <v>1.4255999999999995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'11'!J60</f>
        <v>2.1339999999999999</v>
      </c>
      <c r="G60" s="14" t="str">
        <f t="shared" si="0"/>
        <v>m3</v>
      </c>
      <c r="H60" s="14">
        <f>'RAB SEPT'!G20*'RAB 500JT'!AR76</f>
        <v>0</v>
      </c>
      <c r="I60" s="14" t="str">
        <f t="shared" si="5"/>
        <v>m3</v>
      </c>
      <c r="J60" s="14">
        <f t="shared" si="4"/>
        <v>2.1339999999999999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'11'!J61</f>
        <v>0.54999999999999993</v>
      </c>
      <c r="G61" s="14" t="str">
        <f t="shared" si="0"/>
        <v>m3</v>
      </c>
      <c r="H61" s="14">
        <f>'RAB SEPT'!G21*'RAB 500JT'!AR77</f>
        <v>0</v>
      </c>
      <c r="I61" s="14" t="str">
        <f t="shared" si="5"/>
        <v>m3</v>
      </c>
      <c r="J61" s="14">
        <f t="shared" si="4"/>
        <v>0.54999999999999993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'11'!J62</f>
        <v>0.16500000000000004</v>
      </c>
      <c r="G62" s="14" t="str">
        <f t="shared" si="0"/>
        <v>m3</v>
      </c>
      <c r="H62" s="14">
        <f>'RAB SEPT'!G22*'RAB 500JT'!AR78</f>
        <v>0</v>
      </c>
      <c r="I62" s="14" t="str">
        <f t="shared" si="5"/>
        <v>m3</v>
      </c>
      <c r="J62" s="14">
        <f t="shared" si="4"/>
        <v>0.16500000000000004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'11'!J63</f>
        <v>4.7300000000000004</v>
      </c>
      <c r="G63" s="14" t="str">
        <f t="shared" si="0"/>
        <v>m3</v>
      </c>
      <c r="H63" s="14">
        <f>'RAB SEPT'!G23*'RAB 500JT'!AR79</f>
        <v>0</v>
      </c>
      <c r="I63" s="14" t="str">
        <f t="shared" si="5"/>
        <v>m3</v>
      </c>
      <c r="J63" s="14">
        <f t="shared" si="4"/>
        <v>4.7300000000000004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'11'!J65</f>
        <v>442.27680000000004</v>
      </c>
      <c r="G65" s="14" t="str">
        <f t="shared" si="0"/>
        <v>Kg</v>
      </c>
      <c r="H65" s="14">
        <f>'RAB SEPT'!G25*'RAB 500JT'!AR81</f>
        <v>36.856400000000001</v>
      </c>
      <c r="I65" s="14" t="str">
        <f t="shared" ref="I65:I70" si="6">E65</f>
        <v>Kg</v>
      </c>
      <c r="J65" s="14">
        <f t="shared" si="4"/>
        <v>479.13320000000004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'11'!J66</f>
        <v>97.73280000000004</v>
      </c>
      <c r="G66" s="14" t="str">
        <f t="shared" si="0"/>
        <v>Kg</v>
      </c>
      <c r="H66" s="14">
        <f>'RAB SEPT'!G26*'RAB 500JT'!AR82</f>
        <v>8.144400000000001</v>
      </c>
      <c r="I66" s="14" t="str">
        <f t="shared" si="6"/>
        <v>Kg</v>
      </c>
      <c r="J66" s="14">
        <f t="shared" si="4"/>
        <v>105.87720000000004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'11'!J67</f>
        <v>97.73280000000004</v>
      </c>
      <c r="G67" s="14" t="str">
        <f t="shared" si="0"/>
        <v>Kg</v>
      </c>
      <c r="H67" s="14">
        <f>'RAB SEPT'!G27*'RAB 500JT'!AR83</f>
        <v>8.144400000000001</v>
      </c>
      <c r="I67" s="14" t="str">
        <f t="shared" si="6"/>
        <v>Kg</v>
      </c>
      <c r="J67" s="14">
        <f t="shared" si="4"/>
        <v>105.87720000000004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'11'!J68</f>
        <v>59.724000000000018</v>
      </c>
      <c r="G68" s="14" t="str">
        <f t="shared" si="0"/>
        <v>Kg</v>
      </c>
      <c r="H68" s="14">
        <f>'RAB SEPT'!G28*'RAB 500JT'!AR84</f>
        <v>4.9770000000000003</v>
      </c>
      <c r="I68" s="14" t="str">
        <f t="shared" si="6"/>
        <v>Kg</v>
      </c>
      <c r="J68" s="14">
        <f t="shared" si="4"/>
        <v>64.701000000000022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'11'!J69</f>
        <v>27.492000000000004</v>
      </c>
      <c r="G69" s="14" t="str">
        <f t="shared" si="0"/>
        <v>Kg</v>
      </c>
      <c r="H69" s="14">
        <f>'RAB SEPT'!G29*'RAB 500JT'!AR85</f>
        <v>2.2910000000000004</v>
      </c>
      <c r="I69" s="14" t="str">
        <f t="shared" si="6"/>
        <v>Kg</v>
      </c>
      <c r="J69" s="14">
        <f t="shared" si="4"/>
        <v>29.783000000000005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'11'!J70</f>
        <v>14.3148</v>
      </c>
      <c r="G70" s="14" t="str">
        <f t="shared" si="0"/>
        <v>Kg</v>
      </c>
      <c r="H70" s="14">
        <f>'RAB SEPT'!G30*'RAB 500JT'!AR86</f>
        <v>1.1929000000000001</v>
      </c>
      <c r="I70" s="14" t="str">
        <f t="shared" si="6"/>
        <v>Kg</v>
      </c>
      <c r="J70" s="14">
        <f t="shared" si="4"/>
        <v>15.5077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'11'!J72</f>
        <v>33</v>
      </c>
      <c r="G72" s="14" t="str">
        <f t="shared" si="0"/>
        <v>m2</v>
      </c>
      <c r="H72" s="14">
        <f>'RAB SEPT'!G32*'RAB 500JT'!AR88</f>
        <v>3</v>
      </c>
      <c r="I72" s="14" t="str">
        <f>E72</f>
        <v>m2</v>
      </c>
      <c r="J72" s="14">
        <f t="shared" si="4"/>
        <v>36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'11'!J73</f>
        <v>20.591999999999999</v>
      </c>
      <c r="G73" s="14" t="str">
        <f t="shared" si="0"/>
        <v>m2</v>
      </c>
      <c r="H73" s="14">
        <f>'RAB SEPT'!G33*'RAB 500JT'!AR89</f>
        <v>1.8719999999999999</v>
      </c>
      <c r="I73" s="14" t="str">
        <f>E73</f>
        <v>m2</v>
      </c>
      <c r="J73" s="14">
        <f t="shared" si="4"/>
        <v>22.463999999999999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'11'!J74</f>
        <v>11</v>
      </c>
      <c r="G74" s="14" t="str">
        <f t="shared" si="0"/>
        <v>m2</v>
      </c>
      <c r="H74" s="14">
        <f>'RAB SEPT'!G34*'RAB 500JT'!AR90</f>
        <v>1</v>
      </c>
      <c r="I74" s="14" t="str">
        <f>E74</f>
        <v>m2</v>
      </c>
      <c r="J74" s="14">
        <f t="shared" si="4"/>
        <v>12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'11'!J75</f>
        <v>0.16500000000000004</v>
      </c>
      <c r="G75" s="14" t="str">
        <f t="shared" si="0"/>
        <v>m2</v>
      </c>
      <c r="H75" s="14">
        <f>'RAB SEPT'!G35*'RAB 500JT'!AR91</f>
        <v>1.4999999999999999E-2</v>
      </c>
      <c r="I75" s="14" t="str">
        <f>E75</f>
        <v>m2</v>
      </c>
      <c r="J75" s="14">
        <f t="shared" si="4"/>
        <v>0.18000000000000005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'11'!J76</f>
        <v>4.7300000000000004</v>
      </c>
      <c r="G76" s="14" t="str">
        <f t="shared" ref="G76:G94" si="7">E76</f>
        <v>m2</v>
      </c>
      <c r="H76" s="14">
        <f>'RAB SEPT'!G36*'RAB 500JT'!AR92</f>
        <v>0.43</v>
      </c>
      <c r="I76" s="14" t="str">
        <f>E76</f>
        <v>m2</v>
      </c>
      <c r="J76" s="14">
        <f t="shared" si="4"/>
        <v>5.16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'11'!J78</f>
        <v>11</v>
      </c>
      <c r="G78" s="14" t="str">
        <f t="shared" si="7"/>
        <v>bh</v>
      </c>
      <c r="H78" s="14">
        <f>'RAB SEPT'!G38*'RAB 500JT'!AR94</f>
        <v>0</v>
      </c>
      <c r="I78" s="14" t="str">
        <f t="shared" ref="I78:I86" si="9">E78</f>
        <v>bh</v>
      </c>
      <c r="J78" s="14">
        <f t="shared" si="4"/>
        <v>11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'11'!J79</f>
        <v>22</v>
      </c>
      <c r="G79" s="14" t="str">
        <f t="shared" si="7"/>
        <v>m</v>
      </c>
      <c r="H79" s="14">
        <f>'RAB SEPT'!G39*'RAB 500JT'!AR95</f>
        <v>0</v>
      </c>
      <c r="I79" s="14" t="str">
        <f t="shared" si="9"/>
        <v>m</v>
      </c>
      <c r="J79" s="14">
        <f t="shared" si="4"/>
        <v>22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'11'!J80</f>
        <v>22</v>
      </c>
      <c r="G80" s="14" t="str">
        <f t="shared" si="7"/>
        <v>btg</v>
      </c>
      <c r="H80" s="14">
        <f>'RAB SEPT'!G40*'RAB 500JT'!AR96</f>
        <v>0</v>
      </c>
      <c r="I80" s="14" t="str">
        <f t="shared" si="9"/>
        <v>btg</v>
      </c>
      <c r="J80" s="14">
        <f t="shared" si="4"/>
        <v>22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'11'!J81</f>
        <v>11</v>
      </c>
      <c r="G81" s="14" t="str">
        <f t="shared" si="7"/>
        <v>bh</v>
      </c>
      <c r="H81" s="14">
        <f>'RAB SEPT'!G41*'RAB 500JT'!AR97</f>
        <v>0</v>
      </c>
      <c r="I81" s="14" t="str">
        <f t="shared" si="9"/>
        <v>bh</v>
      </c>
      <c r="J81" s="14">
        <f t="shared" si="4"/>
        <v>11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'11'!J82</f>
        <v>22</v>
      </c>
      <c r="G82" s="14" t="str">
        <f t="shared" si="7"/>
        <v>bh</v>
      </c>
      <c r="H82" s="14">
        <f>'RAB SEPT'!G42*'RAB 500JT'!AR98</f>
        <v>0</v>
      </c>
      <c r="I82" s="14" t="str">
        <f t="shared" si="9"/>
        <v>bh</v>
      </c>
      <c r="J82" s="14">
        <f t="shared" si="4"/>
        <v>22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'11'!J83</f>
        <v>13</v>
      </c>
      <c r="G83" s="14" t="str">
        <f t="shared" si="7"/>
        <v>bh</v>
      </c>
      <c r="H83" s="14">
        <f>'RAB SEPT'!G43*'RAB 500JT'!AR99</f>
        <v>1</v>
      </c>
      <c r="I83" s="14" t="str">
        <f t="shared" si="9"/>
        <v>bh</v>
      </c>
      <c r="J83" s="14">
        <f t="shared" si="4"/>
        <v>14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'11'!J84</f>
        <v>11</v>
      </c>
      <c r="G84" s="14" t="str">
        <f t="shared" si="7"/>
        <v>set</v>
      </c>
      <c r="H84" s="14">
        <f>'RAB SEPT'!G44*'RAB 500JT'!AR100</f>
        <v>0</v>
      </c>
      <c r="I84" s="14" t="str">
        <f t="shared" si="9"/>
        <v>set</v>
      </c>
      <c r="J84" s="14">
        <f t="shared" si="4"/>
        <v>11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'11'!J85</f>
        <v>0</v>
      </c>
      <c r="G85" s="14" t="str">
        <f t="shared" si="7"/>
        <v>set</v>
      </c>
      <c r="H85" s="14">
        <f>'RAB SEPT'!G45*'RAB 500JT'!AR101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'11'!J86</f>
        <v>11</v>
      </c>
      <c r="G86" s="14" t="str">
        <f t="shared" si="7"/>
        <v>bh</v>
      </c>
      <c r="H86" s="14">
        <f>'RAB SEPT'!G46*'RAB 500JT'!AR102</f>
        <v>0</v>
      </c>
      <c r="I86" s="14" t="str">
        <f t="shared" si="9"/>
        <v>bh</v>
      </c>
      <c r="J86" s="14">
        <f t="shared" si="4"/>
        <v>11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'11'!J88</f>
        <v>9.0432000000000023</v>
      </c>
      <c r="G88" s="14" t="str">
        <f t="shared" si="7"/>
        <v>m3</v>
      </c>
      <c r="H88" s="14">
        <f>'RAB SEPT'!G48*'RAB 500JT'!AR104</f>
        <v>0.75360000000000005</v>
      </c>
      <c r="I88" s="14" t="str">
        <f t="shared" ref="I88:I94" si="10">E88</f>
        <v>m3</v>
      </c>
      <c r="J88" s="14">
        <f t="shared" si="4"/>
        <v>9.7968000000000028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'11'!J89</f>
        <v>2.7631999999999994</v>
      </c>
      <c r="G89" s="14" t="str">
        <f t="shared" si="7"/>
        <v>m3</v>
      </c>
      <c r="H89" s="14">
        <f>'RAB SEPT'!G49*'RAB 500JT'!AR105</f>
        <v>0</v>
      </c>
      <c r="I89" s="14" t="str">
        <f t="shared" si="10"/>
        <v>m3</v>
      </c>
      <c r="J89" s="14">
        <f t="shared" si="4"/>
        <v>2.7631999999999994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'11'!J90</f>
        <v>33</v>
      </c>
      <c r="G90" s="14" t="str">
        <f t="shared" si="7"/>
        <v>Bh</v>
      </c>
      <c r="H90" s="14">
        <f>'RAB SEPT'!G50*'RAB 500JT'!AR106</f>
        <v>3</v>
      </c>
      <c r="I90" s="14" t="str">
        <f t="shared" si="10"/>
        <v>Bh</v>
      </c>
      <c r="J90" s="14">
        <f t="shared" si="4"/>
        <v>36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'11'!J91</f>
        <v>11</v>
      </c>
      <c r="G91" s="14" t="str">
        <f t="shared" si="7"/>
        <v>Bh</v>
      </c>
      <c r="H91" s="14">
        <f>'RAB SEPT'!G51*'RAB 500JT'!AR107</f>
        <v>0</v>
      </c>
      <c r="I91" s="14" t="str">
        <f t="shared" si="10"/>
        <v>Bh</v>
      </c>
      <c r="J91" s="14">
        <f t="shared" si="4"/>
        <v>11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'11'!J92</f>
        <v>1.10528</v>
      </c>
      <c r="G92" s="14" t="str">
        <f t="shared" si="7"/>
        <v>M3</v>
      </c>
      <c r="H92" s="14">
        <f>'RAB SEPT'!G52*'RAB 500JT'!AR108</f>
        <v>0</v>
      </c>
      <c r="I92" s="14" t="str">
        <f t="shared" si="10"/>
        <v>M3</v>
      </c>
      <c r="J92" s="14">
        <f t="shared" si="4"/>
        <v>1.10528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'11'!J93</f>
        <v>1.10528</v>
      </c>
      <c r="G93" s="14" t="str">
        <f t="shared" si="7"/>
        <v>M3</v>
      </c>
      <c r="H93" s="14">
        <f>'RAB SEPT'!G53*'RAB 500JT'!AR109</f>
        <v>0</v>
      </c>
      <c r="I93" s="14" t="str">
        <f t="shared" si="10"/>
        <v>M3</v>
      </c>
      <c r="J93" s="14">
        <f t="shared" si="4"/>
        <v>1.10528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'11'!J94</f>
        <v>11</v>
      </c>
      <c r="G94" s="14" t="str">
        <f t="shared" si="7"/>
        <v>M2</v>
      </c>
      <c r="H94" s="14">
        <f>'RAB SEPT'!G54*'RAB 500JT'!AR110</f>
        <v>0</v>
      </c>
      <c r="I94" s="14" t="str">
        <f t="shared" si="10"/>
        <v>M2</v>
      </c>
      <c r="J94" s="14">
        <f t="shared" si="4"/>
        <v>11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DCB4-B85F-4119-90E6-50E87A151F5F}">
  <dimension ref="A1:Z119"/>
  <sheetViews>
    <sheetView topLeftCell="A63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293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'12'!J11</f>
        <v>36.539999999999985</v>
      </c>
      <c r="G11" s="14" t="str">
        <f>E11</f>
        <v>m3</v>
      </c>
      <c r="H11" s="14">
        <f>'RAB BILIK L'!G12*'RAB 500JT'!AS28</f>
        <v>0</v>
      </c>
      <c r="I11" s="14" t="str">
        <f>E11</f>
        <v>m3</v>
      </c>
      <c r="J11" s="14">
        <f>H11+F11</f>
        <v>36.539999999999985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'12'!J12</f>
        <v>0.51329999999999987</v>
      </c>
      <c r="G12" s="14" t="str">
        <f t="shared" ref="G12:G75" si="0">E12</f>
        <v>m3</v>
      </c>
      <c r="H12" s="14">
        <f>'RAB BILIK L'!G13*'RAB 500JT'!AS29</f>
        <v>8.6999999999999994E-3</v>
      </c>
      <c r="I12" s="14" t="str">
        <f>E12</f>
        <v>m3</v>
      </c>
      <c r="J12" s="14">
        <f t="shared" ref="J12:J49" si="1">H12+F12</f>
        <v>0.52199999999999991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'12'!J14</f>
        <v>18.792000000000002</v>
      </c>
      <c r="G14" s="14" t="str">
        <f t="shared" si="0"/>
        <v>m3</v>
      </c>
      <c r="H14" s="14">
        <f>'RAB BILIK L'!G15*'RAB 500JT'!AS31</f>
        <v>0.34800000000000003</v>
      </c>
      <c r="I14" s="14" t="str">
        <f>E14</f>
        <v>m3</v>
      </c>
      <c r="J14" s="14">
        <f t="shared" si="1"/>
        <v>19.14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'12'!J15</f>
        <v>305.16000000000003</v>
      </c>
      <c r="G15" s="14" t="str">
        <f t="shared" si="0"/>
        <v>m2</v>
      </c>
      <c r="H15" s="14">
        <f>'RAB BILIK L'!G16*'RAB 500JT'!AS32</f>
        <v>0</v>
      </c>
      <c r="I15" s="14" t="str">
        <f>E15</f>
        <v>m2</v>
      </c>
      <c r="J15" s="14">
        <f t="shared" si="1"/>
        <v>305.16000000000003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'12'!J16</f>
        <v>564.80000000000018</v>
      </c>
      <c r="G16" s="14" t="str">
        <f t="shared" si="0"/>
        <v>m2</v>
      </c>
      <c r="H16" s="14">
        <f>'RAB BILIK L'!G17*'RAB 500JT'!AS33</f>
        <v>0</v>
      </c>
      <c r="I16" s="14" t="str">
        <f>E16</f>
        <v>m2</v>
      </c>
      <c r="J16" s="14">
        <f t="shared" si="1"/>
        <v>564.80000000000018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'12'!J17</f>
        <v>564.80000000000018</v>
      </c>
      <c r="G17" s="14" t="str">
        <f t="shared" si="0"/>
        <v>m2</v>
      </c>
      <c r="H17" s="14">
        <f>'RAB BILIK L'!G18*'RAB 500JT'!AS34</f>
        <v>0</v>
      </c>
      <c r="I17" s="14" t="str">
        <f>E17</f>
        <v>m2</v>
      </c>
      <c r="J17" s="14">
        <f t="shared" si="1"/>
        <v>564.80000000000018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'12'!J18</f>
        <v>55.8</v>
      </c>
      <c r="G18" s="14" t="str">
        <f t="shared" si="0"/>
        <v>m2</v>
      </c>
      <c r="H18" s="14">
        <f>'RAB BILIK L'!G19*'RAB 500JT'!AS35</f>
        <v>0</v>
      </c>
      <c r="I18" s="14" t="str">
        <f>E18</f>
        <v>m2</v>
      </c>
      <c r="J18" s="14">
        <f t="shared" si="1"/>
        <v>55.8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'12'!J20</f>
        <v>2.7720000000000007</v>
      </c>
      <c r="G20" s="14" t="str">
        <f t="shared" si="0"/>
        <v>m3</v>
      </c>
      <c r="H20" s="14">
        <f>'RAB BILIK L'!G21*'RAB 500JT'!AS37</f>
        <v>0</v>
      </c>
      <c r="I20" s="14" t="str">
        <f>E20</f>
        <v>m3</v>
      </c>
      <c r="J20" s="14">
        <f t="shared" si="1"/>
        <v>2.7720000000000007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'12'!J21</f>
        <v>2.5229999999999997</v>
      </c>
      <c r="G21" s="14" t="str">
        <f t="shared" si="0"/>
        <v>m3</v>
      </c>
      <c r="H21" s="14">
        <f>'RAB BILIK L'!G22*'RAB 500JT'!AS38</f>
        <v>4.3499999999999997E-2</v>
      </c>
      <c r="I21" s="14" t="str">
        <f>E21</f>
        <v>m3</v>
      </c>
      <c r="J21" s="14">
        <f t="shared" si="1"/>
        <v>2.5664999999999996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'12'!J22</f>
        <v>2.7540000000000009</v>
      </c>
      <c r="G22" s="14" t="str">
        <f t="shared" si="0"/>
        <v>m3</v>
      </c>
      <c r="H22" s="14">
        <f>'RAB BILIK L'!G23*'RAB 500JT'!AS39</f>
        <v>0</v>
      </c>
      <c r="I22" s="14" t="str">
        <f>E22</f>
        <v>m3</v>
      </c>
      <c r="J22" s="14">
        <f t="shared" si="1"/>
        <v>2.7540000000000009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'12'!J23</f>
        <v>1.6820000000000004</v>
      </c>
      <c r="G23" s="14" t="str">
        <f t="shared" si="0"/>
        <v>m3</v>
      </c>
      <c r="H23" s="14">
        <f>'RAB BILIK L'!G24*'RAB 500JT'!AS40</f>
        <v>0</v>
      </c>
      <c r="I23" s="14" t="str">
        <f>E23</f>
        <v>m3</v>
      </c>
      <c r="J23" s="14">
        <f t="shared" si="1"/>
        <v>1.6820000000000004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'12'!J25</f>
        <v>578.97990000000027</v>
      </c>
      <c r="G25" s="14" t="str">
        <f t="shared" si="0"/>
        <v>Kg</v>
      </c>
      <c r="H25" s="14">
        <f>'RAB BILIK L'!G26*'RAB 500JT'!AS42</f>
        <v>0</v>
      </c>
      <c r="I25" s="14" t="str">
        <f>E25</f>
        <v>Kg</v>
      </c>
      <c r="J25" s="14">
        <f t="shared" si="1"/>
        <v>578.97990000000027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'12'!J26</f>
        <v>863.44875000000013</v>
      </c>
      <c r="G26" s="14" t="str">
        <f t="shared" si="0"/>
        <v>Kg</v>
      </c>
      <c r="H26" s="14">
        <f>'RAB BILIK L'!G27*'RAB 500JT'!AS43</f>
        <v>22.524749999999997</v>
      </c>
      <c r="I26" s="14" t="str">
        <f>E26</f>
        <v>Kg</v>
      </c>
      <c r="J26" s="14">
        <f t="shared" si="1"/>
        <v>885.97350000000017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'12'!J27</f>
        <v>508.10140000000007</v>
      </c>
      <c r="G27" s="14" t="str">
        <f t="shared" si="0"/>
        <v>Kg</v>
      </c>
      <c r="H27" s="14">
        <f>'RAB BILIK L'!G28*'RAB 500JT'!AS44</f>
        <v>7.3667500000000015</v>
      </c>
      <c r="I27" s="14" t="str">
        <f>E27</f>
        <v>Kg</v>
      </c>
      <c r="J27" s="14">
        <f t="shared" si="1"/>
        <v>515.46815000000004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'12'!J29</f>
        <v>32.480000000000004</v>
      </c>
      <c r="G29" s="14" t="str">
        <f t="shared" si="0"/>
        <v>m2</v>
      </c>
      <c r="H29" s="14">
        <f>'RAB BILIK L'!G30*'RAB 500JT'!AS46</f>
        <v>0.58000000000000007</v>
      </c>
      <c r="I29" s="14" t="str">
        <f>E29</f>
        <v>m2</v>
      </c>
      <c r="J29" s="14">
        <f t="shared" si="1"/>
        <v>33.06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'12'!J30</f>
        <v>106.56000000000003</v>
      </c>
      <c r="G30" s="14" t="str">
        <f t="shared" si="0"/>
        <v>m2</v>
      </c>
      <c r="H30" s="14">
        <f>'RAB BILIK L'!G31*'RAB 500JT'!AS47</f>
        <v>0</v>
      </c>
      <c r="I30" s="14" t="str">
        <f>E30</f>
        <v>m2</v>
      </c>
      <c r="J30" s="14">
        <f t="shared" si="1"/>
        <v>106.56000000000003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'12'!J31</f>
        <v>32.480000000000004</v>
      </c>
      <c r="G31" s="14" t="str">
        <f t="shared" si="0"/>
        <v>m2</v>
      </c>
      <c r="H31" s="14">
        <f>'RAB BILIK L'!G32*'RAB 500JT'!AS48</f>
        <v>0</v>
      </c>
      <c r="I31" s="14" t="str">
        <f>E31</f>
        <v>m2</v>
      </c>
      <c r="J31" s="14">
        <f t="shared" si="1"/>
        <v>32.480000000000004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'12'!J33</f>
        <v>59.939999999999984</v>
      </c>
      <c r="G33" s="14" t="str">
        <f t="shared" si="0"/>
        <v>m2</v>
      </c>
      <c r="H33" s="14">
        <f>'RAB BILIK L'!G34*'RAB 500JT'!AS50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'12'!J35</f>
        <v>13.815599999999998</v>
      </c>
      <c r="G35" s="14" t="str">
        <f t="shared" si="0"/>
        <v>m2</v>
      </c>
      <c r="H35" s="14">
        <f>'RAB BILIK L'!G36*'RAB 500JT'!AS52</f>
        <v>13.815599999999998</v>
      </c>
      <c r="I35" s="14" t="str">
        <f>E35</f>
        <v>m2</v>
      </c>
      <c r="J35" s="14">
        <f t="shared" si="1"/>
        <v>27.631199999999996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'12'!J37</f>
        <v>32</v>
      </c>
      <c r="G37" s="14" t="str">
        <f t="shared" si="0"/>
        <v>bh</v>
      </c>
      <c r="H37" s="14">
        <f>'RAB BILIK L'!G38*'RAB 500JT'!AS54</f>
        <v>0</v>
      </c>
      <c r="I37" s="14" t="str">
        <f t="shared" ref="I37:I49" si="3">E37</f>
        <v>bh</v>
      </c>
      <c r="J37" s="14">
        <f t="shared" si="1"/>
        <v>32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'12'!J38</f>
        <v>32</v>
      </c>
      <c r="G38" s="14" t="str">
        <f t="shared" si="0"/>
        <v>bh</v>
      </c>
      <c r="H38" s="14">
        <f>'RAB BILIK L'!G39*'RAB 500JT'!AS55</f>
        <v>0</v>
      </c>
      <c r="I38" s="14" t="str">
        <f t="shared" si="3"/>
        <v>bh</v>
      </c>
      <c r="J38" s="14">
        <f t="shared" si="1"/>
        <v>32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'12'!J39</f>
        <v>32</v>
      </c>
      <c r="G39" s="14" t="str">
        <f t="shared" si="0"/>
        <v>bh</v>
      </c>
      <c r="H39" s="14">
        <f>'RAB BILIK L'!G40*'RAB 500JT'!AS56</f>
        <v>0</v>
      </c>
      <c r="I39" s="14" t="str">
        <f t="shared" si="3"/>
        <v>bh</v>
      </c>
      <c r="J39" s="14">
        <f t="shared" si="1"/>
        <v>32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'12'!J40</f>
        <v>32</v>
      </c>
      <c r="G40" s="14" t="str">
        <f t="shared" si="0"/>
        <v>btg</v>
      </c>
      <c r="H40" s="14">
        <f>'RAB BILIK L'!G41*'RAB 500JT'!AS57</f>
        <v>0</v>
      </c>
      <c r="I40" s="14" t="str">
        <f t="shared" si="3"/>
        <v>btg</v>
      </c>
      <c r="J40" s="14">
        <f t="shared" si="1"/>
        <v>32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'12'!J41</f>
        <v>32</v>
      </c>
      <c r="G41" s="14" t="str">
        <f t="shared" si="0"/>
        <v>bh</v>
      </c>
      <c r="H41" s="14">
        <f>'RAB BILIK L'!G42*'RAB 500JT'!AS58</f>
        <v>0</v>
      </c>
      <c r="I41" s="14" t="str">
        <f t="shared" si="3"/>
        <v>bh</v>
      </c>
      <c r="J41" s="14">
        <f t="shared" si="1"/>
        <v>32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'12'!J42</f>
        <v>32</v>
      </c>
      <c r="G42" s="14" t="str">
        <f t="shared" si="0"/>
        <v>bh</v>
      </c>
      <c r="H42" s="14">
        <f>'RAB BILIK L'!G43*'RAB 500JT'!AS59</f>
        <v>0</v>
      </c>
      <c r="I42" s="14" t="str">
        <f t="shared" si="3"/>
        <v>bh</v>
      </c>
      <c r="J42" s="14">
        <f t="shared" si="1"/>
        <v>32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'12'!J43</f>
        <v>21</v>
      </c>
      <c r="G43" s="14" t="str">
        <f t="shared" si="0"/>
        <v>m</v>
      </c>
      <c r="H43" s="14">
        <f>'RAB BILIK L'!G44*'RAB 500JT'!AS60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'12'!J44</f>
        <v>7</v>
      </c>
      <c r="G44" s="14" t="str">
        <f t="shared" si="0"/>
        <v>bh</v>
      </c>
      <c r="H44" s="14">
        <f>'RAB BILIK L'!G45*'RAB 500JT'!AS61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'12'!J45</f>
        <v>7</v>
      </c>
      <c r="G45" s="14" t="str">
        <f t="shared" si="0"/>
        <v>bh</v>
      </c>
      <c r="H45" s="14">
        <f>'RAB BILIK L'!G46*'RAB 500JT'!AS62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'12'!J46</f>
        <v>7</v>
      </c>
      <c r="G46" s="14" t="str">
        <f t="shared" si="0"/>
        <v>bh</v>
      </c>
      <c r="H46" s="14">
        <f>'RAB BILIK L'!G47*'RAB 500JT'!AS63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'12'!J47</f>
        <v>32</v>
      </c>
      <c r="G47" s="14" t="str">
        <f t="shared" si="0"/>
        <v>bh</v>
      </c>
      <c r="H47" s="14">
        <f>'RAB BILIK L'!G48*'RAB 500JT'!AS64</f>
        <v>0</v>
      </c>
      <c r="I47" s="14" t="str">
        <f t="shared" si="3"/>
        <v>bh</v>
      </c>
      <c r="J47" s="14">
        <f t="shared" si="1"/>
        <v>32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'12'!J48</f>
        <v>32</v>
      </c>
      <c r="G48" s="14" t="str">
        <f t="shared" si="0"/>
        <v>btg</v>
      </c>
      <c r="H48" s="14">
        <f>'RAB BILIK L'!G49*'RAB 500JT'!AS65</f>
        <v>0</v>
      </c>
      <c r="I48" s="14" t="str">
        <f t="shared" si="3"/>
        <v>btg</v>
      </c>
      <c r="J48" s="14">
        <f t="shared" si="1"/>
        <v>32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'12'!J49</f>
        <v>54</v>
      </c>
      <c r="G49" s="14" t="str">
        <f t="shared" si="0"/>
        <v>bh</v>
      </c>
      <c r="H49" s="14">
        <f>'RAB BILIK L'!G50*'RAB 500JT'!AS66</f>
        <v>0</v>
      </c>
      <c r="I49" s="14" t="str">
        <f t="shared" si="3"/>
        <v>bh</v>
      </c>
      <c r="J49" s="14">
        <f t="shared" si="1"/>
        <v>54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'12'!J53</f>
        <v>33.264000000000003</v>
      </c>
      <c r="G53" s="14" t="str">
        <f t="shared" si="0"/>
        <v>m3</v>
      </c>
      <c r="H53" s="14">
        <f>'RAB SEPT'!G13*'RAB 500JT'!AS69</f>
        <v>0</v>
      </c>
      <c r="I53" s="14" t="str">
        <f>E53</f>
        <v>m3</v>
      </c>
      <c r="J53" s="14">
        <f>H53+F53</f>
        <v>33.264000000000003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'12'!J54</f>
        <v>9.5039999999999996</v>
      </c>
      <c r="G54" s="14" t="str">
        <f t="shared" si="0"/>
        <v>m3</v>
      </c>
      <c r="H54" s="14">
        <f>'RAB SEPT'!G14*'RAB 500JT'!AS70</f>
        <v>0.79199999999999993</v>
      </c>
      <c r="I54" s="14" t="str">
        <f>E54</f>
        <v>m3</v>
      </c>
      <c r="J54" s="14">
        <f t="shared" ref="J54:J94" si="4">H54+F54</f>
        <v>10.295999999999999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'12'!J56</f>
        <v>101.20000000000002</v>
      </c>
      <c r="G56" s="14" t="str">
        <f t="shared" si="0"/>
        <v>m2</v>
      </c>
      <c r="H56" s="14">
        <f>'RAB SEPT'!G16*'RAB 500JT'!AS72</f>
        <v>0</v>
      </c>
      <c r="I56" s="14" t="str">
        <f>E56</f>
        <v>m2</v>
      </c>
      <c r="J56" s="14">
        <f t="shared" si="4"/>
        <v>101.20000000000002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'12'!J58</f>
        <v>5.7420000000000018</v>
      </c>
      <c r="G58" s="14" t="str">
        <f t="shared" si="0"/>
        <v>m3</v>
      </c>
      <c r="H58" s="14">
        <f>'RAB SEPT'!G18*'RAB 500JT'!AS74</f>
        <v>0.52200000000000002</v>
      </c>
      <c r="I58" s="14" t="str">
        <f t="shared" ref="I58:I63" si="5">E58</f>
        <v>m3</v>
      </c>
      <c r="J58" s="14">
        <f t="shared" si="4"/>
        <v>6.264000000000002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'12'!J59</f>
        <v>1.4255999999999995</v>
      </c>
      <c r="G59" s="14" t="str">
        <f t="shared" si="0"/>
        <v>m3</v>
      </c>
      <c r="H59" s="14">
        <f>'RAB SEPT'!G19*'RAB 500JT'!AS75</f>
        <v>0.12959999999999999</v>
      </c>
      <c r="I59" s="14" t="str">
        <f t="shared" si="5"/>
        <v>m3</v>
      </c>
      <c r="J59" s="14">
        <f t="shared" si="4"/>
        <v>1.5551999999999995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'12'!J60</f>
        <v>2.1339999999999999</v>
      </c>
      <c r="G60" s="14" t="str">
        <f t="shared" si="0"/>
        <v>m3</v>
      </c>
      <c r="H60" s="14">
        <f>'RAB SEPT'!G20*'RAB 500JT'!AS76</f>
        <v>0.19400000000000001</v>
      </c>
      <c r="I60" s="14" t="str">
        <f t="shared" si="5"/>
        <v>m3</v>
      </c>
      <c r="J60" s="14">
        <f t="shared" si="4"/>
        <v>2.3279999999999998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'12'!J61</f>
        <v>0.54999999999999993</v>
      </c>
      <c r="G61" s="14" t="str">
        <f t="shared" si="0"/>
        <v>m3</v>
      </c>
      <c r="H61" s="14">
        <f>'RAB SEPT'!G21*'RAB 500JT'!AS77</f>
        <v>0.05</v>
      </c>
      <c r="I61" s="14" t="str">
        <f t="shared" si="5"/>
        <v>m3</v>
      </c>
      <c r="J61" s="14">
        <f t="shared" si="4"/>
        <v>0.6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'12'!J62</f>
        <v>0.16500000000000004</v>
      </c>
      <c r="G62" s="14" t="str">
        <f t="shared" si="0"/>
        <v>m3</v>
      </c>
      <c r="H62" s="14">
        <f>'RAB SEPT'!G22*'RAB 500JT'!AS78</f>
        <v>1.4999999999999999E-2</v>
      </c>
      <c r="I62" s="14" t="str">
        <f t="shared" si="5"/>
        <v>m3</v>
      </c>
      <c r="J62" s="14">
        <f t="shared" si="4"/>
        <v>0.18000000000000005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'12'!J63</f>
        <v>4.7300000000000004</v>
      </c>
      <c r="G63" s="14" t="str">
        <f t="shared" si="0"/>
        <v>m3</v>
      </c>
      <c r="H63" s="14">
        <f>'RAB SEPT'!G23*'RAB 500JT'!AS79</f>
        <v>0.43</v>
      </c>
      <c r="I63" s="14" t="str">
        <f t="shared" si="5"/>
        <v>m3</v>
      </c>
      <c r="J63" s="14">
        <f t="shared" si="4"/>
        <v>5.16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'12'!J65</f>
        <v>479.13320000000004</v>
      </c>
      <c r="G65" s="14" t="str">
        <f t="shared" si="0"/>
        <v>Kg</v>
      </c>
      <c r="H65" s="14">
        <f>'RAB SEPT'!G25*'RAB 500JT'!AS81</f>
        <v>36.856400000000001</v>
      </c>
      <c r="I65" s="14" t="str">
        <f t="shared" ref="I65:I70" si="6">E65</f>
        <v>Kg</v>
      </c>
      <c r="J65" s="14">
        <f t="shared" si="4"/>
        <v>515.9896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'12'!J66</f>
        <v>105.87720000000004</v>
      </c>
      <c r="G66" s="14" t="str">
        <f t="shared" si="0"/>
        <v>Kg</v>
      </c>
      <c r="H66" s="14">
        <f>'RAB SEPT'!G26*'RAB 500JT'!AS82</f>
        <v>8.144400000000001</v>
      </c>
      <c r="I66" s="14" t="str">
        <f t="shared" si="6"/>
        <v>Kg</v>
      </c>
      <c r="J66" s="14">
        <f t="shared" si="4"/>
        <v>114.02160000000005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'12'!J67</f>
        <v>105.87720000000004</v>
      </c>
      <c r="G67" s="14" t="str">
        <f t="shared" si="0"/>
        <v>Kg</v>
      </c>
      <c r="H67" s="14">
        <f>'RAB SEPT'!G27*'RAB 500JT'!AS83</f>
        <v>8.144400000000001</v>
      </c>
      <c r="I67" s="14" t="str">
        <f t="shared" si="6"/>
        <v>Kg</v>
      </c>
      <c r="J67" s="14">
        <f t="shared" si="4"/>
        <v>114.02160000000005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'12'!J68</f>
        <v>64.701000000000022</v>
      </c>
      <c r="G68" s="14" t="str">
        <f t="shared" si="0"/>
        <v>Kg</v>
      </c>
      <c r="H68" s="14">
        <f>'RAB SEPT'!G28*'RAB 500JT'!AS84</f>
        <v>4.9770000000000003</v>
      </c>
      <c r="I68" s="14" t="str">
        <f t="shared" si="6"/>
        <v>Kg</v>
      </c>
      <c r="J68" s="14">
        <f t="shared" si="4"/>
        <v>69.678000000000026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'12'!J69</f>
        <v>29.783000000000005</v>
      </c>
      <c r="G69" s="14" t="str">
        <f t="shared" si="0"/>
        <v>Kg</v>
      </c>
      <c r="H69" s="14">
        <f>'RAB SEPT'!G29*'RAB 500JT'!AS85</f>
        <v>2.2910000000000004</v>
      </c>
      <c r="I69" s="14" t="str">
        <f t="shared" si="6"/>
        <v>Kg</v>
      </c>
      <c r="J69" s="14">
        <f t="shared" si="4"/>
        <v>32.074000000000005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'12'!J70</f>
        <v>15.5077</v>
      </c>
      <c r="G70" s="14" t="str">
        <f t="shared" si="0"/>
        <v>Kg</v>
      </c>
      <c r="H70" s="14">
        <f>'RAB SEPT'!G30*'RAB 500JT'!AS86</f>
        <v>1.1929000000000001</v>
      </c>
      <c r="I70" s="14" t="str">
        <f t="shared" si="6"/>
        <v>Kg</v>
      </c>
      <c r="J70" s="14">
        <f t="shared" si="4"/>
        <v>16.700600000000001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'12'!J72</f>
        <v>36</v>
      </c>
      <c r="G72" s="14" t="str">
        <f t="shared" si="0"/>
        <v>m2</v>
      </c>
      <c r="H72" s="14">
        <f>'RAB SEPT'!G32*'RAB 500JT'!AS88</f>
        <v>3</v>
      </c>
      <c r="I72" s="14" t="str">
        <f>E72</f>
        <v>m2</v>
      </c>
      <c r="J72" s="14">
        <f t="shared" si="4"/>
        <v>39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'12'!J73</f>
        <v>22.463999999999999</v>
      </c>
      <c r="G73" s="14" t="str">
        <f t="shared" si="0"/>
        <v>m2</v>
      </c>
      <c r="H73" s="14">
        <f>'RAB SEPT'!G33*'RAB 500JT'!AS89</f>
        <v>1.8719999999999999</v>
      </c>
      <c r="I73" s="14" t="str">
        <f>E73</f>
        <v>m2</v>
      </c>
      <c r="J73" s="14">
        <f t="shared" si="4"/>
        <v>24.335999999999999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'12'!J74</f>
        <v>12</v>
      </c>
      <c r="G74" s="14" t="str">
        <f t="shared" si="0"/>
        <v>m2</v>
      </c>
      <c r="H74" s="14">
        <f>'RAB SEPT'!G34*'RAB 500JT'!AS90</f>
        <v>1</v>
      </c>
      <c r="I74" s="14" t="str">
        <f>E74</f>
        <v>m2</v>
      </c>
      <c r="J74" s="14">
        <f t="shared" si="4"/>
        <v>13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'12'!J75</f>
        <v>0.18000000000000005</v>
      </c>
      <c r="G75" s="14" t="str">
        <f t="shared" si="0"/>
        <v>m2</v>
      </c>
      <c r="H75" s="14">
        <f>'RAB SEPT'!G35*'RAB 500JT'!AS91</f>
        <v>1.4999999999999999E-2</v>
      </c>
      <c r="I75" s="14" t="str">
        <f>E75</f>
        <v>m2</v>
      </c>
      <c r="J75" s="14">
        <f t="shared" si="4"/>
        <v>0.19500000000000006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'12'!J76</f>
        <v>5.16</v>
      </c>
      <c r="G76" s="14" t="str">
        <f t="shared" ref="G76:G94" si="7">E76</f>
        <v>m2</v>
      </c>
      <c r="H76" s="14">
        <f>'RAB SEPT'!G36*'RAB 500JT'!AS92</f>
        <v>0.43</v>
      </c>
      <c r="I76" s="14" t="str">
        <f>E76</f>
        <v>m2</v>
      </c>
      <c r="J76" s="14">
        <f t="shared" si="4"/>
        <v>5.59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'12'!J78</f>
        <v>11</v>
      </c>
      <c r="G78" s="14" t="str">
        <f t="shared" si="7"/>
        <v>bh</v>
      </c>
      <c r="H78" s="14">
        <f>'RAB SEPT'!G38*'RAB 500JT'!AS94</f>
        <v>0</v>
      </c>
      <c r="I78" s="14" t="str">
        <f t="shared" ref="I78:I86" si="9">E78</f>
        <v>bh</v>
      </c>
      <c r="J78" s="14">
        <f t="shared" si="4"/>
        <v>11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'12'!J79</f>
        <v>22</v>
      </c>
      <c r="G79" s="14" t="str">
        <f t="shared" si="7"/>
        <v>m</v>
      </c>
      <c r="H79" s="14">
        <f>'RAB SEPT'!G39*'RAB 500JT'!AS95</f>
        <v>0</v>
      </c>
      <c r="I79" s="14" t="str">
        <f t="shared" si="9"/>
        <v>m</v>
      </c>
      <c r="J79" s="14">
        <f t="shared" si="4"/>
        <v>22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'12'!J80</f>
        <v>22</v>
      </c>
      <c r="G80" s="14" t="str">
        <f t="shared" si="7"/>
        <v>btg</v>
      </c>
      <c r="H80" s="14">
        <f>'RAB SEPT'!G40*'RAB 500JT'!AS96</f>
        <v>0</v>
      </c>
      <c r="I80" s="14" t="str">
        <f t="shared" si="9"/>
        <v>btg</v>
      </c>
      <c r="J80" s="14">
        <f t="shared" si="4"/>
        <v>22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'12'!J81</f>
        <v>11</v>
      </c>
      <c r="G81" s="14" t="str">
        <f t="shared" si="7"/>
        <v>bh</v>
      </c>
      <c r="H81" s="14">
        <f>'RAB SEPT'!G41*'RAB 500JT'!AS97</f>
        <v>0</v>
      </c>
      <c r="I81" s="14" t="str">
        <f t="shared" si="9"/>
        <v>bh</v>
      </c>
      <c r="J81" s="14">
        <f t="shared" si="4"/>
        <v>11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'12'!J82</f>
        <v>22</v>
      </c>
      <c r="G82" s="14" t="str">
        <f t="shared" si="7"/>
        <v>bh</v>
      </c>
      <c r="H82" s="14">
        <f>'RAB SEPT'!G42*'RAB 500JT'!AS98</f>
        <v>0</v>
      </c>
      <c r="I82" s="14" t="str">
        <f t="shared" si="9"/>
        <v>bh</v>
      </c>
      <c r="J82" s="14">
        <f t="shared" si="4"/>
        <v>22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'12'!J83</f>
        <v>14</v>
      </c>
      <c r="G83" s="14" t="str">
        <f t="shared" si="7"/>
        <v>bh</v>
      </c>
      <c r="H83" s="14">
        <f>'RAB SEPT'!G43*'RAB 500JT'!AS99</f>
        <v>0</v>
      </c>
      <c r="I83" s="14" t="str">
        <f t="shared" si="9"/>
        <v>bh</v>
      </c>
      <c r="J83" s="14">
        <f t="shared" si="4"/>
        <v>14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'12'!J84</f>
        <v>11</v>
      </c>
      <c r="G84" s="14" t="str">
        <f t="shared" si="7"/>
        <v>set</v>
      </c>
      <c r="H84" s="14">
        <f>'RAB SEPT'!G44*'RAB 500JT'!AS100</f>
        <v>0</v>
      </c>
      <c r="I84" s="14" t="str">
        <f t="shared" si="9"/>
        <v>set</v>
      </c>
      <c r="J84" s="14">
        <f t="shared" si="4"/>
        <v>11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'12'!J85</f>
        <v>0</v>
      </c>
      <c r="G85" s="14" t="str">
        <f t="shared" si="7"/>
        <v>set</v>
      </c>
      <c r="H85" s="14">
        <f>'RAB SEPT'!G45*'RAB 500JT'!AS101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'12'!J86</f>
        <v>11</v>
      </c>
      <c r="G86" s="14" t="str">
        <f t="shared" si="7"/>
        <v>bh</v>
      </c>
      <c r="H86" s="14">
        <f>'RAB SEPT'!G46*'RAB 500JT'!AS102</f>
        <v>1</v>
      </c>
      <c r="I86" s="14" t="str">
        <f t="shared" si="9"/>
        <v>bh</v>
      </c>
      <c r="J86" s="14">
        <f t="shared" si="4"/>
        <v>12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'12'!J88</f>
        <v>9.7968000000000028</v>
      </c>
      <c r="G88" s="14" t="str">
        <f t="shared" si="7"/>
        <v>m3</v>
      </c>
      <c r="H88" s="14">
        <f>'RAB SEPT'!G48*'RAB 500JT'!AS104</f>
        <v>0.75360000000000005</v>
      </c>
      <c r="I88" s="14" t="str">
        <f t="shared" ref="I88:I94" si="10">E88</f>
        <v>m3</v>
      </c>
      <c r="J88" s="14">
        <f t="shared" si="4"/>
        <v>10.550400000000003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'12'!J89</f>
        <v>2.7631999999999994</v>
      </c>
      <c r="G89" s="14" t="str">
        <f t="shared" si="7"/>
        <v>m3</v>
      </c>
      <c r="H89" s="14">
        <f>'RAB SEPT'!G49*'RAB 500JT'!AS105</f>
        <v>0</v>
      </c>
      <c r="I89" s="14" t="str">
        <f t="shared" si="10"/>
        <v>m3</v>
      </c>
      <c r="J89" s="14">
        <f t="shared" si="4"/>
        <v>2.7631999999999994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'12'!J90</f>
        <v>36</v>
      </c>
      <c r="G90" s="14" t="str">
        <f t="shared" si="7"/>
        <v>Bh</v>
      </c>
      <c r="H90" s="14">
        <f>'RAB SEPT'!G50*'RAB 500JT'!AS106</f>
        <v>3</v>
      </c>
      <c r="I90" s="14" t="str">
        <f t="shared" si="10"/>
        <v>Bh</v>
      </c>
      <c r="J90" s="14">
        <f t="shared" si="4"/>
        <v>39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'12'!J91</f>
        <v>11</v>
      </c>
      <c r="G91" s="14" t="str">
        <f t="shared" si="7"/>
        <v>Bh</v>
      </c>
      <c r="H91" s="14">
        <f>'RAB SEPT'!G51*'RAB 500JT'!AS107</f>
        <v>0</v>
      </c>
      <c r="I91" s="14" t="str">
        <f t="shared" si="10"/>
        <v>Bh</v>
      </c>
      <c r="J91" s="14">
        <f t="shared" si="4"/>
        <v>11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'12'!J92</f>
        <v>1.10528</v>
      </c>
      <c r="G92" s="14" t="str">
        <f t="shared" si="7"/>
        <v>M3</v>
      </c>
      <c r="H92" s="14">
        <f>'RAB SEPT'!G52*'RAB 500JT'!AS108</f>
        <v>0.10048000000000001</v>
      </c>
      <c r="I92" s="14" t="str">
        <f t="shared" si="10"/>
        <v>M3</v>
      </c>
      <c r="J92" s="14">
        <f t="shared" si="4"/>
        <v>1.2057600000000002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'12'!J93</f>
        <v>1.10528</v>
      </c>
      <c r="G93" s="14" t="str">
        <f t="shared" si="7"/>
        <v>M3</v>
      </c>
      <c r="H93" s="14">
        <f>'RAB SEPT'!G53*'RAB 500JT'!AS109</f>
        <v>0.10048000000000001</v>
      </c>
      <c r="I93" s="14" t="str">
        <f t="shared" si="10"/>
        <v>M3</v>
      </c>
      <c r="J93" s="14">
        <f t="shared" si="4"/>
        <v>1.2057600000000002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'12'!J94</f>
        <v>11</v>
      </c>
      <c r="G94" s="14" t="str">
        <f t="shared" si="7"/>
        <v>M2</v>
      </c>
      <c r="H94" s="14">
        <f>'RAB SEPT'!G54*'RAB 500JT'!AS110</f>
        <v>1</v>
      </c>
      <c r="I94" s="14" t="str">
        <f t="shared" si="10"/>
        <v>M2</v>
      </c>
      <c r="J94" s="14">
        <f t="shared" si="4"/>
        <v>12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22B7-7F0B-4761-B2A3-A575119DE4DB}">
  <dimension ref="A1:Z119"/>
  <sheetViews>
    <sheetView topLeftCell="A59" workbookViewId="0">
      <selection activeCell="J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294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'13'!J11</f>
        <v>36.539999999999985</v>
      </c>
      <c r="G11" s="14" t="str">
        <f>E11</f>
        <v>m3</v>
      </c>
      <c r="H11" s="14">
        <f>'RAB BILIK L'!G12*'RAB 500JT'!AT28</f>
        <v>0</v>
      </c>
      <c r="I11" s="14" t="str">
        <f>E11</f>
        <v>m3</v>
      </c>
      <c r="J11" s="14">
        <f>H11+F11</f>
        <v>36.539999999999985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'13'!J12</f>
        <v>0.52199999999999991</v>
      </c>
      <c r="G12" s="14" t="str">
        <f t="shared" ref="G12:G75" si="0">E12</f>
        <v>m3</v>
      </c>
      <c r="H12" s="14">
        <f>'RAB BILIK L'!G13*'RAB 500JT'!AT29</f>
        <v>0</v>
      </c>
      <c r="I12" s="14" t="str">
        <f>E12</f>
        <v>m3</v>
      </c>
      <c r="J12" s="14">
        <f t="shared" ref="J12:J49" si="1">H12+F12</f>
        <v>0.52199999999999991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'13'!J14</f>
        <v>19.14</v>
      </c>
      <c r="G14" s="14" t="str">
        <f t="shared" si="0"/>
        <v>m3</v>
      </c>
      <c r="H14" s="14">
        <f>'RAB BILIK L'!G15*'RAB 500JT'!AT31</f>
        <v>0.34800000000000003</v>
      </c>
      <c r="I14" s="14" t="str">
        <f>E14</f>
        <v>m3</v>
      </c>
      <c r="J14" s="14">
        <f t="shared" si="1"/>
        <v>19.488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'13'!J15</f>
        <v>305.16000000000003</v>
      </c>
      <c r="G15" s="14" t="str">
        <f t="shared" si="0"/>
        <v>m2</v>
      </c>
      <c r="H15" s="14">
        <f>'RAB BILIK L'!G16*'RAB 500JT'!AT32</f>
        <v>4.5199999999999996</v>
      </c>
      <c r="I15" s="14" t="str">
        <f>E15</f>
        <v>m2</v>
      </c>
      <c r="J15" s="14">
        <f t="shared" si="1"/>
        <v>309.68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'13'!J16</f>
        <v>564.80000000000018</v>
      </c>
      <c r="G16" s="14" t="str">
        <f t="shared" si="0"/>
        <v>m2</v>
      </c>
      <c r="H16" s="14">
        <f>'RAB BILIK L'!G17*'RAB 500JT'!AT33</f>
        <v>0</v>
      </c>
      <c r="I16" s="14" t="str">
        <f>E16</f>
        <v>m2</v>
      </c>
      <c r="J16" s="14">
        <f t="shared" si="1"/>
        <v>564.80000000000018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'13'!J17</f>
        <v>564.80000000000018</v>
      </c>
      <c r="G17" s="14" t="str">
        <f t="shared" si="0"/>
        <v>m2</v>
      </c>
      <c r="H17" s="14">
        <f>'RAB BILIK L'!G18*'RAB 500JT'!AT34</f>
        <v>0</v>
      </c>
      <c r="I17" s="14" t="str">
        <f>E17</f>
        <v>m2</v>
      </c>
      <c r="J17" s="14">
        <f t="shared" si="1"/>
        <v>564.80000000000018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'13'!J18</f>
        <v>55.8</v>
      </c>
      <c r="G18" s="14" t="str">
        <f t="shared" si="0"/>
        <v>m2</v>
      </c>
      <c r="H18" s="14">
        <f>'RAB BILIK L'!G19*'RAB 500JT'!AT35</f>
        <v>0</v>
      </c>
      <c r="I18" s="14" t="str">
        <f>E18</f>
        <v>m2</v>
      </c>
      <c r="J18" s="14">
        <f t="shared" si="1"/>
        <v>55.8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'13'!J20</f>
        <v>2.7720000000000007</v>
      </c>
      <c r="G20" s="14" t="str">
        <f t="shared" si="0"/>
        <v>m3</v>
      </c>
      <c r="H20" s="14">
        <f>'RAB BILIK L'!G21*'RAB 500JT'!AT37</f>
        <v>8.4000000000000005E-2</v>
      </c>
      <c r="I20" s="14" t="str">
        <f>E20</f>
        <v>m3</v>
      </c>
      <c r="J20" s="14">
        <f t="shared" si="1"/>
        <v>2.8560000000000008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'13'!J21</f>
        <v>2.5664999999999996</v>
      </c>
      <c r="G21" s="14" t="str">
        <f t="shared" si="0"/>
        <v>m3</v>
      </c>
      <c r="H21" s="14">
        <f>'RAB BILIK L'!G22*'RAB 500JT'!AT38</f>
        <v>4.3499999999999997E-2</v>
      </c>
      <c r="I21" s="14" t="str">
        <f>E21</f>
        <v>m3</v>
      </c>
      <c r="J21" s="14">
        <f t="shared" si="1"/>
        <v>2.6099999999999994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'13'!J22</f>
        <v>2.7540000000000009</v>
      </c>
      <c r="G22" s="14" t="str">
        <f t="shared" si="0"/>
        <v>m3</v>
      </c>
      <c r="H22" s="14">
        <f>'RAB BILIK L'!G23*'RAB 500JT'!AT39</f>
        <v>6.3000000000000014E-2</v>
      </c>
      <c r="I22" s="14" t="str">
        <f>E22</f>
        <v>m3</v>
      </c>
      <c r="J22" s="14">
        <f t="shared" si="1"/>
        <v>2.8170000000000011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'13'!J23</f>
        <v>1.6820000000000004</v>
      </c>
      <c r="G23" s="14" t="str">
        <f t="shared" si="0"/>
        <v>m3</v>
      </c>
      <c r="H23" s="14">
        <f>'RAB BILIK L'!G24*'RAB 500JT'!AT40</f>
        <v>0</v>
      </c>
      <c r="I23" s="14" t="str">
        <f>E23</f>
        <v>m3</v>
      </c>
      <c r="J23" s="14">
        <f t="shared" si="1"/>
        <v>1.6820000000000004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'13'!J25</f>
        <v>578.97990000000027</v>
      </c>
      <c r="G25" s="14" t="str">
        <f t="shared" si="0"/>
        <v>Kg</v>
      </c>
      <c r="H25" s="14">
        <f>'RAB BILIK L'!G26*'RAB 500JT'!AT42</f>
        <v>0</v>
      </c>
      <c r="I25" s="14" t="str">
        <f>E25</f>
        <v>Kg</v>
      </c>
      <c r="J25" s="14">
        <f t="shared" si="1"/>
        <v>578.97990000000027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'13'!J26</f>
        <v>885.97350000000017</v>
      </c>
      <c r="G26" s="14" t="str">
        <f t="shared" si="0"/>
        <v>Kg</v>
      </c>
      <c r="H26" s="14">
        <f>'RAB BILIK L'!G27*'RAB 500JT'!AT43</f>
        <v>0</v>
      </c>
      <c r="I26" s="14" t="str">
        <f>E26</f>
        <v>Kg</v>
      </c>
      <c r="J26" s="14">
        <f t="shared" si="1"/>
        <v>885.97350000000017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'13'!J27</f>
        <v>515.46815000000004</v>
      </c>
      <c r="G27" s="14" t="str">
        <f t="shared" si="0"/>
        <v>Kg</v>
      </c>
      <c r="H27" s="14">
        <f>'RAB BILIK L'!G28*'RAB 500JT'!AT44</f>
        <v>7.3667500000000015</v>
      </c>
      <c r="I27" s="14" t="str">
        <f>E27</f>
        <v>Kg</v>
      </c>
      <c r="J27" s="14">
        <f t="shared" si="1"/>
        <v>522.83490000000006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'13'!J29</f>
        <v>33.06</v>
      </c>
      <c r="G29" s="14" t="str">
        <f t="shared" si="0"/>
        <v>m2</v>
      </c>
      <c r="H29" s="14">
        <f>'RAB BILIK L'!G30*'RAB 500JT'!AT46</f>
        <v>0.58000000000000007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'13'!J30</f>
        <v>106.56000000000003</v>
      </c>
      <c r="G30" s="14" t="str">
        <f t="shared" si="0"/>
        <v>m2</v>
      </c>
      <c r="H30" s="14">
        <f>'RAB BILIK L'!G31*'RAB 500JT'!AT47</f>
        <v>2.5200000000000005</v>
      </c>
      <c r="I30" s="14" t="str">
        <f>E30</f>
        <v>m2</v>
      </c>
      <c r="J30" s="14">
        <f t="shared" si="1"/>
        <v>109.08000000000003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'13'!J31</f>
        <v>32.480000000000004</v>
      </c>
      <c r="G31" s="14" t="str">
        <f t="shared" si="0"/>
        <v>m2</v>
      </c>
      <c r="H31" s="14">
        <f>'RAB BILIK L'!G32*'RAB 500JT'!AT48</f>
        <v>0</v>
      </c>
      <c r="I31" s="14" t="str">
        <f>E31</f>
        <v>m2</v>
      </c>
      <c r="J31" s="14">
        <f t="shared" si="1"/>
        <v>32.480000000000004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'13'!J33</f>
        <v>59.939999999999984</v>
      </c>
      <c r="G33" s="14" t="str">
        <f t="shared" si="0"/>
        <v>m2</v>
      </c>
      <c r="H33" s="14">
        <f>'RAB BILIK L'!G34*'RAB 500JT'!AT50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'13'!J35</f>
        <v>27.631199999999996</v>
      </c>
      <c r="G35" s="14" t="str">
        <f t="shared" si="0"/>
        <v>m2</v>
      </c>
      <c r="H35" s="14">
        <f>'RAB BILIK L'!G36*'RAB 500JT'!AT52</f>
        <v>13.815599999999998</v>
      </c>
      <c r="I35" s="14" t="str">
        <f>E35</f>
        <v>m2</v>
      </c>
      <c r="J35" s="14">
        <f t="shared" si="1"/>
        <v>41.446799999999996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'13'!J37</f>
        <v>32</v>
      </c>
      <c r="G37" s="14" t="str">
        <f t="shared" si="0"/>
        <v>bh</v>
      </c>
      <c r="H37" s="14">
        <f>'RAB BILIK L'!G38*'RAB 500JT'!AT54</f>
        <v>0</v>
      </c>
      <c r="I37" s="14" t="str">
        <f t="shared" ref="I37:I49" si="3">E37</f>
        <v>bh</v>
      </c>
      <c r="J37" s="14">
        <f t="shared" si="1"/>
        <v>32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'13'!J38</f>
        <v>32</v>
      </c>
      <c r="G38" s="14" t="str">
        <f t="shared" si="0"/>
        <v>bh</v>
      </c>
      <c r="H38" s="14">
        <f>'RAB BILIK L'!G39*'RAB 500JT'!AT55</f>
        <v>1</v>
      </c>
      <c r="I38" s="14" t="str">
        <f t="shared" si="3"/>
        <v>bh</v>
      </c>
      <c r="J38" s="14">
        <f t="shared" si="1"/>
        <v>33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'13'!J39</f>
        <v>32</v>
      </c>
      <c r="G39" s="14" t="str">
        <f t="shared" si="0"/>
        <v>bh</v>
      </c>
      <c r="H39" s="14">
        <f>'RAB BILIK L'!G40*'RAB 500JT'!AT56</f>
        <v>1</v>
      </c>
      <c r="I39" s="14" t="str">
        <f t="shared" si="3"/>
        <v>bh</v>
      </c>
      <c r="J39" s="14">
        <f t="shared" si="1"/>
        <v>33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'13'!J40</f>
        <v>32</v>
      </c>
      <c r="G40" s="14" t="str">
        <f t="shared" si="0"/>
        <v>btg</v>
      </c>
      <c r="H40" s="14">
        <f>'RAB BILIK L'!G41*'RAB 500JT'!AT57</f>
        <v>0</v>
      </c>
      <c r="I40" s="14" t="str">
        <f t="shared" si="3"/>
        <v>btg</v>
      </c>
      <c r="J40" s="14">
        <f t="shared" si="1"/>
        <v>32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'13'!J41</f>
        <v>32</v>
      </c>
      <c r="G41" s="14" t="str">
        <f t="shared" si="0"/>
        <v>bh</v>
      </c>
      <c r="H41" s="14">
        <f>'RAB BILIK L'!G42*'RAB 500JT'!AT58</f>
        <v>0</v>
      </c>
      <c r="I41" s="14" t="str">
        <f t="shared" si="3"/>
        <v>bh</v>
      </c>
      <c r="J41" s="14">
        <f t="shared" si="1"/>
        <v>32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'13'!J42</f>
        <v>32</v>
      </c>
      <c r="G42" s="14" t="str">
        <f t="shared" si="0"/>
        <v>bh</v>
      </c>
      <c r="H42" s="14">
        <f>'RAB BILIK L'!G43*'RAB 500JT'!AT59</f>
        <v>0</v>
      </c>
      <c r="I42" s="14" t="str">
        <f t="shared" si="3"/>
        <v>bh</v>
      </c>
      <c r="J42" s="14">
        <f t="shared" si="1"/>
        <v>32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'13'!J43</f>
        <v>21</v>
      </c>
      <c r="G43" s="14" t="str">
        <f t="shared" si="0"/>
        <v>m</v>
      </c>
      <c r="H43" s="14">
        <f>'RAB BILIK L'!G44*'RAB 500JT'!AT60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'13'!J44</f>
        <v>7</v>
      </c>
      <c r="G44" s="14" t="str">
        <f t="shared" si="0"/>
        <v>bh</v>
      </c>
      <c r="H44" s="14">
        <f>'RAB BILIK L'!G45*'RAB 500JT'!AT61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'13'!J45</f>
        <v>7</v>
      </c>
      <c r="G45" s="14" t="str">
        <f t="shared" si="0"/>
        <v>bh</v>
      </c>
      <c r="H45" s="14">
        <f>'RAB BILIK L'!G46*'RAB 500JT'!AT62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'13'!J46</f>
        <v>7</v>
      </c>
      <c r="G46" s="14" t="str">
        <f t="shared" si="0"/>
        <v>bh</v>
      </c>
      <c r="H46" s="14">
        <f>'RAB BILIK L'!G47*'RAB 500JT'!AT63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'13'!J47</f>
        <v>32</v>
      </c>
      <c r="G47" s="14" t="str">
        <f t="shared" si="0"/>
        <v>bh</v>
      </c>
      <c r="H47" s="14">
        <f>'RAB BILIK L'!G48*'RAB 500JT'!AT64</f>
        <v>0</v>
      </c>
      <c r="I47" s="14" t="str">
        <f t="shared" si="3"/>
        <v>bh</v>
      </c>
      <c r="J47" s="14">
        <f t="shared" si="1"/>
        <v>32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'13'!J48</f>
        <v>32</v>
      </c>
      <c r="G48" s="14" t="str">
        <f t="shared" si="0"/>
        <v>btg</v>
      </c>
      <c r="H48" s="14">
        <f>'RAB BILIK L'!G49*'RAB 500JT'!AT65</f>
        <v>0</v>
      </c>
      <c r="I48" s="14" t="str">
        <f t="shared" si="3"/>
        <v>btg</v>
      </c>
      <c r="J48" s="14">
        <f t="shared" si="1"/>
        <v>32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'13'!J49</f>
        <v>54</v>
      </c>
      <c r="G49" s="14" t="str">
        <f t="shared" si="0"/>
        <v>bh</v>
      </c>
      <c r="H49" s="14">
        <f>'RAB BILIK L'!G50*'RAB 500JT'!AT66</f>
        <v>1</v>
      </c>
      <c r="I49" s="14" t="str">
        <f t="shared" si="3"/>
        <v>bh</v>
      </c>
      <c r="J49" s="14">
        <f t="shared" si="1"/>
        <v>55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'13'!J53</f>
        <v>33.264000000000003</v>
      </c>
      <c r="G53" s="14" t="str">
        <f t="shared" si="0"/>
        <v>m3</v>
      </c>
      <c r="H53" s="14">
        <f>'RAB SEPT'!G13*'RAB 500JT'!AT69</f>
        <v>0</v>
      </c>
      <c r="I53" s="14" t="str">
        <f>E53</f>
        <v>m3</v>
      </c>
      <c r="J53" s="14">
        <f>H53+F53</f>
        <v>33.264000000000003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'13'!J54</f>
        <v>10.295999999999999</v>
      </c>
      <c r="G54" s="14" t="str">
        <f t="shared" si="0"/>
        <v>m3</v>
      </c>
      <c r="H54" s="14">
        <f>'RAB SEPT'!G14*'RAB 500JT'!AT70</f>
        <v>0.79199999999999993</v>
      </c>
      <c r="I54" s="14" t="str">
        <f>E54</f>
        <v>m3</v>
      </c>
      <c r="J54" s="14">
        <f t="shared" ref="J54:J94" si="4">H54+F54</f>
        <v>11.087999999999999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'13'!J56</f>
        <v>101.20000000000002</v>
      </c>
      <c r="G56" s="14" t="str">
        <f t="shared" si="0"/>
        <v>m2</v>
      </c>
      <c r="H56" s="14">
        <f>'RAB SEPT'!G16*'RAB 500JT'!AT72</f>
        <v>0</v>
      </c>
      <c r="I56" s="14" t="str">
        <f>E56</f>
        <v>m2</v>
      </c>
      <c r="J56" s="14">
        <f t="shared" si="4"/>
        <v>101.20000000000002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'13'!J58</f>
        <v>6.264000000000002</v>
      </c>
      <c r="G58" s="14" t="str">
        <f t="shared" si="0"/>
        <v>m3</v>
      </c>
      <c r="H58" s="14">
        <f>'RAB SEPT'!G18*'RAB 500JT'!AT74</f>
        <v>0.52200000000000002</v>
      </c>
      <c r="I58" s="14" t="str">
        <f t="shared" ref="I58:I63" si="5">E58</f>
        <v>m3</v>
      </c>
      <c r="J58" s="14">
        <f t="shared" si="4"/>
        <v>6.7860000000000023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'13'!J59</f>
        <v>1.5551999999999995</v>
      </c>
      <c r="G59" s="14" t="str">
        <f t="shared" si="0"/>
        <v>m3</v>
      </c>
      <c r="H59" s="14">
        <f>'RAB SEPT'!G19*'RAB 500JT'!AT75</f>
        <v>0.12959999999999999</v>
      </c>
      <c r="I59" s="14" t="str">
        <f t="shared" si="5"/>
        <v>m3</v>
      </c>
      <c r="J59" s="14">
        <f t="shared" si="4"/>
        <v>1.6847999999999994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'13'!J60</f>
        <v>2.3279999999999998</v>
      </c>
      <c r="G60" s="14" t="str">
        <f t="shared" si="0"/>
        <v>m3</v>
      </c>
      <c r="H60" s="14">
        <f>'RAB SEPT'!G20*'RAB 500JT'!AT76</f>
        <v>0.19400000000000001</v>
      </c>
      <c r="I60" s="14" t="str">
        <f t="shared" si="5"/>
        <v>m3</v>
      </c>
      <c r="J60" s="14">
        <f t="shared" si="4"/>
        <v>2.5219999999999998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'13'!J61</f>
        <v>0.6</v>
      </c>
      <c r="G61" s="14" t="str">
        <f t="shared" si="0"/>
        <v>m3</v>
      </c>
      <c r="H61" s="14">
        <f>'RAB SEPT'!G21*'RAB 500JT'!AT77</f>
        <v>0.05</v>
      </c>
      <c r="I61" s="14" t="str">
        <f t="shared" si="5"/>
        <v>m3</v>
      </c>
      <c r="J61" s="14">
        <f t="shared" si="4"/>
        <v>0.65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'13'!J62</f>
        <v>0.18000000000000005</v>
      </c>
      <c r="G62" s="14" t="str">
        <f t="shared" si="0"/>
        <v>m3</v>
      </c>
      <c r="H62" s="14">
        <f>'RAB SEPT'!G22*'RAB 500JT'!AT78</f>
        <v>1.4999999999999999E-2</v>
      </c>
      <c r="I62" s="14" t="str">
        <f t="shared" si="5"/>
        <v>m3</v>
      </c>
      <c r="J62" s="14">
        <f t="shared" si="4"/>
        <v>0.19500000000000006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'13'!J63</f>
        <v>5.16</v>
      </c>
      <c r="G63" s="14" t="str">
        <f t="shared" si="0"/>
        <v>m3</v>
      </c>
      <c r="H63" s="14">
        <f>'RAB SEPT'!G23*'RAB 500JT'!AT79</f>
        <v>0.43</v>
      </c>
      <c r="I63" s="14" t="str">
        <f t="shared" si="5"/>
        <v>m3</v>
      </c>
      <c r="J63" s="14">
        <f t="shared" si="4"/>
        <v>5.59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'13'!J65</f>
        <v>515.9896</v>
      </c>
      <c r="G65" s="14" t="str">
        <f t="shared" si="0"/>
        <v>Kg</v>
      </c>
      <c r="H65" s="14">
        <f>'RAB SEPT'!G25*'RAB 500JT'!AT81</f>
        <v>36.856400000000001</v>
      </c>
      <c r="I65" s="14" t="str">
        <f t="shared" ref="I65:I70" si="6">E65</f>
        <v>Kg</v>
      </c>
      <c r="J65" s="14">
        <f t="shared" si="4"/>
        <v>552.846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'13'!J66</f>
        <v>114.02160000000005</v>
      </c>
      <c r="G66" s="14" t="str">
        <f t="shared" si="0"/>
        <v>Kg</v>
      </c>
      <c r="H66" s="14">
        <f>'RAB SEPT'!G26*'RAB 500JT'!AT82</f>
        <v>8.144400000000001</v>
      </c>
      <c r="I66" s="14" t="str">
        <f t="shared" si="6"/>
        <v>Kg</v>
      </c>
      <c r="J66" s="14">
        <f t="shared" si="4"/>
        <v>122.16600000000005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'13'!J67</f>
        <v>114.02160000000005</v>
      </c>
      <c r="G67" s="14" t="str">
        <f t="shared" si="0"/>
        <v>Kg</v>
      </c>
      <c r="H67" s="14">
        <f>'RAB SEPT'!G27*'RAB 500JT'!AT83</f>
        <v>8.144400000000001</v>
      </c>
      <c r="I67" s="14" t="str">
        <f t="shared" si="6"/>
        <v>Kg</v>
      </c>
      <c r="J67" s="14">
        <f t="shared" si="4"/>
        <v>122.16600000000005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'13'!J68</f>
        <v>69.678000000000026</v>
      </c>
      <c r="G68" s="14" t="str">
        <f t="shared" si="0"/>
        <v>Kg</v>
      </c>
      <c r="H68" s="14">
        <f>'RAB SEPT'!G28*'RAB 500JT'!AT84</f>
        <v>4.9770000000000003</v>
      </c>
      <c r="I68" s="14" t="str">
        <f t="shared" si="6"/>
        <v>Kg</v>
      </c>
      <c r="J68" s="14">
        <f t="shared" si="4"/>
        <v>74.65500000000003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'13'!J69</f>
        <v>32.074000000000005</v>
      </c>
      <c r="G69" s="14" t="str">
        <f t="shared" si="0"/>
        <v>Kg</v>
      </c>
      <c r="H69" s="14">
        <f>'RAB SEPT'!G29*'RAB 500JT'!AT85</f>
        <v>2.2910000000000004</v>
      </c>
      <c r="I69" s="14" t="str">
        <f t="shared" si="6"/>
        <v>Kg</v>
      </c>
      <c r="J69" s="14">
        <f t="shared" si="4"/>
        <v>34.365000000000009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'13'!J70</f>
        <v>16.700600000000001</v>
      </c>
      <c r="G70" s="14" t="str">
        <f t="shared" si="0"/>
        <v>Kg</v>
      </c>
      <c r="H70" s="14">
        <f>'RAB SEPT'!G30*'RAB 500JT'!AT86</f>
        <v>1.1929000000000001</v>
      </c>
      <c r="I70" s="14" t="str">
        <f t="shared" si="6"/>
        <v>Kg</v>
      </c>
      <c r="J70" s="14">
        <f t="shared" si="4"/>
        <v>17.893500000000003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'13'!J72</f>
        <v>39</v>
      </c>
      <c r="G72" s="14" t="str">
        <f t="shared" si="0"/>
        <v>m2</v>
      </c>
      <c r="H72" s="14">
        <f>'RAB SEPT'!G32*'RAB 500JT'!AT88</f>
        <v>3</v>
      </c>
      <c r="I72" s="14" t="str">
        <f>E72</f>
        <v>m2</v>
      </c>
      <c r="J72" s="14">
        <f t="shared" si="4"/>
        <v>42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'13'!J73</f>
        <v>24.335999999999999</v>
      </c>
      <c r="G73" s="14" t="str">
        <f t="shared" si="0"/>
        <v>m2</v>
      </c>
      <c r="H73" s="14">
        <f>'RAB SEPT'!G33*'RAB 500JT'!AT89</f>
        <v>1.8719999999999999</v>
      </c>
      <c r="I73" s="14" t="str">
        <f>E73</f>
        <v>m2</v>
      </c>
      <c r="J73" s="14">
        <f t="shared" si="4"/>
        <v>26.207999999999998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'13'!J74</f>
        <v>13</v>
      </c>
      <c r="G74" s="14" t="str">
        <f t="shared" si="0"/>
        <v>m2</v>
      </c>
      <c r="H74" s="14">
        <f>'RAB SEPT'!G34*'RAB 500JT'!AT90</f>
        <v>1</v>
      </c>
      <c r="I74" s="14" t="str">
        <f>E74</f>
        <v>m2</v>
      </c>
      <c r="J74" s="14">
        <f t="shared" si="4"/>
        <v>14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'13'!J75</f>
        <v>0.19500000000000006</v>
      </c>
      <c r="G75" s="14" t="str">
        <f t="shared" si="0"/>
        <v>m2</v>
      </c>
      <c r="H75" s="14">
        <f>'RAB SEPT'!G35*'RAB 500JT'!AT91</f>
        <v>1.4999999999999999E-2</v>
      </c>
      <c r="I75" s="14" t="str">
        <f>E75</f>
        <v>m2</v>
      </c>
      <c r="J75" s="14">
        <f t="shared" si="4"/>
        <v>0.21000000000000008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'13'!J76</f>
        <v>5.59</v>
      </c>
      <c r="G76" s="14" t="str">
        <f t="shared" ref="G76:G94" si="7">E76</f>
        <v>m2</v>
      </c>
      <c r="H76" s="14">
        <f>'RAB SEPT'!G36*'RAB 500JT'!AT92</f>
        <v>0.43</v>
      </c>
      <c r="I76" s="14" t="str">
        <f>E76</f>
        <v>m2</v>
      </c>
      <c r="J76" s="14">
        <f t="shared" si="4"/>
        <v>6.02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'13'!J78</f>
        <v>11</v>
      </c>
      <c r="G78" s="14" t="str">
        <f t="shared" si="7"/>
        <v>bh</v>
      </c>
      <c r="H78" s="14">
        <f>'RAB SEPT'!G38*'RAB 500JT'!AT94</f>
        <v>0</v>
      </c>
      <c r="I78" s="14" t="str">
        <f t="shared" ref="I78:I86" si="9">E78</f>
        <v>bh</v>
      </c>
      <c r="J78" s="14">
        <f t="shared" si="4"/>
        <v>11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'13'!J79</f>
        <v>22</v>
      </c>
      <c r="G79" s="14" t="str">
        <f t="shared" si="7"/>
        <v>m</v>
      </c>
      <c r="H79" s="14">
        <f>'RAB SEPT'!G39*'RAB 500JT'!AT95</f>
        <v>2</v>
      </c>
      <c r="I79" s="14" t="str">
        <f t="shared" si="9"/>
        <v>m</v>
      </c>
      <c r="J79" s="14">
        <f t="shared" si="4"/>
        <v>24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'13'!J80</f>
        <v>22</v>
      </c>
      <c r="G80" s="14" t="str">
        <f t="shared" si="7"/>
        <v>btg</v>
      </c>
      <c r="H80" s="14">
        <f>'RAB SEPT'!G40*'RAB 500JT'!AT96</f>
        <v>0</v>
      </c>
      <c r="I80" s="14" t="str">
        <f t="shared" si="9"/>
        <v>btg</v>
      </c>
      <c r="J80" s="14">
        <f t="shared" si="4"/>
        <v>22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'13'!J81</f>
        <v>11</v>
      </c>
      <c r="G81" s="14" t="str">
        <f t="shared" si="7"/>
        <v>bh</v>
      </c>
      <c r="H81" s="14">
        <f>'RAB SEPT'!G41*'RAB 500JT'!AT97</f>
        <v>0</v>
      </c>
      <c r="I81" s="14" t="str">
        <f t="shared" si="9"/>
        <v>bh</v>
      </c>
      <c r="J81" s="14">
        <f t="shared" si="4"/>
        <v>11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'13'!J82</f>
        <v>22</v>
      </c>
      <c r="G82" s="14" t="str">
        <f t="shared" si="7"/>
        <v>bh</v>
      </c>
      <c r="H82" s="14">
        <f>'RAB SEPT'!G42*'RAB 500JT'!AT98</f>
        <v>0</v>
      </c>
      <c r="I82" s="14" t="str">
        <f t="shared" si="9"/>
        <v>bh</v>
      </c>
      <c r="J82" s="14">
        <f t="shared" si="4"/>
        <v>22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'13'!J83</f>
        <v>14</v>
      </c>
      <c r="G83" s="14" t="str">
        <f t="shared" si="7"/>
        <v>bh</v>
      </c>
      <c r="H83" s="14">
        <f>'RAB SEPT'!G43*'RAB 500JT'!AT99</f>
        <v>0</v>
      </c>
      <c r="I83" s="14" t="str">
        <f t="shared" si="9"/>
        <v>bh</v>
      </c>
      <c r="J83" s="14">
        <f t="shared" si="4"/>
        <v>14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'13'!J84</f>
        <v>11</v>
      </c>
      <c r="G84" s="14" t="str">
        <f t="shared" si="7"/>
        <v>set</v>
      </c>
      <c r="H84" s="14">
        <f>'RAB SEPT'!G44*'RAB 500JT'!AT100</f>
        <v>0</v>
      </c>
      <c r="I84" s="14" t="str">
        <f t="shared" si="9"/>
        <v>set</v>
      </c>
      <c r="J84" s="14">
        <f t="shared" si="4"/>
        <v>11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'13'!J85</f>
        <v>0</v>
      </c>
      <c r="G85" s="14" t="str">
        <f t="shared" si="7"/>
        <v>set</v>
      </c>
      <c r="H85" s="14">
        <f>'RAB SEPT'!G45*'RAB 500JT'!AT101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'13'!J86</f>
        <v>12</v>
      </c>
      <c r="G86" s="14" t="str">
        <f t="shared" si="7"/>
        <v>bh</v>
      </c>
      <c r="H86" s="14">
        <f>'RAB SEPT'!G46*'RAB 500JT'!AT102</f>
        <v>2</v>
      </c>
      <c r="I86" s="14" t="str">
        <f t="shared" si="9"/>
        <v>bh</v>
      </c>
      <c r="J86" s="14">
        <f t="shared" si="4"/>
        <v>14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'13'!J88</f>
        <v>10.550400000000003</v>
      </c>
      <c r="G88" s="14" t="str">
        <f t="shared" si="7"/>
        <v>m3</v>
      </c>
      <c r="H88" s="14">
        <f>'RAB SEPT'!G48*'RAB 500JT'!AT104</f>
        <v>0</v>
      </c>
      <c r="I88" s="14" t="str">
        <f t="shared" ref="I88:I94" si="10">E88</f>
        <v>m3</v>
      </c>
      <c r="J88" s="14">
        <f t="shared" si="4"/>
        <v>10.550400000000003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'13'!J89</f>
        <v>2.7631999999999994</v>
      </c>
      <c r="G89" s="14" t="str">
        <f t="shared" si="7"/>
        <v>m3</v>
      </c>
      <c r="H89" s="14">
        <f>'RAB SEPT'!G49*'RAB 500JT'!AT105</f>
        <v>0.25119999999999998</v>
      </c>
      <c r="I89" s="14" t="str">
        <f t="shared" si="10"/>
        <v>m3</v>
      </c>
      <c r="J89" s="14">
        <f t="shared" si="4"/>
        <v>3.0143999999999993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'13'!J90</f>
        <v>39</v>
      </c>
      <c r="G90" s="14" t="str">
        <f t="shared" si="7"/>
        <v>Bh</v>
      </c>
      <c r="H90" s="14">
        <f>'RAB SEPT'!G50*'RAB 500JT'!AT106</f>
        <v>3</v>
      </c>
      <c r="I90" s="14" t="str">
        <f t="shared" si="10"/>
        <v>Bh</v>
      </c>
      <c r="J90" s="14">
        <f t="shared" si="4"/>
        <v>42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'13'!J91</f>
        <v>11</v>
      </c>
      <c r="G91" s="14" t="str">
        <f t="shared" si="7"/>
        <v>Bh</v>
      </c>
      <c r="H91" s="14">
        <f>'RAB SEPT'!G51*'RAB 500JT'!AT107</f>
        <v>0</v>
      </c>
      <c r="I91" s="14" t="str">
        <f t="shared" si="10"/>
        <v>Bh</v>
      </c>
      <c r="J91" s="14">
        <f t="shared" si="4"/>
        <v>11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'13'!J92</f>
        <v>1.2057600000000002</v>
      </c>
      <c r="G92" s="14" t="str">
        <f t="shared" si="7"/>
        <v>M3</v>
      </c>
      <c r="H92" s="14">
        <f>'RAB SEPT'!G52*'RAB 500JT'!AT108</f>
        <v>0.10048000000000001</v>
      </c>
      <c r="I92" s="14" t="str">
        <f t="shared" si="10"/>
        <v>M3</v>
      </c>
      <c r="J92" s="14">
        <f t="shared" si="4"/>
        <v>1.3062400000000003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'13'!J93</f>
        <v>1.2057600000000002</v>
      </c>
      <c r="G93" s="14" t="str">
        <f t="shared" si="7"/>
        <v>M3</v>
      </c>
      <c r="H93" s="14">
        <f>'RAB SEPT'!G53*'RAB 500JT'!AT109</f>
        <v>0.10048000000000001</v>
      </c>
      <c r="I93" s="14" t="str">
        <f t="shared" si="10"/>
        <v>M3</v>
      </c>
      <c r="J93" s="14">
        <f t="shared" si="4"/>
        <v>1.3062400000000003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'13'!J94</f>
        <v>12</v>
      </c>
      <c r="G94" s="14" t="str">
        <f t="shared" si="7"/>
        <v>M2</v>
      </c>
      <c r="H94" s="14">
        <f>'RAB SEPT'!G54*'RAB 500JT'!AT110</f>
        <v>1</v>
      </c>
      <c r="I94" s="14" t="str">
        <f t="shared" si="10"/>
        <v>M2</v>
      </c>
      <c r="J94" s="14">
        <f t="shared" si="4"/>
        <v>13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CBDA-5621-4947-B97F-D4002987F07D}">
  <dimension ref="A1:Z119"/>
  <sheetViews>
    <sheetView topLeftCell="A55" workbookViewId="0">
      <selection activeCell="J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295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'14'!J11</f>
        <v>36.539999999999985</v>
      </c>
      <c r="G11" s="14" t="str">
        <f>E11</f>
        <v>m3</v>
      </c>
      <c r="H11" s="14">
        <f>'RAB BILIK L'!G12*'RAB 500JT'!AU28</f>
        <v>0</v>
      </c>
      <c r="I11" s="14" t="str">
        <f>E11</f>
        <v>m3</v>
      </c>
      <c r="J11" s="14">
        <f>H11+F11</f>
        <v>36.539999999999985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'14'!J12</f>
        <v>0.52199999999999991</v>
      </c>
      <c r="G12" s="14" t="str">
        <f t="shared" ref="G12:G75" si="0">E12</f>
        <v>m3</v>
      </c>
      <c r="H12" s="14">
        <f>'RAB BILIK L'!G13*'RAB 500JT'!AU29</f>
        <v>0</v>
      </c>
      <c r="I12" s="14" t="str">
        <f>E12</f>
        <v>m3</v>
      </c>
      <c r="J12" s="14">
        <f t="shared" ref="J12:J49" si="1">H12+F12</f>
        <v>0.52199999999999991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'14'!J14</f>
        <v>19.488</v>
      </c>
      <c r="G14" s="14" t="str">
        <f t="shared" si="0"/>
        <v>m3</v>
      </c>
      <c r="H14" s="14">
        <f>'RAB BILIK L'!G15*'RAB 500JT'!AU31</f>
        <v>0</v>
      </c>
      <c r="I14" s="14" t="str">
        <f>E14</f>
        <v>m3</v>
      </c>
      <c r="J14" s="14">
        <f t="shared" si="1"/>
        <v>19.488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'14'!J15</f>
        <v>309.68</v>
      </c>
      <c r="G15" s="14" t="str">
        <f t="shared" si="0"/>
        <v>m2</v>
      </c>
      <c r="H15" s="14">
        <f>'RAB BILIK L'!G16*'RAB 500JT'!AU32</f>
        <v>4.5199999999999996</v>
      </c>
      <c r="I15" s="14" t="str">
        <f>E15</f>
        <v>m2</v>
      </c>
      <c r="J15" s="14">
        <f t="shared" si="1"/>
        <v>314.2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'14'!J16</f>
        <v>564.80000000000018</v>
      </c>
      <c r="G16" s="14" t="str">
        <f t="shared" si="0"/>
        <v>m2</v>
      </c>
      <c r="H16" s="14">
        <f>'RAB BILIK L'!G17*'RAB 500JT'!AU33</f>
        <v>9.0399999999999991</v>
      </c>
      <c r="I16" s="14" t="str">
        <f>E16</f>
        <v>m2</v>
      </c>
      <c r="J16" s="14">
        <f t="shared" si="1"/>
        <v>573.84000000000015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'14'!J17</f>
        <v>564.80000000000018</v>
      </c>
      <c r="G17" s="14" t="str">
        <f t="shared" si="0"/>
        <v>m2</v>
      </c>
      <c r="H17" s="14">
        <f>'RAB BILIK L'!G18*'RAB 500JT'!AU34</f>
        <v>0</v>
      </c>
      <c r="I17" s="14" t="str">
        <f>E17</f>
        <v>m2</v>
      </c>
      <c r="J17" s="14">
        <f t="shared" si="1"/>
        <v>564.80000000000018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'14'!J18</f>
        <v>55.8</v>
      </c>
      <c r="G18" s="14" t="str">
        <f t="shared" si="0"/>
        <v>m2</v>
      </c>
      <c r="H18" s="14">
        <f>'RAB BILIK L'!G19*'RAB 500JT'!AU35</f>
        <v>0</v>
      </c>
      <c r="I18" s="14" t="str">
        <f>E18</f>
        <v>m2</v>
      </c>
      <c r="J18" s="14">
        <f t="shared" si="1"/>
        <v>55.8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'14'!J20</f>
        <v>2.8560000000000008</v>
      </c>
      <c r="G20" s="14" t="str">
        <f t="shared" si="0"/>
        <v>m3</v>
      </c>
      <c r="H20" s="14">
        <f>'RAB BILIK L'!G21*'RAB 500JT'!AU37</f>
        <v>8.4000000000000005E-2</v>
      </c>
      <c r="I20" s="14" t="str">
        <f>E20</f>
        <v>m3</v>
      </c>
      <c r="J20" s="14">
        <f t="shared" si="1"/>
        <v>2.9400000000000008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'14'!J21</f>
        <v>2.6099999999999994</v>
      </c>
      <c r="G21" s="14" t="str">
        <f t="shared" si="0"/>
        <v>m3</v>
      </c>
      <c r="H21" s="14">
        <f>'RAB BILIK L'!G22*'RAB 500JT'!AU38</f>
        <v>0</v>
      </c>
      <c r="I21" s="14" t="str">
        <f>E21</f>
        <v>m3</v>
      </c>
      <c r="J21" s="14">
        <f t="shared" si="1"/>
        <v>2.6099999999999994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'14'!J22</f>
        <v>2.8170000000000011</v>
      </c>
      <c r="G22" s="14" t="str">
        <f t="shared" si="0"/>
        <v>m3</v>
      </c>
      <c r="H22" s="14">
        <f>'RAB BILIK L'!G23*'RAB 500JT'!AU39</f>
        <v>6.3000000000000014E-2</v>
      </c>
      <c r="I22" s="14" t="str">
        <f>E22</f>
        <v>m3</v>
      </c>
      <c r="J22" s="14">
        <f t="shared" si="1"/>
        <v>2.8800000000000012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'14'!J23</f>
        <v>1.6820000000000004</v>
      </c>
      <c r="G23" s="14" t="str">
        <f t="shared" si="0"/>
        <v>m3</v>
      </c>
      <c r="H23" s="14">
        <f>'RAB BILIK L'!G24*'RAB 500JT'!AU40</f>
        <v>2.9000000000000001E-2</v>
      </c>
      <c r="I23" s="14" t="str">
        <f>E23</f>
        <v>m3</v>
      </c>
      <c r="J23" s="14">
        <f t="shared" si="1"/>
        <v>1.7110000000000003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'14'!J25</f>
        <v>578.97990000000027</v>
      </c>
      <c r="G25" s="14" t="str">
        <f t="shared" si="0"/>
        <v>Kg</v>
      </c>
      <c r="H25" s="14">
        <f>'RAB BILIK L'!G26*'RAB 500JT'!AU42</f>
        <v>0</v>
      </c>
      <c r="I25" s="14" t="str">
        <f>E25</f>
        <v>Kg</v>
      </c>
      <c r="J25" s="14">
        <f t="shared" si="1"/>
        <v>578.97990000000027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'14'!J26</f>
        <v>885.97350000000017</v>
      </c>
      <c r="G26" s="14" t="str">
        <f t="shared" si="0"/>
        <v>Kg</v>
      </c>
      <c r="H26" s="14">
        <f>'RAB BILIK L'!G27*'RAB 500JT'!AU43</f>
        <v>0</v>
      </c>
      <c r="I26" s="14" t="str">
        <f>E26</f>
        <v>Kg</v>
      </c>
      <c r="J26" s="14">
        <f t="shared" si="1"/>
        <v>885.97350000000017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'14'!J27</f>
        <v>522.83490000000006</v>
      </c>
      <c r="G27" s="14" t="str">
        <f t="shared" si="0"/>
        <v>Kg</v>
      </c>
      <c r="H27" s="14">
        <f>'RAB BILIK L'!G28*'RAB 500JT'!AU44</f>
        <v>0</v>
      </c>
      <c r="I27" s="14" t="str">
        <f>E27</f>
        <v>Kg</v>
      </c>
      <c r="J27" s="14">
        <f t="shared" si="1"/>
        <v>522.83490000000006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'14'!J29</f>
        <v>33.64</v>
      </c>
      <c r="G29" s="14" t="str">
        <f t="shared" si="0"/>
        <v>m2</v>
      </c>
      <c r="H29" s="14">
        <f>'RAB BILIK L'!G30*'RAB 500JT'!AU46</f>
        <v>0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'14'!J30</f>
        <v>109.08000000000003</v>
      </c>
      <c r="G30" s="14" t="str">
        <f t="shared" si="0"/>
        <v>m2</v>
      </c>
      <c r="H30" s="14">
        <f>'RAB BILIK L'!G31*'RAB 500JT'!AU47</f>
        <v>2.5200000000000005</v>
      </c>
      <c r="I30" s="14" t="str">
        <f>E30</f>
        <v>m2</v>
      </c>
      <c r="J30" s="14">
        <f t="shared" si="1"/>
        <v>111.60000000000002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'14'!J31</f>
        <v>32.480000000000004</v>
      </c>
      <c r="G31" s="14" t="str">
        <f t="shared" si="0"/>
        <v>m2</v>
      </c>
      <c r="H31" s="14">
        <f>'RAB BILIK L'!G32*'RAB 500JT'!AU48</f>
        <v>0.58000000000000007</v>
      </c>
      <c r="I31" s="14" t="str">
        <f>E31</f>
        <v>m2</v>
      </c>
      <c r="J31" s="14">
        <f t="shared" si="1"/>
        <v>33.06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'14'!J33</f>
        <v>59.939999999999984</v>
      </c>
      <c r="G33" s="14" t="str">
        <f t="shared" si="0"/>
        <v>m2</v>
      </c>
      <c r="H33" s="14">
        <f>'RAB BILIK L'!G34*'RAB 500JT'!AU50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'14'!J35</f>
        <v>41.446799999999996</v>
      </c>
      <c r="G35" s="14" t="str">
        <f t="shared" si="0"/>
        <v>m2</v>
      </c>
      <c r="H35" s="14">
        <f>'RAB BILIK L'!G36*'RAB 500JT'!AU52</f>
        <v>13.815599999999998</v>
      </c>
      <c r="I35" s="14" t="str">
        <f>E35</f>
        <v>m2</v>
      </c>
      <c r="J35" s="14">
        <f t="shared" si="1"/>
        <v>55.262399999999992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'14'!J37</f>
        <v>32</v>
      </c>
      <c r="G37" s="14" t="str">
        <f t="shared" si="0"/>
        <v>bh</v>
      </c>
      <c r="H37" s="14">
        <f>'RAB BILIK L'!G38*'RAB 500JT'!AU54</f>
        <v>1</v>
      </c>
      <c r="I37" s="14" t="str">
        <f t="shared" ref="I37:I49" si="3">E37</f>
        <v>bh</v>
      </c>
      <c r="J37" s="14">
        <f t="shared" si="1"/>
        <v>33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'14'!J38</f>
        <v>33</v>
      </c>
      <c r="G38" s="14" t="str">
        <f t="shared" si="0"/>
        <v>bh</v>
      </c>
      <c r="H38" s="14">
        <f>'RAB BILIK L'!G39*'RAB 500JT'!AU55</f>
        <v>1</v>
      </c>
      <c r="I38" s="14" t="str">
        <f t="shared" si="3"/>
        <v>bh</v>
      </c>
      <c r="J38" s="14">
        <f t="shared" si="1"/>
        <v>34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'14'!J39</f>
        <v>33</v>
      </c>
      <c r="G39" s="14" t="str">
        <f t="shared" si="0"/>
        <v>bh</v>
      </c>
      <c r="H39" s="14">
        <f>'RAB BILIK L'!G40*'RAB 500JT'!AU56</f>
        <v>1</v>
      </c>
      <c r="I39" s="14" t="str">
        <f t="shared" si="3"/>
        <v>bh</v>
      </c>
      <c r="J39" s="14">
        <f t="shared" si="1"/>
        <v>34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'14'!J40</f>
        <v>32</v>
      </c>
      <c r="G40" s="14" t="str">
        <f t="shared" si="0"/>
        <v>btg</v>
      </c>
      <c r="H40" s="14">
        <f>'RAB BILIK L'!G41*'RAB 500JT'!AU57</f>
        <v>1</v>
      </c>
      <c r="I40" s="14" t="str">
        <f t="shared" si="3"/>
        <v>btg</v>
      </c>
      <c r="J40" s="14">
        <f t="shared" si="1"/>
        <v>33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'14'!J41</f>
        <v>32</v>
      </c>
      <c r="G41" s="14" t="str">
        <f t="shared" si="0"/>
        <v>bh</v>
      </c>
      <c r="H41" s="14">
        <f>'RAB BILIK L'!G42*'RAB 500JT'!AU58</f>
        <v>0</v>
      </c>
      <c r="I41" s="14" t="str">
        <f t="shared" si="3"/>
        <v>bh</v>
      </c>
      <c r="J41" s="14">
        <f t="shared" si="1"/>
        <v>32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'14'!J42</f>
        <v>32</v>
      </c>
      <c r="G42" s="14" t="str">
        <f t="shared" si="0"/>
        <v>bh</v>
      </c>
      <c r="H42" s="14">
        <f>'RAB BILIK L'!G43*'RAB 500JT'!AU59</f>
        <v>0</v>
      </c>
      <c r="I42" s="14" t="str">
        <f t="shared" si="3"/>
        <v>bh</v>
      </c>
      <c r="J42" s="14">
        <f t="shared" si="1"/>
        <v>32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'14'!J43</f>
        <v>21</v>
      </c>
      <c r="G43" s="14" t="str">
        <f t="shared" si="0"/>
        <v>m</v>
      </c>
      <c r="H43" s="14">
        <f>'RAB BILIK L'!G44*'RAB 500JT'!AU60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'14'!J44</f>
        <v>7</v>
      </c>
      <c r="G44" s="14" t="str">
        <f t="shared" si="0"/>
        <v>bh</v>
      </c>
      <c r="H44" s="14">
        <f>'RAB BILIK L'!G45*'RAB 500JT'!AU61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'14'!J45</f>
        <v>7</v>
      </c>
      <c r="G45" s="14" t="str">
        <f t="shared" si="0"/>
        <v>bh</v>
      </c>
      <c r="H45" s="14">
        <f>'RAB BILIK L'!G46*'RAB 500JT'!AU62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'14'!J46</f>
        <v>7</v>
      </c>
      <c r="G46" s="14" t="str">
        <f t="shared" si="0"/>
        <v>bh</v>
      </c>
      <c r="H46" s="14">
        <f>'RAB BILIK L'!G47*'RAB 500JT'!AU63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'14'!J47</f>
        <v>32</v>
      </c>
      <c r="G47" s="14" t="str">
        <f t="shared" si="0"/>
        <v>bh</v>
      </c>
      <c r="H47" s="14">
        <f>'RAB BILIK L'!G48*'RAB 500JT'!AU64</f>
        <v>0</v>
      </c>
      <c r="I47" s="14" t="str">
        <f t="shared" si="3"/>
        <v>bh</v>
      </c>
      <c r="J47" s="14">
        <f t="shared" si="1"/>
        <v>32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'14'!J48</f>
        <v>32</v>
      </c>
      <c r="G48" s="14" t="str">
        <f t="shared" si="0"/>
        <v>btg</v>
      </c>
      <c r="H48" s="14">
        <f>'RAB BILIK L'!G49*'RAB 500JT'!AU65</f>
        <v>0</v>
      </c>
      <c r="I48" s="14" t="str">
        <f t="shared" si="3"/>
        <v>btg</v>
      </c>
      <c r="J48" s="14">
        <f t="shared" si="1"/>
        <v>32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'14'!J49</f>
        <v>55</v>
      </c>
      <c r="G49" s="14" t="str">
        <f t="shared" si="0"/>
        <v>bh</v>
      </c>
      <c r="H49" s="14">
        <f>'RAB BILIK L'!G50*'RAB 500JT'!AU66</f>
        <v>1</v>
      </c>
      <c r="I49" s="14" t="str">
        <f t="shared" si="3"/>
        <v>bh</v>
      </c>
      <c r="J49" s="14">
        <f t="shared" si="1"/>
        <v>56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'14'!J53</f>
        <v>33.264000000000003</v>
      </c>
      <c r="G53" s="14" t="str">
        <f t="shared" si="0"/>
        <v>m3</v>
      </c>
      <c r="H53" s="14">
        <f>'RAB SEPT'!G13*'RAB 500JT'!AU69</f>
        <v>0</v>
      </c>
      <c r="I53" s="14" t="str">
        <f>E53</f>
        <v>m3</v>
      </c>
      <c r="J53" s="14">
        <f>H53+F53</f>
        <v>33.264000000000003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'14'!J54</f>
        <v>11.087999999999999</v>
      </c>
      <c r="G54" s="14" t="str">
        <f t="shared" si="0"/>
        <v>m3</v>
      </c>
      <c r="H54" s="14">
        <f>'RAB SEPT'!G14*'RAB 500JT'!AU70</f>
        <v>0</v>
      </c>
      <c r="I54" s="14" t="str">
        <f>E54</f>
        <v>m3</v>
      </c>
      <c r="J54" s="14">
        <f t="shared" ref="J54:J94" si="4">H54+F54</f>
        <v>11.087999999999999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'14'!J56</f>
        <v>101.20000000000002</v>
      </c>
      <c r="G56" s="14" t="str">
        <f t="shared" si="0"/>
        <v>m2</v>
      </c>
      <c r="H56" s="14">
        <f>'RAB SEPT'!G16*'RAB 500JT'!AU72</f>
        <v>0</v>
      </c>
      <c r="I56" s="14" t="str">
        <f>E56</f>
        <v>m2</v>
      </c>
      <c r="J56" s="14">
        <f t="shared" si="4"/>
        <v>101.20000000000002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'14'!J58</f>
        <v>6.7860000000000023</v>
      </c>
      <c r="G58" s="14" t="str">
        <f t="shared" si="0"/>
        <v>m3</v>
      </c>
      <c r="H58" s="14">
        <f>'RAB SEPT'!G18*'RAB 500JT'!AU74</f>
        <v>0.52200000000000002</v>
      </c>
      <c r="I58" s="14" t="str">
        <f t="shared" ref="I58:I63" si="5">E58</f>
        <v>m3</v>
      </c>
      <c r="J58" s="14">
        <f t="shared" si="4"/>
        <v>7.3080000000000025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'14'!J59</f>
        <v>1.6847999999999994</v>
      </c>
      <c r="G59" s="14" t="str">
        <f t="shared" si="0"/>
        <v>m3</v>
      </c>
      <c r="H59" s="14">
        <f>'RAB SEPT'!G19*'RAB 500JT'!AU75</f>
        <v>0.12959999999999999</v>
      </c>
      <c r="I59" s="14" t="str">
        <f t="shared" si="5"/>
        <v>m3</v>
      </c>
      <c r="J59" s="14">
        <f t="shared" si="4"/>
        <v>1.8143999999999993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'14'!J60</f>
        <v>2.5219999999999998</v>
      </c>
      <c r="G60" s="14" t="str">
        <f t="shared" si="0"/>
        <v>m3</v>
      </c>
      <c r="H60" s="14">
        <f>'RAB SEPT'!G20*'RAB 500JT'!AU76</f>
        <v>0.19400000000000001</v>
      </c>
      <c r="I60" s="14" t="str">
        <f t="shared" si="5"/>
        <v>m3</v>
      </c>
      <c r="J60" s="14">
        <f t="shared" si="4"/>
        <v>2.7159999999999997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'14'!J61</f>
        <v>0.65</v>
      </c>
      <c r="G61" s="14" t="str">
        <f t="shared" si="0"/>
        <v>m3</v>
      </c>
      <c r="H61" s="14">
        <f>'RAB SEPT'!G21*'RAB 500JT'!AU77</f>
        <v>0.05</v>
      </c>
      <c r="I61" s="14" t="str">
        <f t="shared" si="5"/>
        <v>m3</v>
      </c>
      <c r="J61" s="14">
        <f t="shared" si="4"/>
        <v>0.70000000000000007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'14'!J62</f>
        <v>0.19500000000000006</v>
      </c>
      <c r="G62" s="14" t="str">
        <f t="shared" si="0"/>
        <v>m3</v>
      </c>
      <c r="H62" s="14">
        <f>'RAB SEPT'!G22*'RAB 500JT'!AU78</f>
        <v>1.4999999999999999E-2</v>
      </c>
      <c r="I62" s="14" t="str">
        <f t="shared" si="5"/>
        <v>m3</v>
      </c>
      <c r="J62" s="14">
        <f t="shared" si="4"/>
        <v>0.21000000000000008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'14'!J63</f>
        <v>5.59</v>
      </c>
      <c r="G63" s="14" t="str">
        <f t="shared" si="0"/>
        <v>m3</v>
      </c>
      <c r="H63" s="14">
        <f>'RAB SEPT'!G23*'RAB 500JT'!AU79</f>
        <v>0.43</v>
      </c>
      <c r="I63" s="14" t="str">
        <f t="shared" si="5"/>
        <v>m3</v>
      </c>
      <c r="J63" s="14">
        <f t="shared" si="4"/>
        <v>6.02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'14'!J65</f>
        <v>552.846</v>
      </c>
      <c r="G65" s="14" t="str">
        <f t="shared" si="0"/>
        <v>Kg</v>
      </c>
      <c r="H65" s="14">
        <f>'RAB SEPT'!G25*'RAB 500JT'!AU81</f>
        <v>0</v>
      </c>
      <c r="I65" s="14" t="str">
        <f t="shared" ref="I65:I70" si="6">E65</f>
        <v>Kg</v>
      </c>
      <c r="J65" s="14">
        <f t="shared" si="4"/>
        <v>552.846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'14'!J66</f>
        <v>122.16600000000005</v>
      </c>
      <c r="G66" s="14" t="str">
        <f t="shared" si="0"/>
        <v>Kg</v>
      </c>
      <c r="H66" s="14">
        <f>'RAB SEPT'!G26*'RAB 500JT'!AU82</f>
        <v>0</v>
      </c>
      <c r="I66" s="14" t="str">
        <f t="shared" si="6"/>
        <v>Kg</v>
      </c>
      <c r="J66" s="14">
        <f t="shared" si="4"/>
        <v>122.16600000000005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'14'!J67</f>
        <v>122.16600000000005</v>
      </c>
      <c r="G67" s="14" t="str">
        <f t="shared" si="0"/>
        <v>Kg</v>
      </c>
      <c r="H67" s="14">
        <f>'RAB SEPT'!G27*'RAB 500JT'!AU83</f>
        <v>0</v>
      </c>
      <c r="I67" s="14" t="str">
        <f t="shared" si="6"/>
        <v>Kg</v>
      </c>
      <c r="J67" s="14">
        <f t="shared" si="4"/>
        <v>122.16600000000005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'14'!J68</f>
        <v>74.65500000000003</v>
      </c>
      <c r="G68" s="14" t="str">
        <f t="shared" si="0"/>
        <v>Kg</v>
      </c>
      <c r="H68" s="14">
        <f>'RAB SEPT'!G28*'RAB 500JT'!AU84</f>
        <v>0</v>
      </c>
      <c r="I68" s="14" t="str">
        <f t="shared" si="6"/>
        <v>Kg</v>
      </c>
      <c r="J68" s="14">
        <f t="shared" si="4"/>
        <v>74.65500000000003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'14'!J69</f>
        <v>34.365000000000009</v>
      </c>
      <c r="G69" s="14" t="str">
        <f t="shared" si="0"/>
        <v>Kg</v>
      </c>
      <c r="H69" s="14">
        <f>'RAB SEPT'!G29*'RAB 500JT'!AU85</f>
        <v>0</v>
      </c>
      <c r="I69" s="14" t="str">
        <f t="shared" si="6"/>
        <v>Kg</v>
      </c>
      <c r="J69" s="14">
        <f t="shared" si="4"/>
        <v>34.365000000000009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'14'!J70</f>
        <v>17.893500000000003</v>
      </c>
      <c r="G70" s="14" t="str">
        <f t="shared" si="0"/>
        <v>Kg</v>
      </c>
      <c r="H70" s="14">
        <f>'RAB SEPT'!G30*'RAB 500JT'!AU86</f>
        <v>0</v>
      </c>
      <c r="I70" s="14" t="str">
        <f t="shared" si="6"/>
        <v>Kg</v>
      </c>
      <c r="J70" s="14">
        <f t="shared" si="4"/>
        <v>17.893500000000003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'14'!J72</f>
        <v>42</v>
      </c>
      <c r="G72" s="14" t="str">
        <f t="shared" si="0"/>
        <v>m2</v>
      </c>
      <c r="H72" s="14">
        <f>'RAB SEPT'!G32*'RAB 500JT'!AU88</f>
        <v>3</v>
      </c>
      <c r="I72" s="14" t="str">
        <f>E72</f>
        <v>m2</v>
      </c>
      <c r="J72" s="14">
        <f t="shared" si="4"/>
        <v>45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'14'!J73</f>
        <v>26.207999999999998</v>
      </c>
      <c r="G73" s="14" t="str">
        <f t="shared" si="0"/>
        <v>m2</v>
      </c>
      <c r="H73" s="14">
        <f>'RAB SEPT'!G33*'RAB 500JT'!AU89</f>
        <v>1.8719999999999999</v>
      </c>
      <c r="I73" s="14" t="str">
        <f>E73</f>
        <v>m2</v>
      </c>
      <c r="J73" s="14">
        <f t="shared" si="4"/>
        <v>28.08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'14'!J74</f>
        <v>14</v>
      </c>
      <c r="G74" s="14" t="str">
        <f t="shared" si="0"/>
        <v>m2</v>
      </c>
      <c r="H74" s="14">
        <f>'RAB SEPT'!G34*'RAB 500JT'!AU90</f>
        <v>1</v>
      </c>
      <c r="I74" s="14" t="str">
        <f>E74</f>
        <v>m2</v>
      </c>
      <c r="J74" s="14">
        <f t="shared" si="4"/>
        <v>15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'14'!J75</f>
        <v>0.21000000000000008</v>
      </c>
      <c r="G75" s="14" t="str">
        <f t="shared" si="0"/>
        <v>m2</v>
      </c>
      <c r="H75" s="14">
        <f>'RAB SEPT'!G35*'RAB 500JT'!AU91</f>
        <v>1.4999999999999999E-2</v>
      </c>
      <c r="I75" s="14" t="str">
        <f>E75</f>
        <v>m2</v>
      </c>
      <c r="J75" s="14">
        <f t="shared" si="4"/>
        <v>0.22500000000000009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'14'!J76</f>
        <v>6.02</v>
      </c>
      <c r="G76" s="14" t="str">
        <f t="shared" ref="G76:G94" si="7">E76</f>
        <v>m2</v>
      </c>
      <c r="H76" s="14">
        <f>'RAB SEPT'!G36*'RAB 500JT'!AU92</f>
        <v>0.43</v>
      </c>
      <c r="I76" s="14" t="str">
        <f>E76</f>
        <v>m2</v>
      </c>
      <c r="J76" s="14">
        <f t="shared" si="4"/>
        <v>6.4499999999999993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'14'!J78</f>
        <v>11</v>
      </c>
      <c r="G78" s="14" t="str">
        <f t="shared" si="7"/>
        <v>bh</v>
      </c>
      <c r="H78" s="14">
        <f>'RAB SEPT'!G38*'RAB 500JT'!AU94</f>
        <v>0</v>
      </c>
      <c r="I78" s="14" t="str">
        <f t="shared" ref="I78:I86" si="9">E78</f>
        <v>bh</v>
      </c>
      <c r="J78" s="14">
        <f t="shared" si="4"/>
        <v>11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'14'!J79</f>
        <v>24</v>
      </c>
      <c r="G79" s="14" t="str">
        <f t="shared" si="7"/>
        <v>m</v>
      </c>
      <c r="H79" s="14">
        <f>'RAB SEPT'!G39*'RAB 500JT'!AU95</f>
        <v>2</v>
      </c>
      <c r="I79" s="14" t="str">
        <f t="shared" si="9"/>
        <v>m</v>
      </c>
      <c r="J79" s="14">
        <f t="shared" si="4"/>
        <v>26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'14'!J80</f>
        <v>22</v>
      </c>
      <c r="G80" s="14" t="str">
        <f t="shared" si="7"/>
        <v>btg</v>
      </c>
      <c r="H80" s="14">
        <f>'RAB SEPT'!G40*'RAB 500JT'!AU96</f>
        <v>0</v>
      </c>
      <c r="I80" s="14" t="str">
        <f t="shared" si="9"/>
        <v>btg</v>
      </c>
      <c r="J80" s="14">
        <f t="shared" si="4"/>
        <v>22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'14'!J81</f>
        <v>11</v>
      </c>
      <c r="G81" s="14" t="str">
        <f t="shared" si="7"/>
        <v>bh</v>
      </c>
      <c r="H81" s="14">
        <f>'RAB SEPT'!G41*'RAB 500JT'!AU97</f>
        <v>0</v>
      </c>
      <c r="I81" s="14" t="str">
        <f t="shared" si="9"/>
        <v>bh</v>
      </c>
      <c r="J81" s="14">
        <f t="shared" si="4"/>
        <v>11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'14'!J82</f>
        <v>22</v>
      </c>
      <c r="G82" s="14" t="str">
        <f t="shared" si="7"/>
        <v>bh</v>
      </c>
      <c r="H82" s="14">
        <f>'RAB SEPT'!G42*'RAB 500JT'!AU98</f>
        <v>0</v>
      </c>
      <c r="I82" s="14" t="str">
        <f t="shared" si="9"/>
        <v>bh</v>
      </c>
      <c r="J82" s="14">
        <f t="shared" si="4"/>
        <v>22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'14'!J83</f>
        <v>14</v>
      </c>
      <c r="G83" s="14" t="str">
        <f t="shared" si="7"/>
        <v>bh</v>
      </c>
      <c r="H83" s="14">
        <f>'RAB SEPT'!G43*'RAB 500JT'!AU99</f>
        <v>0</v>
      </c>
      <c r="I83" s="14" t="str">
        <f t="shared" si="9"/>
        <v>bh</v>
      </c>
      <c r="J83" s="14">
        <f t="shared" si="4"/>
        <v>14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'14'!J84</f>
        <v>11</v>
      </c>
      <c r="G84" s="14" t="str">
        <f t="shared" si="7"/>
        <v>set</v>
      </c>
      <c r="H84" s="14">
        <f>'RAB SEPT'!G44*'RAB 500JT'!AU100</f>
        <v>2</v>
      </c>
      <c r="I84" s="14" t="str">
        <f t="shared" si="9"/>
        <v>set</v>
      </c>
      <c r="J84" s="14">
        <f t="shared" si="4"/>
        <v>13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'14'!J85</f>
        <v>0</v>
      </c>
      <c r="G85" s="14" t="str">
        <f t="shared" si="7"/>
        <v>set</v>
      </c>
      <c r="H85" s="14">
        <f>'RAB SEPT'!G45*'RAB 500JT'!AU101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'14'!J86</f>
        <v>14</v>
      </c>
      <c r="G86" s="14" t="str">
        <f t="shared" si="7"/>
        <v>bh</v>
      </c>
      <c r="H86" s="14">
        <f>'RAB SEPT'!G46*'RAB 500JT'!AU102</f>
        <v>0</v>
      </c>
      <c r="I86" s="14" t="str">
        <f t="shared" si="9"/>
        <v>bh</v>
      </c>
      <c r="J86" s="14">
        <f t="shared" si="4"/>
        <v>14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'14'!J88</f>
        <v>10.550400000000003</v>
      </c>
      <c r="G88" s="14" t="str">
        <f t="shared" si="7"/>
        <v>m3</v>
      </c>
      <c r="H88" s="14">
        <f>'RAB SEPT'!G48*'RAB 500JT'!AU104</f>
        <v>0</v>
      </c>
      <c r="I88" s="14" t="str">
        <f t="shared" ref="I88:I94" si="10">E88</f>
        <v>m3</v>
      </c>
      <c r="J88" s="14">
        <f t="shared" si="4"/>
        <v>10.550400000000003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'14'!J89</f>
        <v>3.0143999999999993</v>
      </c>
      <c r="G89" s="14" t="str">
        <f t="shared" si="7"/>
        <v>m3</v>
      </c>
      <c r="H89" s="14">
        <f>'RAB SEPT'!G49*'RAB 500JT'!AU105</f>
        <v>0.25119999999999998</v>
      </c>
      <c r="I89" s="14" t="str">
        <f t="shared" si="10"/>
        <v>m3</v>
      </c>
      <c r="J89" s="14">
        <f t="shared" si="4"/>
        <v>3.2655999999999992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'14'!J90</f>
        <v>42</v>
      </c>
      <c r="G90" s="14" t="str">
        <f t="shared" si="7"/>
        <v>Bh</v>
      </c>
      <c r="H90" s="14">
        <f>'RAB SEPT'!G50*'RAB 500JT'!AU106</f>
        <v>0</v>
      </c>
      <c r="I90" s="14" t="str">
        <f t="shared" si="10"/>
        <v>Bh</v>
      </c>
      <c r="J90" s="14">
        <f t="shared" si="4"/>
        <v>42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'14'!J91</f>
        <v>11</v>
      </c>
      <c r="G91" s="14" t="str">
        <f t="shared" si="7"/>
        <v>Bh</v>
      </c>
      <c r="H91" s="14">
        <f>'RAB SEPT'!G51*'RAB 500JT'!AU107</f>
        <v>1</v>
      </c>
      <c r="I91" s="14" t="str">
        <f t="shared" si="10"/>
        <v>Bh</v>
      </c>
      <c r="J91" s="14">
        <f t="shared" si="4"/>
        <v>12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'14'!J92</f>
        <v>1.3062400000000003</v>
      </c>
      <c r="G92" s="14" t="str">
        <f t="shared" si="7"/>
        <v>M3</v>
      </c>
      <c r="H92" s="14">
        <f>'RAB SEPT'!G52*'RAB 500JT'!AU108</f>
        <v>0.10048000000000001</v>
      </c>
      <c r="I92" s="14" t="str">
        <f t="shared" si="10"/>
        <v>M3</v>
      </c>
      <c r="J92" s="14">
        <f t="shared" si="4"/>
        <v>1.4067200000000004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'14'!J93</f>
        <v>1.3062400000000003</v>
      </c>
      <c r="G93" s="14" t="str">
        <f t="shared" si="7"/>
        <v>M3</v>
      </c>
      <c r="H93" s="14">
        <f>'RAB SEPT'!G53*'RAB 500JT'!AU109</f>
        <v>0.10048000000000001</v>
      </c>
      <c r="I93" s="14" t="str">
        <f t="shared" si="10"/>
        <v>M3</v>
      </c>
      <c r="J93" s="14">
        <f t="shared" si="4"/>
        <v>1.4067200000000004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'14'!J94</f>
        <v>13</v>
      </c>
      <c r="G94" s="14" t="str">
        <f t="shared" si="7"/>
        <v>M2</v>
      </c>
      <c r="H94" s="14">
        <f>'RAB SEPT'!G54*'RAB 500JT'!AU110</f>
        <v>1</v>
      </c>
      <c r="I94" s="14" t="str">
        <f t="shared" si="10"/>
        <v>M2</v>
      </c>
      <c r="J94" s="14">
        <f t="shared" si="4"/>
        <v>14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3904-0287-4AFF-86C6-A19B70694036}">
  <dimension ref="A1:Z119"/>
  <sheetViews>
    <sheetView topLeftCell="A67" workbookViewId="0">
      <selection activeCell="J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296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'15'!J11</f>
        <v>36.539999999999985</v>
      </c>
      <c r="G11" s="14" t="str">
        <f>E11</f>
        <v>m3</v>
      </c>
      <c r="H11" s="14">
        <f>'RAB BILIK L'!G12*'RAB 500JT'!AV28</f>
        <v>0</v>
      </c>
      <c r="I11" s="14" t="str">
        <f>E11</f>
        <v>m3</v>
      </c>
      <c r="J11" s="14">
        <f>H11+F11</f>
        <v>36.539999999999985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'15'!J12</f>
        <v>0.52199999999999991</v>
      </c>
      <c r="G12" s="14" t="str">
        <f t="shared" ref="G12:G75" si="0">E12</f>
        <v>m3</v>
      </c>
      <c r="H12" s="14">
        <f>'RAB BILIK L'!G13*'RAB 500JT'!AV29</f>
        <v>0</v>
      </c>
      <c r="I12" s="14" t="str">
        <f>E12</f>
        <v>m3</v>
      </c>
      <c r="J12" s="14">
        <f t="shared" ref="J12:J49" si="1">H12+F12</f>
        <v>0.52199999999999991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'15'!J14</f>
        <v>19.488</v>
      </c>
      <c r="G14" s="14" t="str">
        <f t="shared" si="0"/>
        <v>m3</v>
      </c>
      <c r="H14" s="14">
        <f>'RAB BILIK L'!G15*'RAB 500JT'!AV31</f>
        <v>0</v>
      </c>
      <c r="I14" s="14" t="str">
        <f>E14</f>
        <v>m3</v>
      </c>
      <c r="J14" s="14">
        <f t="shared" si="1"/>
        <v>19.488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'15'!J15</f>
        <v>314.2</v>
      </c>
      <c r="G15" s="14" t="str">
        <f t="shared" si="0"/>
        <v>m2</v>
      </c>
      <c r="H15" s="14">
        <f>'RAB BILIK L'!G16*'RAB 500JT'!AV32</f>
        <v>0</v>
      </c>
      <c r="I15" s="14" t="str">
        <f>E15</f>
        <v>m2</v>
      </c>
      <c r="J15" s="14">
        <f t="shared" si="1"/>
        <v>314.2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'15'!J16</f>
        <v>573.84000000000015</v>
      </c>
      <c r="G16" s="14" t="str">
        <f t="shared" si="0"/>
        <v>m2</v>
      </c>
      <c r="H16" s="14">
        <f>'RAB BILIK L'!G17*'RAB 500JT'!AV33</f>
        <v>9.0399999999999991</v>
      </c>
      <c r="I16" s="14" t="str">
        <f>E16</f>
        <v>m2</v>
      </c>
      <c r="J16" s="14">
        <f t="shared" si="1"/>
        <v>582.88000000000011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'15'!J17</f>
        <v>564.80000000000018</v>
      </c>
      <c r="G17" s="14" t="str">
        <f t="shared" si="0"/>
        <v>m2</v>
      </c>
      <c r="H17" s="14">
        <f>'RAB BILIK L'!G18*'RAB 500JT'!AV34</f>
        <v>9.0399999999999991</v>
      </c>
      <c r="I17" s="14" t="str">
        <f>E17</f>
        <v>m2</v>
      </c>
      <c r="J17" s="14">
        <f t="shared" si="1"/>
        <v>573.84000000000015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'15'!J18</f>
        <v>55.8</v>
      </c>
      <c r="G18" s="14" t="str">
        <f t="shared" si="0"/>
        <v>m2</v>
      </c>
      <c r="H18" s="14">
        <f>'RAB BILIK L'!G19*'RAB 500JT'!AV35</f>
        <v>1.7999999999999998</v>
      </c>
      <c r="I18" s="14" t="str">
        <f>E18</f>
        <v>m2</v>
      </c>
      <c r="J18" s="14">
        <f t="shared" si="1"/>
        <v>57.599999999999994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'15'!J20</f>
        <v>2.9400000000000008</v>
      </c>
      <c r="G20" s="14" t="str">
        <f t="shared" si="0"/>
        <v>m3</v>
      </c>
      <c r="H20" s="14">
        <f>'RAB BILIK L'!G21*'RAB 500JT'!AV37</f>
        <v>0</v>
      </c>
      <c r="I20" s="14" t="str">
        <f>E20</f>
        <v>m3</v>
      </c>
      <c r="J20" s="14">
        <f t="shared" si="1"/>
        <v>2.9400000000000008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'15'!J21</f>
        <v>2.6099999999999994</v>
      </c>
      <c r="G21" s="14" t="str">
        <f t="shared" si="0"/>
        <v>m3</v>
      </c>
      <c r="H21" s="14">
        <f>'RAB BILIK L'!G22*'RAB 500JT'!AV38</f>
        <v>0</v>
      </c>
      <c r="I21" s="14" t="str">
        <f>E21</f>
        <v>m3</v>
      </c>
      <c r="J21" s="14">
        <f t="shared" si="1"/>
        <v>2.6099999999999994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'15'!J22</f>
        <v>2.8800000000000012</v>
      </c>
      <c r="G22" s="14" t="str">
        <f t="shared" si="0"/>
        <v>m3</v>
      </c>
      <c r="H22" s="14">
        <f>'RAB BILIK L'!G23*'RAB 500JT'!AV39</f>
        <v>0</v>
      </c>
      <c r="I22" s="14" t="str">
        <f>E22</f>
        <v>m3</v>
      </c>
      <c r="J22" s="14">
        <f t="shared" si="1"/>
        <v>2.8800000000000012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'15'!J23</f>
        <v>1.7110000000000003</v>
      </c>
      <c r="G23" s="14" t="str">
        <f t="shared" si="0"/>
        <v>m3</v>
      </c>
      <c r="H23" s="14">
        <f>'RAB BILIK L'!G24*'RAB 500JT'!AV40</f>
        <v>2.9000000000000001E-2</v>
      </c>
      <c r="I23" s="14" t="str">
        <f>E23</f>
        <v>m3</v>
      </c>
      <c r="J23" s="14">
        <f t="shared" si="1"/>
        <v>1.7400000000000002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'15'!J25</f>
        <v>578.97990000000027</v>
      </c>
      <c r="G25" s="14" t="str">
        <f t="shared" si="0"/>
        <v>Kg</v>
      </c>
      <c r="H25" s="14">
        <f>'RAB BILIK L'!G26*'RAB 500JT'!AV42</f>
        <v>0</v>
      </c>
      <c r="I25" s="14" t="str">
        <f>E25</f>
        <v>Kg</v>
      </c>
      <c r="J25" s="14">
        <f t="shared" si="1"/>
        <v>578.97990000000027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'15'!J26</f>
        <v>885.97350000000017</v>
      </c>
      <c r="G26" s="14" t="str">
        <f t="shared" si="0"/>
        <v>Kg</v>
      </c>
      <c r="H26" s="14">
        <f>'RAB BILIK L'!G27*'RAB 500JT'!AV43</f>
        <v>0</v>
      </c>
      <c r="I26" s="14" t="str">
        <f>E26</f>
        <v>Kg</v>
      </c>
      <c r="J26" s="14">
        <f t="shared" si="1"/>
        <v>885.97350000000017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'15'!J27</f>
        <v>522.83490000000006</v>
      </c>
      <c r="G27" s="14" t="str">
        <f t="shared" si="0"/>
        <v>Kg</v>
      </c>
      <c r="H27" s="14">
        <f>'RAB BILIK L'!G28*'RAB 500JT'!AV44</f>
        <v>0</v>
      </c>
      <c r="I27" s="14" t="str">
        <f>E27</f>
        <v>Kg</v>
      </c>
      <c r="J27" s="14">
        <f t="shared" si="1"/>
        <v>522.83490000000006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'15'!J29</f>
        <v>33.64</v>
      </c>
      <c r="G29" s="14" t="str">
        <f t="shared" si="0"/>
        <v>m2</v>
      </c>
      <c r="H29" s="14">
        <f>'RAB BILIK L'!G30*'RAB 500JT'!AV46</f>
        <v>0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'15'!J30</f>
        <v>111.60000000000002</v>
      </c>
      <c r="G30" s="14" t="str">
        <f t="shared" si="0"/>
        <v>m2</v>
      </c>
      <c r="H30" s="14">
        <f>'RAB BILIK L'!G31*'RAB 500JT'!AV47</f>
        <v>0</v>
      </c>
      <c r="I30" s="14" t="str">
        <f>E30</f>
        <v>m2</v>
      </c>
      <c r="J30" s="14">
        <f t="shared" si="1"/>
        <v>111.60000000000002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'15'!J31</f>
        <v>33.06</v>
      </c>
      <c r="G31" s="14" t="str">
        <f t="shared" si="0"/>
        <v>m2</v>
      </c>
      <c r="H31" s="14">
        <f>'RAB BILIK L'!G32*'RAB 500JT'!AV48</f>
        <v>0.58000000000000007</v>
      </c>
      <c r="I31" s="14" t="str">
        <f>E31</f>
        <v>m2</v>
      </c>
      <c r="J31" s="14">
        <f t="shared" si="1"/>
        <v>33.64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'15'!J33</f>
        <v>59.939999999999984</v>
      </c>
      <c r="G33" s="14" t="str">
        <f t="shared" si="0"/>
        <v>m2</v>
      </c>
      <c r="H33" s="14">
        <f>'RAB BILIK L'!G34*'RAB 500JT'!AV50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'15'!J35</f>
        <v>55.262399999999992</v>
      </c>
      <c r="G35" s="14" t="str">
        <f t="shared" si="0"/>
        <v>m2</v>
      </c>
      <c r="H35" s="14">
        <f>'RAB BILIK L'!G36*'RAB 500JT'!AV52</f>
        <v>13.815599999999998</v>
      </c>
      <c r="I35" s="14" t="str">
        <f>E35</f>
        <v>m2</v>
      </c>
      <c r="J35" s="14">
        <f t="shared" si="1"/>
        <v>69.077999999999989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'15'!J37</f>
        <v>33</v>
      </c>
      <c r="G37" s="14" t="str">
        <f t="shared" si="0"/>
        <v>bh</v>
      </c>
      <c r="H37" s="14">
        <f>'RAB BILIK L'!G38*'RAB 500JT'!AV54</f>
        <v>1</v>
      </c>
      <c r="I37" s="14" t="str">
        <f t="shared" ref="I37:I49" si="3">E37</f>
        <v>bh</v>
      </c>
      <c r="J37" s="14">
        <f t="shared" si="1"/>
        <v>34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'15'!J38</f>
        <v>34</v>
      </c>
      <c r="G38" s="14" t="str">
        <f t="shared" si="0"/>
        <v>bh</v>
      </c>
      <c r="H38" s="14">
        <f>'RAB BILIK L'!G39*'RAB 500JT'!AV55</f>
        <v>0</v>
      </c>
      <c r="I38" s="14" t="str">
        <f t="shared" si="3"/>
        <v>bh</v>
      </c>
      <c r="J38" s="14">
        <f t="shared" si="1"/>
        <v>34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'15'!J39</f>
        <v>34</v>
      </c>
      <c r="G39" s="14" t="str">
        <f t="shared" si="0"/>
        <v>bh</v>
      </c>
      <c r="H39" s="14">
        <f>'RAB BILIK L'!G40*'RAB 500JT'!AV56</f>
        <v>0</v>
      </c>
      <c r="I39" s="14" t="str">
        <f t="shared" si="3"/>
        <v>bh</v>
      </c>
      <c r="J39" s="14">
        <f t="shared" si="1"/>
        <v>34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'15'!J40</f>
        <v>33</v>
      </c>
      <c r="G40" s="14" t="str">
        <f t="shared" si="0"/>
        <v>btg</v>
      </c>
      <c r="H40" s="14">
        <f>'RAB BILIK L'!G41*'RAB 500JT'!AV57</f>
        <v>1</v>
      </c>
      <c r="I40" s="14" t="str">
        <f t="shared" si="3"/>
        <v>btg</v>
      </c>
      <c r="J40" s="14">
        <f t="shared" si="1"/>
        <v>34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'15'!J41</f>
        <v>32</v>
      </c>
      <c r="G41" s="14" t="str">
        <f t="shared" si="0"/>
        <v>bh</v>
      </c>
      <c r="H41" s="14">
        <f>'RAB BILIK L'!G42*'RAB 500JT'!AV58</f>
        <v>1</v>
      </c>
      <c r="I41" s="14" t="str">
        <f t="shared" si="3"/>
        <v>bh</v>
      </c>
      <c r="J41" s="14">
        <f t="shared" si="1"/>
        <v>33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'15'!J42</f>
        <v>32</v>
      </c>
      <c r="G42" s="14" t="str">
        <f t="shared" si="0"/>
        <v>bh</v>
      </c>
      <c r="H42" s="14">
        <f>'RAB BILIK L'!G43*'RAB 500JT'!AV59</f>
        <v>1</v>
      </c>
      <c r="I42" s="14" t="str">
        <f t="shared" si="3"/>
        <v>bh</v>
      </c>
      <c r="J42" s="14">
        <f t="shared" si="1"/>
        <v>33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'15'!J43</f>
        <v>21</v>
      </c>
      <c r="G43" s="14" t="str">
        <f t="shared" si="0"/>
        <v>m</v>
      </c>
      <c r="H43" s="14">
        <f>'RAB BILIK L'!G44*'RAB 500JT'!AV60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'15'!J44</f>
        <v>7</v>
      </c>
      <c r="G44" s="14" t="str">
        <f t="shared" si="0"/>
        <v>bh</v>
      </c>
      <c r="H44" s="14">
        <f>'RAB BILIK L'!G45*'RAB 500JT'!AV61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'15'!J45</f>
        <v>7</v>
      </c>
      <c r="G45" s="14" t="str">
        <f t="shared" si="0"/>
        <v>bh</v>
      </c>
      <c r="H45" s="14">
        <f>'RAB BILIK L'!G46*'RAB 500JT'!AV62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'15'!J46</f>
        <v>7</v>
      </c>
      <c r="G46" s="14" t="str">
        <f t="shared" si="0"/>
        <v>bh</v>
      </c>
      <c r="H46" s="14">
        <f>'RAB BILIK L'!G47*'RAB 500JT'!AV63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'15'!J47</f>
        <v>32</v>
      </c>
      <c r="G47" s="14" t="str">
        <f t="shared" si="0"/>
        <v>bh</v>
      </c>
      <c r="H47" s="14">
        <f>'RAB BILIK L'!G48*'RAB 500JT'!AV64</f>
        <v>1</v>
      </c>
      <c r="I47" s="14" t="str">
        <f t="shared" si="3"/>
        <v>bh</v>
      </c>
      <c r="J47" s="14">
        <f t="shared" si="1"/>
        <v>33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'15'!J48</f>
        <v>32</v>
      </c>
      <c r="G48" s="14" t="str">
        <f t="shared" si="0"/>
        <v>btg</v>
      </c>
      <c r="H48" s="14">
        <f>'RAB BILIK L'!G49*'RAB 500JT'!AV65</f>
        <v>1</v>
      </c>
      <c r="I48" s="14" t="str">
        <f t="shared" si="3"/>
        <v>btg</v>
      </c>
      <c r="J48" s="14">
        <f t="shared" si="1"/>
        <v>33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'15'!J49</f>
        <v>56</v>
      </c>
      <c r="G49" s="14" t="str">
        <f t="shared" si="0"/>
        <v>bh</v>
      </c>
      <c r="H49" s="14">
        <f>'RAB BILIK L'!G50*'RAB 500JT'!AV66</f>
        <v>0</v>
      </c>
      <c r="I49" s="14" t="str">
        <f t="shared" si="3"/>
        <v>bh</v>
      </c>
      <c r="J49" s="14">
        <f t="shared" si="1"/>
        <v>56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'15'!J53</f>
        <v>33.264000000000003</v>
      </c>
      <c r="G53" s="14" t="str">
        <f t="shared" si="0"/>
        <v>m3</v>
      </c>
      <c r="H53" s="14">
        <f>'RAB SEPT'!G13*'RAB 500JT'!AV69</f>
        <v>0</v>
      </c>
      <c r="I53" s="14" t="str">
        <f>E53</f>
        <v>m3</v>
      </c>
      <c r="J53" s="14">
        <f>H53+F53</f>
        <v>33.264000000000003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'15'!J54</f>
        <v>11.087999999999999</v>
      </c>
      <c r="G54" s="14" t="str">
        <f t="shared" si="0"/>
        <v>m3</v>
      </c>
      <c r="H54" s="14">
        <f>'RAB SEPT'!G14*'RAB 500JT'!AV70</f>
        <v>0</v>
      </c>
      <c r="I54" s="14" t="str">
        <f>E54</f>
        <v>m3</v>
      </c>
      <c r="J54" s="14">
        <f t="shared" ref="J54:J94" si="4">H54+F54</f>
        <v>11.087999999999999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'15'!J56</f>
        <v>101.20000000000002</v>
      </c>
      <c r="G56" s="14" t="str">
        <f t="shared" si="0"/>
        <v>m2</v>
      </c>
      <c r="H56" s="14">
        <f>'RAB SEPT'!G16*'RAB 500JT'!AV72</f>
        <v>9.1999999999999993</v>
      </c>
      <c r="I56" s="14" t="str">
        <f>E56</f>
        <v>m2</v>
      </c>
      <c r="J56" s="14">
        <f t="shared" si="4"/>
        <v>110.40000000000002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'15'!J58</f>
        <v>7.3080000000000025</v>
      </c>
      <c r="G58" s="14" t="str">
        <f t="shared" si="0"/>
        <v>m3</v>
      </c>
      <c r="H58" s="14">
        <f>'RAB SEPT'!G18*'RAB 500JT'!AV74</f>
        <v>0.52200000000000002</v>
      </c>
      <c r="I58" s="14" t="str">
        <f t="shared" ref="I58:I63" si="5">E58</f>
        <v>m3</v>
      </c>
      <c r="J58" s="14">
        <f t="shared" si="4"/>
        <v>7.8300000000000027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'15'!J59</f>
        <v>1.8143999999999993</v>
      </c>
      <c r="G59" s="14" t="str">
        <f t="shared" si="0"/>
        <v>m3</v>
      </c>
      <c r="H59" s="14">
        <f>'RAB SEPT'!G19*'RAB 500JT'!AV75</f>
        <v>0.12959999999999999</v>
      </c>
      <c r="I59" s="14" t="str">
        <f t="shared" si="5"/>
        <v>m3</v>
      </c>
      <c r="J59" s="14">
        <f t="shared" si="4"/>
        <v>1.9439999999999993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'15'!J60</f>
        <v>2.7159999999999997</v>
      </c>
      <c r="G60" s="14" t="str">
        <f t="shared" si="0"/>
        <v>m3</v>
      </c>
      <c r="H60" s="14">
        <f>'RAB SEPT'!G20*'RAB 500JT'!AV76</f>
        <v>0.19400000000000001</v>
      </c>
      <c r="I60" s="14" t="str">
        <f t="shared" si="5"/>
        <v>m3</v>
      </c>
      <c r="J60" s="14">
        <f t="shared" si="4"/>
        <v>2.9099999999999997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'15'!J61</f>
        <v>0.70000000000000007</v>
      </c>
      <c r="G61" s="14" t="str">
        <f t="shared" si="0"/>
        <v>m3</v>
      </c>
      <c r="H61" s="14">
        <f>'RAB SEPT'!G21*'RAB 500JT'!AV77</f>
        <v>0.05</v>
      </c>
      <c r="I61" s="14" t="str">
        <f t="shared" si="5"/>
        <v>m3</v>
      </c>
      <c r="J61" s="14">
        <f t="shared" si="4"/>
        <v>0.75000000000000011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'15'!J62</f>
        <v>0.21000000000000008</v>
      </c>
      <c r="G62" s="14" t="str">
        <f t="shared" si="0"/>
        <v>m3</v>
      </c>
      <c r="H62" s="14">
        <f>'RAB SEPT'!G22*'RAB 500JT'!AV78</f>
        <v>1.4999999999999999E-2</v>
      </c>
      <c r="I62" s="14" t="str">
        <f t="shared" si="5"/>
        <v>m3</v>
      </c>
      <c r="J62" s="14">
        <f t="shared" si="4"/>
        <v>0.22500000000000009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'15'!J63</f>
        <v>6.02</v>
      </c>
      <c r="G63" s="14" t="str">
        <f t="shared" si="0"/>
        <v>m3</v>
      </c>
      <c r="H63" s="14">
        <f>'RAB SEPT'!G23*'RAB 500JT'!AV79</f>
        <v>0.43</v>
      </c>
      <c r="I63" s="14" t="str">
        <f t="shared" si="5"/>
        <v>m3</v>
      </c>
      <c r="J63" s="14">
        <f t="shared" si="4"/>
        <v>6.4499999999999993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'15'!J65</f>
        <v>552.846</v>
      </c>
      <c r="G65" s="14" t="str">
        <f t="shared" si="0"/>
        <v>Kg</v>
      </c>
      <c r="H65" s="14">
        <f>'RAB SEPT'!G25*'RAB 500JT'!AV81</f>
        <v>0</v>
      </c>
      <c r="I65" s="14" t="str">
        <f t="shared" ref="I65:I70" si="6">E65</f>
        <v>Kg</v>
      </c>
      <c r="J65" s="14">
        <f t="shared" si="4"/>
        <v>552.846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'15'!J66</f>
        <v>122.16600000000005</v>
      </c>
      <c r="G66" s="14" t="str">
        <f t="shared" si="0"/>
        <v>Kg</v>
      </c>
      <c r="H66" s="14">
        <f>'RAB SEPT'!G26*'RAB 500JT'!AV82</f>
        <v>0</v>
      </c>
      <c r="I66" s="14" t="str">
        <f t="shared" si="6"/>
        <v>Kg</v>
      </c>
      <c r="J66" s="14">
        <f t="shared" si="4"/>
        <v>122.16600000000005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'15'!J67</f>
        <v>122.16600000000005</v>
      </c>
      <c r="G67" s="14" t="str">
        <f t="shared" si="0"/>
        <v>Kg</v>
      </c>
      <c r="H67" s="14">
        <f>'RAB SEPT'!G27*'RAB 500JT'!AV83</f>
        <v>0</v>
      </c>
      <c r="I67" s="14" t="str">
        <f t="shared" si="6"/>
        <v>Kg</v>
      </c>
      <c r="J67" s="14">
        <f t="shared" si="4"/>
        <v>122.16600000000005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'15'!J68</f>
        <v>74.65500000000003</v>
      </c>
      <c r="G68" s="14" t="str">
        <f t="shared" si="0"/>
        <v>Kg</v>
      </c>
      <c r="H68" s="14">
        <f>'RAB SEPT'!G28*'RAB 500JT'!AV84</f>
        <v>0</v>
      </c>
      <c r="I68" s="14" t="str">
        <f t="shared" si="6"/>
        <v>Kg</v>
      </c>
      <c r="J68" s="14">
        <f t="shared" si="4"/>
        <v>74.65500000000003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'15'!J69</f>
        <v>34.365000000000009</v>
      </c>
      <c r="G69" s="14" t="str">
        <f t="shared" si="0"/>
        <v>Kg</v>
      </c>
      <c r="H69" s="14">
        <f>'RAB SEPT'!G29*'RAB 500JT'!AV85</f>
        <v>0</v>
      </c>
      <c r="I69" s="14" t="str">
        <f t="shared" si="6"/>
        <v>Kg</v>
      </c>
      <c r="J69" s="14">
        <f t="shared" si="4"/>
        <v>34.365000000000009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'15'!J70</f>
        <v>17.893500000000003</v>
      </c>
      <c r="G70" s="14" t="str">
        <f t="shared" si="0"/>
        <v>Kg</v>
      </c>
      <c r="H70" s="14">
        <f>'RAB SEPT'!G30*'RAB 500JT'!AV86</f>
        <v>0</v>
      </c>
      <c r="I70" s="14" t="str">
        <f t="shared" si="6"/>
        <v>Kg</v>
      </c>
      <c r="J70" s="14">
        <f t="shared" si="4"/>
        <v>17.893500000000003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'15'!J72</f>
        <v>45</v>
      </c>
      <c r="G72" s="14" t="str">
        <f t="shared" si="0"/>
        <v>m2</v>
      </c>
      <c r="H72" s="14">
        <f>'RAB SEPT'!G32*'RAB 500JT'!AV88</f>
        <v>0</v>
      </c>
      <c r="I72" s="14" t="str">
        <f>E72</f>
        <v>m2</v>
      </c>
      <c r="J72" s="14">
        <f t="shared" si="4"/>
        <v>45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'15'!J73</f>
        <v>28.08</v>
      </c>
      <c r="G73" s="14" t="str">
        <f t="shared" si="0"/>
        <v>m2</v>
      </c>
      <c r="H73" s="14">
        <f>'RAB SEPT'!G33*'RAB 500JT'!AV89</f>
        <v>0</v>
      </c>
      <c r="I73" s="14" t="str">
        <f>E73</f>
        <v>m2</v>
      </c>
      <c r="J73" s="14">
        <f t="shared" si="4"/>
        <v>28.08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'15'!J74</f>
        <v>15</v>
      </c>
      <c r="G74" s="14" t="str">
        <f t="shared" si="0"/>
        <v>m2</v>
      </c>
      <c r="H74" s="14">
        <f>'RAB SEPT'!G34*'RAB 500JT'!AV90</f>
        <v>0</v>
      </c>
      <c r="I74" s="14" t="str">
        <f>E74</f>
        <v>m2</v>
      </c>
      <c r="J74" s="14">
        <f t="shared" si="4"/>
        <v>15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'15'!J75</f>
        <v>0.22500000000000009</v>
      </c>
      <c r="G75" s="14" t="str">
        <f t="shared" si="0"/>
        <v>m2</v>
      </c>
      <c r="H75" s="14">
        <f>'RAB SEPT'!G35*'RAB 500JT'!AV91</f>
        <v>0</v>
      </c>
      <c r="I75" s="14" t="str">
        <f>E75</f>
        <v>m2</v>
      </c>
      <c r="J75" s="14">
        <f t="shared" si="4"/>
        <v>0.22500000000000009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'15'!J76</f>
        <v>6.4499999999999993</v>
      </c>
      <c r="G76" s="14" t="str">
        <f t="shared" ref="G76:G94" si="7">E76</f>
        <v>m2</v>
      </c>
      <c r="H76" s="14">
        <f>'RAB SEPT'!G36*'RAB 500JT'!AV92</f>
        <v>0</v>
      </c>
      <c r="I76" s="14" t="str">
        <f>E76</f>
        <v>m2</v>
      </c>
      <c r="J76" s="14">
        <f t="shared" si="4"/>
        <v>6.4499999999999993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'15'!J78</f>
        <v>11</v>
      </c>
      <c r="G78" s="14" t="str">
        <f t="shared" si="7"/>
        <v>bh</v>
      </c>
      <c r="H78" s="14">
        <f>'RAB SEPT'!G38*'RAB 500JT'!AV94</f>
        <v>1</v>
      </c>
      <c r="I78" s="14" t="str">
        <f t="shared" ref="I78:I86" si="9">E78</f>
        <v>bh</v>
      </c>
      <c r="J78" s="14">
        <f t="shared" si="4"/>
        <v>12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'15'!J79</f>
        <v>26</v>
      </c>
      <c r="G79" s="14" t="str">
        <f t="shared" si="7"/>
        <v>m</v>
      </c>
      <c r="H79" s="14">
        <f>'RAB SEPT'!G39*'RAB 500JT'!AV95</f>
        <v>2</v>
      </c>
      <c r="I79" s="14" t="str">
        <f t="shared" si="9"/>
        <v>m</v>
      </c>
      <c r="J79" s="14">
        <f t="shared" si="4"/>
        <v>28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'15'!J80</f>
        <v>22</v>
      </c>
      <c r="G80" s="14" t="str">
        <f t="shared" si="7"/>
        <v>btg</v>
      </c>
      <c r="H80" s="14">
        <f>'RAB SEPT'!G40*'RAB 500JT'!AV96</f>
        <v>2</v>
      </c>
      <c r="I80" s="14" t="str">
        <f t="shared" si="9"/>
        <v>btg</v>
      </c>
      <c r="J80" s="14">
        <f t="shared" si="4"/>
        <v>24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'15'!J81</f>
        <v>11</v>
      </c>
      <c r="G81" s="14" t="str">
        <f t="shared" si="7"/>
        <v>bh</v>
      </c>
      <c r="H81" s="14">
        <f>'RAB SEPT'!G41*'RAB 500JT'!AV97</f>
        <v>2</v>
      </c>
      <c r="I81" s="14" t="str">
        <f t="shared" si="9"/>
        <v>bh</v>
      </c>
      <c r="J81" s="14">
        <f t="shared" si="4"/>
        <v>13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'15'!J82</f>
        <v>22</v>
      </c>
      <c r="G82" s="14" t="str">
        <f t="shared" si="7"/>
        <v>bh</v>
      </c>
      <c r="H82" s="14">
        <f>'RAB SEPT'!G42*'RAB 500JT'!AV98</f>
        <v>2</v>
      </c>
      <c r="I82" s="14" t="str">
        <f t="shared" si="9"/>
        <v>bh</v>
      </c>
      <c r="J82" s="14">
        <f t="shared" si="4"/>
        <v>24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'15'!J83</f>
        <v>14</v>
      </c>
      <c r="G83" s="14" t="str">
        <f t="shared" si="7"/>
        <v>bh</v>
      </c>
      <c r="H83" s="14">
        <f>'RAB SEPT'!G43*'RAB 500JT'!AV99</f>
        <v>0</v>
      </c>
      <c r="I83" s="14" t="str">
        <f t="shared" si="9"/>
        <v>bh</v>
      </c>
      <c r="J83" s="14">
        <f t="shared" si="4"/>
        <v>14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'15'!J84</f>
        <v>13</v>
      </c>
      <c r="G84" s="14" t="str">
        <f t="shared" si="7"/>
        <v>set</v>
      </c>
      <c r="H84" s="14">
        <f>'RAB SEPT'!G44*'RAB 500JT'!AV100</f>
        <v>1</v>
      </c>
      <c r="I84" s="14" t="str">
        <f t="shared" si="9"/>
        <v>set</v>
      </c>
      <c r="J84" s="14">
        <f t="shared" si="4"/>
        <v>14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'15'!J85</f>
        <v>0</v>
      </c>
      <c r="G85" s="14" t="str">
        <f t="shared" si="7"/>
        <v>set</v>
      </c>
      <c r="H85" s="14">
        <f>'RAB SEPT'!G45*'RAB 500JT'!AV101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'15'!J86</f>
        <v>14</v>
      </c>
      <c r="G86" s="14" t="str">
        <f t="shared" si="7"/>
        <v>bh</v>
      </c>
      <c r="H86" s="14">
        <f>'RAB SEPT'!G46*'RAB 500JT'!AV102</f>
        <v>2</v>
      </c>
      <c r="I86" s="14" t="str">
        <f t="shared" si="9"/>
        <v>bh</v>
      </c>
      <c r="J86" s="14">
        <f t="shared" si="4"/>
        <v>16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'15'!J88</f>
        <v>10.550400000000003</v>
      </c>
      <c r="G88" s="14" t="str">
        <f t="shared" si="7"/>
        <v>m3</v>
      </c>
      <c r="H88" s="14">
        <f>'RAB SEPT'!G48*'RAB 500JT'!AV104</f>
        <v>0</v>
      </c>
      <c r="I88" s="14" t="str">
        <f t="shared" ref="I88:I94" si="10">E88</f>
        <v>m3</v>
      </c>
      <c r="J88" s="14">
        <f t="shared" si="4"/>
        <v>10.550400000000003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'15'!J89</f>
        <v>3.2655999999999992</v>
      </c>
      <c r="G89" s="14" t="str">
        <f t="shared" si="7"/>
        <v>m3</v>
      </c>
      <c r="H89" s="14">
        <f>'RAB SEPT'!G49*'RAB 500JT'!AV105</f>
        <v>0.25119999999999998</v>
      </c>
      <c r="I89" s="14" t="str">
        <f t="shared" si="10"/>
        <v>m3</v>
      </c>
      <c r="J89" s="14">
        <f t="shared" si="4"/>
        <v>3.516799999999999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'15'!J90</f>
        <v>42</v>
      </c>
      <c r="G90" s="14" t="str">
        <f t="shared" si="7"/>
        <v>Bh</v>
      </c>
      <c r="H90" s="14">
        <f>'RAB SEPT'!G50*'RAB 500JT'!AV106</f>
        <v>0</v>
      </c>
      <c r="I90" s="14" t="str">
        <f t="shared" si="10"/>
        <v>Bh</v>
      </c>
      <c r="J90" s="14">
        <f t="shared" si="4"/>
        <v>42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'15'!J91</f>
        <v>12</v>
      </c>
      <c r="G91" s="14" t="str">
        <f t="shared" si="7"/>
        <v>Bh</v>
      </c>
      <c r="H91" s="14">
        <f>'RAB SEPT'!G51*'RAB 500JT'!AV107</f>
        <v>1</v>
      </c>
      <c r="I91" s="14" t="str">
        <f t="shared" si="10"/>
        <v>Bh</v>
      </c>
      <c r="J91" s="14">
        <f t="shared" si="4"/>
        <v>13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'15'!J92</f>
        <v>1.4067200000000004</v>
      </c>
      <c r="G92" s="14" t="str">
        <f t="shared" si="7"/>
        <v>M3</v>
      </c>
      <c r="H92" s="14">
        <f>'RAB SEPT'!G52*'RAB 500JT'!AV108</f>
        <v>0</v>
      </c>
      <c r="I92" s="14" t="str">
        <f t="shared" si="10"/>
        <v>M3</v>
      </c>
      <c r="J92" s="14">
        <f t="shared" si="4"/>
        <v>1.4067200000000004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'15'!J93</f>
        <v>1.4067200000000004</v>
      </c>
      <c r="G93" s="14" t="str">
        <f t="shared" si="7"/>
        <v>M3</v>
      </c>
      <c r="H93" s="14">
        <f>'RAB SEPT'!G53*'RAB 500JT'!AV109</f>
        <v>0</v>
      </c>
      <c r="I93" s="14" t="str">
        <f t="shared" si="10"/>
        <v>M3</v>
      </c>
      <c r="J93" s="14">
        <f t="shared" si="4"/>
        <v>1.4067200000000004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'15'!J94</f>
        <v>14</v>
      </c>
      <c r="G94" s="14" t="str">
        <f t="shared" si="7"/>
        <v>M2</v>
      </c>
      <c r="H94" s="14">
        <f>'RAB SEPT'!G54*'RAB 500JT'!AV110</f>
        <v>0</v>
      </c>
      <c r="I94" s="14" t="str">
        <f t="shared" si="10"/>
        <v>M2</v>
      </c>
      <c r="J94" s="14">
        <f t="shared" si="4"/>
        <v>14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177-4622-4D81-9334-039D0EFADA16}">
  <dimension ref="A1:Z119"/>
  <sheetViews>
    <sheetView topLeftCell="A52" workbookViewId="0">
      <selection activeCell="J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297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'16'!J11</f>
        <v>36.539999999999985</v>
      </c>
      <c r="G11" s="14" t="str">
        <f>E11</f>
        <v>m3</v>
      </c>
      <c r="H11" s="14">
        <f>'RAB BILIK L'!G12*'RAB 500JT'!AW28</f>
        <v>0</v>
      </c>
      <c r="I11" s="14" t="str">
        <f>E11</f>
        <v>m3</v>
      </c>
      <c r="J11" s="14">
        <f>H11+F11</f>
        <v>36.539999999999985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'16'!J12</f>
        <v>0.52199999999999991</v>
      </c>
      <c r="G12" s="14" t="str">
        <f t="shared" ref="G12:G75" si="0">E12</f>
        <v>m3</v>
      </c>
      <c r="H12" s="14">
        <f>'RAB BILIK L'!G13*'RAB 500JT'!AW29</f>
        <v>0</v>
      </c>
      <c r="I12" s="14" t="str">
        <f>E12</f>
        <v>m3</v>
      </c>
      <c r="J12" s="14">
        <f t="shared" ref="J12:J49" si="1">H12+F12</f>
        <v>0.52199999999999991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'16'!J14</f>
        <v>19.488</v>
      </c>
      <c r="G14" s="14" t="str">
        <f t="shared" si="0"/>
        <v>m3</v>
      </c>
      <c r="H14" s="14">
        <f>'RAB BILIK L'!G15*'RAB 500JT'!AW31</f>
        <v>0</v>
      </c>
      <c r="I14" s="14" t="str">
        <f>E14</f>
        <v>m3</v>
      </c>
      <c r="J14" s="14">
        <f t="shared" si="1"/>
        <v>19.488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'16'!J15</f>
        <v>314.2</v>
      </c>
      <c r="G15" s="14" t="str">
        <f t="shared" si="0"/>
        <v>m2</v>
      </c>
      <c r="H15" s="14">
        <f>'RAB BILIK L'!G16*'RAB 500JT'!AW32</f>
        <v>0</v>
      </c>
      <c r="I15" s="14" t="str">
        <f>E15</f>
        <v>m2</v>
      </c>
      <c r="J15" s="14">
        <f t="shared" si="1"/>
        <v>314.2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'16'!J16</f>
        <v>582.88000000000011</v>
      </c>
      <c r="G16" s="14" t="str">
        <f t="shared" si="0"/>
        <v>m2</v>
      </c>
      <c r="H16" s="14">
        <f>'RAB BILIK L'!G17*'RAB 500JT'!AW33</f>
        <v>0</v>
      </c>
      <c r="I16" s="14" t="str">
        <f>E16</f>
        <v>m2</v>
      </c>
      <c r="J16" s="14">
        <f t="shared" si="1"/>
        <v>582.88000000000011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'16'!J17</f>
        <v>573.84000000000015</v>
      </c>
      <c r="G17" s="14" t="str">
        <f t="shared" si="0"/>
        <v>m2</v>
      </c>
      <c r="H17" s="14">
        <f>'RAB BILIK L'!G18*'RAB 500JT'!AW34</f>
        <v>9.0399999999999991</v>
      </c>
      <c r="I17" s="14" t="str">
        <f>E17</f>
        <v>m2</v>
      </c>
      <c r="J17" s="14">
        <f t="shared" si="1"/>
        <v>582.88000000000011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'16'!J18</f>
        <v>57.599999999999994</v>
      </c>
      <c r="G18" s="14" t="str">
        <f t="shared" si="0"/>
        <v>m2</v>
      </c>
      <c r="H18" s="14">
        <f>'RAB BILIK L'!G19*'RAB 500JT'!AW35</f>
        <v>1.7999999999999998</v>
      </c>
      <c r="I18" s="14" t="str">
        <f>E18</f>
        <v>m2</v>
      </c>
      <c r="J18" s="14">
        <f t="shared" si="1"/>
        <v>59.399999999999991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'16'!J20</f>
        <v>2.9400000000000008</v>
      </c>
      <c r="G20" s="14" t="str">
        <f t="shared" si="0"/>
        <v>m3</v>
      </c>
      <c r="H20" s="14">
        <f>'RAB BILIK L'!G21*'RAB 500JT'!AW37</f>
        <v>0</v>
      </c>
      <c r="I20" s="14" t="str">
        <f>E20</f>
        <v>m3</v>
      </c>
      <c r="J20" s="14">
        <f t="shared" si="1"/>
        <v>2.9400000000000008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'16'!J21</f>
        <v>2.6099999999999994</v>
      </c>
      <c r="G21" s="14" t="str">
        <f t="shared" si="0"/>
        <v>m3</v>
      </c>
      <c r="H21" s="14">
        <f>'RAB BILIK L'!G22*'RAB 500JT'!AW38</f>
        <v>0</v>
      </c>
      <c r="I21" s="14" t="str">
        <f>E21</f>
        <v>m3</v>
      </c>
      <c r="J21" s="14">
        <f t="shared" si="1"/>
        <v>2.6099999999999994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'16'!J22</f>
        <v>2.8800000000000012</v>
      </c>
      <c r="G22" s="14" t="str">
        <f t="shared" si="0"/>
        <v>m3</v>
      </c>
      <c r="H22" s="14">
        <f>'RAB BILIK L'!G23*'RAB 500JT'!AW39</f>
        <v>0</v>
      </c>
      <c r="I22" s="14" t="str">
        <f>E22</f>
        <v>m3</v>
      </c>
      <c r="J22" s="14">
        <f t="shared" si="1"/>
        <v>2.8800000000000012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'16'!J23</f>
        <v>1.7400000000000002</v>
      </c>
      <c r="G23" s="14" t="str">
        <f t="shared" si="0"/>
        <v>m3</v>
      </c>
      <c r="H23" s="14">
        <f>'RAB BILIK L'!G24*'RAB 500JT'!AW40</f>
        <v>0</v>
      </c>
      <c r="I23" s="14" t="str">
        <f>E23</f>
        <v>m3</v>
      </c>
      <c r="J23" s="14">
        <f t="shared" si="1"/>
        <v>1.7400000000000002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'16'!J25</f>
        <v>578.97990000000027</v>
      </c>
      <c r="G25" s="14" t="str">
        <f t="shared" si="0"/>
        <v>Kg</v>
      </c>
      <c r="H25" s="14">
        <f>'RAB BILIK L'!G26*'RAB 500JT'!AW42</f>
        <v>0</v>
      </c>
      <c r="I25" s="14" t="str">
        <f>E25</f>
        <v>Kg</v>
      </c>
      <c r="J25" s="14">
        <f t="shared" si="1"/>
        <v>578.97990000000027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'16'!J26</f>
        <v>885.97350000000017</v>
      </c>
      <c r="G26" s="14" t="str">
        <f t="shared" si="0"/>
        <v>Kg</v>
      </c>
      <c r="H26" s="14">
        <f>'RAB BILIK L'!G27*'RAB 500JT'!AW43</f>
        <v>0</v>
      </c>
      <c r="I26" s="14" t="str">
        <f>E26</f>
        <v>Kg</v>
      </c>
      <c r="J26" s="14">
        <f t="shared" si="1"/>
        <v>885.97350000000017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'16'!J27</f>
        <v>522.83490000000006</v>
      </c>
      <c r="G27" s="14" t="str">
        <f t="shared" si="0"/>
        <v>Kg</v>
      </c>
      <c r="H27" s="14">
        <f>'RAB BILIK L'!G28*'RAB 500JT'!AW44</f>
        <v>0</v>
      </c>
      <c r="I27" s="14" t="str">
        <f>E27</f>
        <v>Kg</v>
      </c>
      <c r="J27" s="14">
        <f t="shared" si="1"/>
        <v>522.83490000000006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'16'!J29</f>
        <v>33.64</v>
      </c>
      <c r="G29" s="14" t="str">
        <f t="shared" si="0"/>
        <v>m2</v>
      </c>
      <c r="H29" s="14">
        <f>'RAB BILIK L'!G30*'RAB 500JT'!AW46</f>
        <v>0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'16'!J30</f>
        <v>111.60000000000002</v>
      </c>
      <c r="G30" s="14" t="str">
        <f t="shared" si="0"/>
        <v>m2</v>
      </c>
      <c r="H30" s="14">
        <f>'RAB BILIK L'!G31*'RAB 500JT'!AW47</f>
        <v>0</v>
      </c>
      <c r="I30" s="14" t="str">
        <f>E30</f>
        <v>m2</v>
      </c>
      <c r="J30" s="14">
        <f t="shared" si="1"/>
        <v>111.60000000000002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'16'!J31</f>
        <v>33.64</v>
      </c>
      <c r="G31" s="14" t="str">
        <f t="shared" si="0"/>
        <v>m2</v>
      </c>
      <c r="H31" s="14">
        <f>'RAB BILIK L'!G32*'RAB 500JT'!AW48</f>
        <v>0</v>
      </c>
      <c r="I31" s="14" t="str">
        <f>E31</f>
        <v>m2</v>
      </c>
      <c r="J31" s="14">
        <f t="shared" si="1"/>
        <v>33.64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'16'!J33</f>
        <v>59.939999999999984</v>
      </c>
      <c r="G33" s="14" t="str">
        <f t="shared" si="0"/>
        <v>m2</v>
      </c>
      <c r="H33" s="14">
        <f>'RAB BILIK L'!G34*'RAB 500JT'!AW50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'16'!J35</f>
        <v>69.077999999999989</v>
      </c>
      <c r="G35" s="14" t="str">
        <f t="shared" si="0"/>
        <v>m2</v>
      </c>
      <c r="H35" s="14">
        <f>'RAB BILIK L'!G36*'RAB 500JT'!AW52</f>
        <v>0</v>
      </c>
      <c r="I35" s="14" t="str">
        <f>E35</f>
        <v>m2</v>
      </c>
      <c r="J35" s="14">
        <f t="shared" si="1"/>
        <v>69.077999999999989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'16'!J37</f>
        <v>34</v>
      </c>
      <c r="G37" s="14" t="str">
        <f t="shared" si="0"/>
        <v>bh</v>
      </c>
      <c r="H37" s="14">
        <f>'RAB BILIK L'!G38*'RAB 500JT'!AW54</f>
        <v>0</v>
      </c>
      <c r="I37" s="14" t="str">
        <f t="shared" ref="I37:I49" si="3">E37</f>
        <v>bh</v>
      </c>
      <c r="J37" s="14">
        <f t="shared" si="1"/>
        <v>34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'16'!J38</f>
        <v>34</v>
      </c>
      <c r="G38" s="14" t="str">
        <f t="shared" si="0"/>
        <v>bh</v>
      </c>
      <c r="H38" s="14">
        <f>'RAB BILIK L'!G39*'RAB 500JT'!AW55</f>
        <v>0</v>
      </c>
      <c r="I38" s="14" t="str">
        <f t="shared" si="3"/>
        <v>bh</v>
      </c>
      <c r="J38" s="14">
        <f t="shared" si="1"/>
        <v>34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'16'!J39</f>
        <v>34</v>
      </c>
      <c r="G39" s="14" t="str">
        <f t="shared" si="0"/>
        <v>bh</v>
      </c>
      <c r="H39" s="14">
        <f>'RAB BILIK L'!G40*'RAB 500JT'!AW56</f>
        <v>0</v>
      </c>
      <c r="I39" s="14" t="str">
        <f t="shared" si="3"/>
        <v>bh</v>
      </c>
      <c r="J39" s="14">
        <f t="shared" si="1"/>
        <v>34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'16'!J40</f>
        <v>34</v>
      </c>
      <c r="G40" s="14" t="str">
        <f t="shared" si="0"/>
        <v>btg</v>
      </c>
      <c r="H40" s="14">
        <f>'RAB BILIK L'!G41*'RAB 500JT'!AW57</f>
        <v>0</v>
      </c>
      <c r="I40" s="14" t="str">
        <f t="shared" si="3"/>
        <v>btg</v>
      </c>
      <c r="J40" s="14">
        <f t="shared" si="1"/>
        <v>34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'16'!J41</f>
        <v>33</v>
      </c>
      <c r="G41" s="14" t="str">
        <f t="shared" si="0"/>
        <v>bh</v>
      </c>
      <c r="H41" s="14">
        <f>'RAB BILIK L'!G42*'RAB 500JT'!AW58</f>
        <v>1</v>
      </c>
      <c r="I41" s="14" t="str">
        <f t="shared" si="3"/>
        <v>bh</v>
      </c>
      <c r="J41" s="14">
        <f t="shared" si="1"/>
        <v>34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'16'!J42</f>
        <v>33</v>
      </c>
      <c r="G42" s="14" t="str">
        <f t="shared" si="0"/>
        <v>bh</v>
      </c>
      <c r="H42" s="14">
        <f>'RAB BILIK L'!G43*'RAB 500JT'!AW59</f>
        <v>1</v>
      </c>
      <c r="I42" s="14" t="str">
        <f t="shared" si="3"/>
        <v>bh</v>
      </c>
      <c r="J42" s="14">
        <f t="shared" si="1"/>
        <v>34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'16'!J43</f>
        <v>21</v>
      </c>
      <c r="G43" s="14" t="str">
        <f t="shared" si="0"/>
        <v>m</v>
      </c>
      <c r="H43" s="14">
        <f>'RAB BILIK L'!G44*'RAB 500JT'!AW60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'16'!J44</f>
        <v>7</v>
      </c>
      <c r="G44" s="14" t="str">
        <f t="shared" si="0"/>
        <v>bh</v>
      </c>
      <c r="H44" s="14">
        <f>'RAB BILIK L'!G45*'RAB 500JT'!AW61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'16'!J45</f>
        <v>7</v>
      </c>
      <c r="G45" s="14" t="str">
        <f t="shared" si="0"/>
        <v>bh</v>
      </c>
      <c r="H45" s="14">
        <f>'RAB BILIK L'!G46*'RAB 500JT'!AW62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'16'!J46</f>
        <v>7</v>
      </c>
      <c r="G46" s="14" t="str">
        <f t="shared" si="0"/>
        <v>bh</v>
      </c>
      <c r="H46" s="14">
        <f>'RAB BILIK L'!G47*'RAB 500JT'!AW63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'16'!J47</f>
        <v>33</v>
      </c>
      <c r="G47" s="14" t="str">
        <f t="shared" si="0"/>
        <v>bh</v>
      </c>
      <c r="H47" s="14">
        <f>'RAB BILIK L'!G48*'RAB 500JT'!AW64</f>
        <v>1</v>
      </c>
      <c r="I47" s="14" t="str">
        <f t="shared" si="3"/>
        <v>bh</v>
      </c>
      <c r="J47" s="14">
        <f t="shared" si="1"/>
        <v>34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'16'!J48</f>
        <v>33</v>
      </c>
      <c r="G48" s="14" t="str">
        <f t="shared" si="0"/>
        <v>btg</v>
      </c>
      <c r="H48" s="14">
        <f>'RAB BILIK L'!G49*'RAB 500JT'!AW65</f>
        <v>1</v>
      </c>
      <c r="I48" s="14" t="str">
        <f t="shared" si="3"/>
        <v>btg</v>
      </c>
      <c r="J48" s="14">
        <f t="shared" si="1"/>
        <v>34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'16'!J49</f>
        <v>56</v>
      </c>
      <c r="G49" s="14" t="str">
        <f t="shared" si="0"/>
        <v>bh</v>
      </c>
      <c r="H49" s="14">
        <f>'RAB BILIK L'!G50*'RAB 500JT'!AW66</f>
        <v>0</v>
      </c>
      <c r="I49" s="14" t="str">
        <f t="shared" si="3"/>
        <v>bh</v>
      </c>
      <c r="J49" s="14">
        <f t="shared" si="1"/>
        <v>56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'16'!J53</f>
        <v>33.264000000000003</v>
      </c>
      <c r="G53" s="14" t="str">
        <f t="shared" si="0"/>
        <v>m3</v>
      </c>
      <c r="H53" s="14">
        <f>'RAB SEPT'!G13*'RAB 500JT'!AW69</f>
        <v>0</v>
      </c>
      <c r="I53" s="14" t="str">
        <f>E53</f>
        <v>m3</v>
      </c>
      <c r="J53" s="14">
        <f>H53+F53</f>
        <v>33.264000000000003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'16'!J54</f>
        <v>11.087999999999999</v>
      </c>
      <c r="G54" s="14" t="str">
        <f t="shared" si="0"/>
        <v>m3</v>
      </c>
      <c r="H54" s="14">
        <f>'RAB SEPT'!G14*'RAB 500JT'!AW70</f>
        <v>0</v>
      </c>
      <c r="I54" s="14" t="str">
        <f>E54</f>
        <v>m3</v>
      </c>
      <c r="J54" s="14">
        <f t="shared" ref="J54:J94" si="4">H54+F54</f>
        <v>11.087999999999999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'16'!J56</f>
        <v>110.40000000000002</v>
      </c>
      <c r="G56" s="14" t="str">
        <f t="shared" si="0"/>
        <v>m2</v>
      </c>
      <c r="H56" s="14">
        <f>'RAB SEPT'!G16*'RAB 500JT'!AW72</f>
        <v>18.399999999999999</v>
      </c>
      <c r="I56" s="14" t="str">
        <f>E56</f>
        <v>m2</v>
      </c>
      <c r="J56" s="14">
        <f t="shared" si="4"/>
        <v>128.80000000000001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'16'!J58</f>
        <v>7.8300000000000027</v>
      </c>
      <c r="G58" s="14" t="str">
        <f t="shared" si="0"/>
        <v>m3</v>
      </c>
      <c r="H58" s="14">
        <f>'RAB SEPT'!G18*'RAB 500JT'!AW74</f>
        <v>0</v>
      </c>
      <c r="I58" s="14" t="str">
        <f t="shared" ref="I58:I63" si="5">E58</f>
        <v>m3</v>
      </c>
      <c r="J58" s="14">
        <f t="shared" si="4"/>
        <v>7.8300000000000027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'16'!J59</f>
        <v>1.9439999999999993</v>
      </c>
      <c r="G59" s="14" t="str">
        <f t="shared" si="0"/>
        <v>m3</v>
      </c>
      <c r="H59" s="14">
        <f>'RAB SEPT'!G19*'RAB 500JT'!AW75</f>
        <v>0</v>
      </c>
      <c r="I59" s="14" t="str">
        <f t="shared" si="5"/>
        <v>m3</v>
      </c>
      <c r="J59" s="14">
        <f t="shared" si="4"/>
        <v>1.9439999999999993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'16'!J60</f>
        <v>2.9099999999999997</v>
      </c>
      <c r="G60" s="14" t="str">
        <f t="shared" si="0"/>
        <v>m3</v>
      </c>
      <c r="H60" s="14">
        <f>'RAB SEPT'!G20*'RAB 500JT'!AW76</f>
        <v>0</v>
      </c>
      <c r="I60" s="14" t="str">
        <f t="shared" si="5"/>
        <v>m3</v>
      </c>
      <c r="J60" s="14">
        <f t="shared" si="4"/>
        <v>2.9099999999999997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'16'!J61</f>
        <v>0.75000000000000011</v>
      </c>
      <c r="G61" s="14" t="str">
        <f t="shared" si="0"/>
        <v>m3</v>
      </c>
      <c r="H61" s="14">
        <f>'RAB SEPT'!G21*'RAB 500JT'!AW77</f>
        <v>0</v>
      </c>
      <c r="I61" s="14" t="str">
        <f t="shared" si="5"/>
        <v>m3</v>
      </c>
      <c r="J61" s="14">
        <f t="shared" si="4"/>
        <v>0.75000000000000011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'16'!J62</f>
        <v>0.22500000000000009</v>
      </c>
      <c r="G62" s="14" t="str">
        <f t="shared" si="0"/>
        <v>m3</v>
      </c>
      <c r="H62" s="14">
        <f>'RAB SEPT'!G22*'RAB 500JT'!AW78</f>
        <v>0</v>
      </c>
      <c r="I62" s="14" t="str">
        <f t="shared" si="5"/>
        <v>m3</v>
      </c>
      <c r="J62" s="14">
        <f t="shared" si="4"/>
        <v>0.22500000000000009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'16'!J63</f>
        <v>6.4499999999999993</v>
      </c>
      <c r="G63" s="14" t="str">
        <f t="shared" si="0"/>
        <v>m3</v>
      </c>
      <c r="H63" s="14">
        <f>'RAB SEPT'!G23*'RAB 500JT'!AW79</f>
        <v>0</v>
      </c>
      <c r="I63" s="14" t="str">
        <f t="shared" si="5"/>
        <v>m3</v>
      </c>
      <c r="J63" s="14">
        <f t="shared" si="4"/>
        <v>6.4499999999999993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'16'!J65</f>
        <v>552.846</v>
      </c>
      <c r="G65" s="14" t="str">
        <f t="shared" si="0"/>
        <v>Kg</v>
      </c>
      <c r="H65" s="14">
        <f>'RAB SEPT'!G25*'RAB 500JT'!AW81</f>
        <v>0</v>
      </c>
      <c r="I65" s="14" t="str">
        <f t="shared" ref="I65:I70" si="6">E65</f>
        <v>Kg</v>
      </c>
      <c r="J65" s="14">
        <f t="shared" si="4"/>
        <v>552.846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'16'!J66</f>
        <v>122.16600000000005</v>
      </c>
      <c r="G66" s="14" t="str">
        <f t="shared" si="0"/>
        <v>Kg</v>
      </c>
      <c r="H66" s="14">
        <f>'RAB SEPT'!G26*'RAB 500JT'!AW82</f>
        <v>0</v>
      </c>
      <c r="I66" s="14" t="str">
        <f t="shared" si="6"/>
        <v>Kg</v>
      </c>
      <c r="J66" s="14">
        <f t="shared" si="4"/>
        <v>122.16600000000005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'16'!J67</f>
        <v>122.16600000000005</v>
      </c>
      <c r="G67" s="14" t="str">
        <f t="shared" si="0"/>
        <v>Kg</v>
      </c>
      <c r="H67" s="14">
        <f>'RAB SEPT'!G27*'RAB 500JT'!AW83</f>
        <v>0</v>
      </c>
      <c r="I67" s="14" t="str">
        <f t="shared" si="6"/>
        <v>Kg</v>
      </c>
      <c r="J67" s="14">
        <f t="shared" si="4"/>
        <v>122.16600000000005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'16'!J68</f>
        <v>74.65500000000003</v>
      </c>
      <c r="G68" s="14" t="str">
        <f t="shared" si="0"/>
        <v>Kg</v>
      </c>
      <c r="H68" s="14">
        <f>'RAB SEPT'!G28*'RAB 500JT'!AW84</f>
        <v>0</v>
      </c>
      <c r="I68" s="14" t="str">
        <f t="shared" si="6"/>
        <v>Kg</v>
      </c>
      <c r="J68" s="14">
        <f t="shared" si="4"/>
        <v>74.65500000000003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'16'!J69</f>
        <v>34.365000000000009</v>
      </c>
      <c r="G69" s="14" t="str">
        <f t="shared" si="0"/>
        <v>Kg</v>
      </c>
      <c r="H69" s="14">
        <f>'RAB SEPT'!G29*'RAB 500JT'!AW85</f>
        <v>0</v>
      </c>
      <c r="I69" s="14" t="str">
        <f t="shared" si="6"/>
        <v>Kg</v>
      </c>
      <c r="J69" s="14">
        <f t="shared" si="4"/>
        <v>34.365000000000009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'16'!J70</f>
        <v>17.893500000000003</v>
      </c>
      <c r="G70" s="14" t="str">
        <f t="shared" si="0"/>
        <v>Kg</v>
      </c>
      <c r="H70" s="14">
        <f>'RAB SEPT'!G30*'RAB 500JT'!AW86</f>
        <v>0</v>
      </c>
      <c r="I70" s="14" t="str">
        <f t="shared" si="6"/>
        <v>Kg</v>
      </c>
      <c r="J70" s="14">
        <f t="shared" si="4"/>
        <v>17.893500000000003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'16'!J72</f>
        <v>45</v>
      </c>
      <c r="G72" s="14" t="str">
        <f t="shared" si="0"/>
        <v>m2</v>
      </c>
      <c r="H72" s="14">
        <f>'RAB SEPT'!G32*'RAB 500JT'!AW88</f>
        <v>0</v>
      </c>
      <c r="I72" s="14" t="str">
        <f>E72</f>
        <v>m2</v>
      </c>
      <c r="J72" s="14">
        <f t="shared" si="4"/>
        <v>45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'16'!J73</f>
        <v>28.08</v>
      </c>
      <c r="G73" s="14" t="str">
        <f t="shared" si="0"/>
        <v>m2</v>
      </c>
      <c r="H73" s="14">
        <f>'RAB SEPT'!G33*'RAB 500JT'!AW89</f>
        <v>0</v>
      </c>
      <c r="I73" s="14" t="str">
        <f>E73</f>
        <v>m2</v>
      </c>
      <c r="J73" s="14">
        <f t="shared" si="4"/>
        <v>28.08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'16'!J74</f>
        <v>15</v>
      </c>
      <c r="G74" s="14" t="str">
        <f t="shared" si="0"/>
        <v>m2</v>
      </c>
      <c r="H74" s="14">
        <f>'RAB SEPT'!G34*'RAB 500JT'!AW90</f>
        <v>0</v>
      </c>
      <c r="I74" s="14" t="str">
        <f>E74</f>
        <v>m2</v>
      </c>
      <c r="J74" s="14">
        <f t="shared" si="4"/>
        <v>15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'16'!J75</f>
        <v>0.22500000000000009</v>
      </c>
      <c r="G75" s="14" t="str">
        <f t="shared" si="0"/>
        <v>m2</v>
      </c>
      <c r="H75" s="14">
        <f>'RAB SEPT'!G35*'RAB 500JT'!AW91</f>
        <v>0</v>
      </c>
      <c r="I75" s="14" t="str">
        <f>E75</f>
        <v>m2</v>
      </c>
      <c r="J75" s="14">
        <f t="shared" si="4"/>
        <v>0.22500000000000009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'16'!J76</f>
        <v>6.4499999999999993</v>
      </c>
      <c r="G76" s="14" t="str">
        <f t="shared" ref="G76:G94" si="7">E76</f>
        <v>m2</v>
      </c>
      <c r="H76" s="14">
        <f>'RAB SEPT'!G36*'RAB 500JT'!AW92</f>
        <v>0</v>
      </c>
      <c r="I76" s="14" t="str">
        <f>E76</f>
        <v>m2</v>
      </c>
      <c r="J76" s="14">
        <f t="shared" si="4"/>
        <v>6.4499999999999993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'16'!J78</f>
        <v>12</v>
      </c>
      <c r="G78" s="14" t="str">
        <f t="shared" si="7"/>
        <v>bh</v>
      </c>
      <c r="H78" s="14">
        <f>'RAB SEPT'!G38*'RAB 500JT'!AW94</f>
        <v>2</v>
      </c>
      <c r="I78" s="14" t="str">
        <f t="shared" ref="I78:I86" si="9">E78</f>
        <v>bh</v>
      </c>
      <c r="J78" s="14">
        <f t="shared" si="4"/>
        <v>14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'16'!J79</f>
        <v>28</v>
      </c>
      <c r="G79" s="14" t="str">
        <f t="shared" si="7"/>
        <v>m</v>
      </c>
      <c r="H79" s="14">
        <f>'RAB SEPT'!G39*'RAB 500JT'!AW95</f>
        <v>2</v>
      </c>
      <c r="I79" s="14" t="str">
        <f t="shared" si="9"/>
        <v>m</v>
      </c>
      <c r="J79" s="14">
        <f t="shared" si="4"/>
        <v>30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'16'!J80</f>
        <v>24</v>
      </c>
      <c r="G80" s="14" t="str">
        <f t="shared" si="7"/>
        <v>btg</v>
      </c>
      <c r="H80" s="14">
        <f>'RAB SEPT'!G40*'RAB 500JT'!AW96</f>
        <v>4</v>
      </c>
      <c r="I80" s="14" t="str">
        <f t="shared" si="9"/>
        <v>btg</v>
      </c>
      <c r="J80" s="14">
        <f t="shared" si="4"/>
        <v>28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'16'!J81</f>
        <v>13</v>
      </c>
      <c r="G81" s="14" t="str">
        <f t="shared" si="7"/>
        <v>bh</v>
      </c>
      <c r="H81" s="14">
        <f>'RAB SEPT'!G41*'RAB 500JT'!AW97</f>
        <v>1</v>
      </c>
      <c r="I81" s="14" t="str">
        <f t="shared" si="9"/>
        <v>bh</v>
      </c>
      <c r="J81" s="14">
        <f t="shared" si="4"/>
        <v>14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'16'!J82</f>
        <v>24</v>
      </c>
      <c r="G82" s="14" t="str">
        <f t="shared" si="7"/>
        <v>bh</v>
      </c>
      <c r="H82" s="14">
        <f>'RAB SEPT'!G42*'RAB 500JT'!AW98</f>
        <v>4</v>
      </c>
      <c r="I82" s="14" t="str">
        <f t="shared" si="9"/>
        <v>bh</v>
      </c>
      <c r="J82" s="14">
        <f t="shared" si="4"/>
        <v>28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'16'!J83</f>
        <v>14</v>
      </c>
      <c r="G83" s="14" t="str">
        <f t="shared" si="7"/>
        <v>bh</v>
      </c>
      <c r="H83" s="14">
        <f>'RAB SEPT'!G43*'RAB 500JT'!AW99</f>
        <v>0</v>
      </c>
      <c r="I83" s="14" t="str">
        <f t="shared" si="9"/>
        <v>bh</v>
      </c>
      <c r="J83" s="14">
        <f t="shared" si="4"/>
        <v>14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'16'!J84</f>
        <v>14</v>
      </c>
      <c r="G84" s="14" t="str">
        <f t="shared" si="7"/>
        <v>set</v>
      </c>
      <c r="H84" s="14">
        <f>'RAB SEPT'!G44*'RAB 500JT'!AW100</f>
        <v>0</v>
      </c>
      <c r="I84" s="14" t="str">
        <f t="shared" si="9"/>
        <v>set</v>
      </c>
      <c r="J84" s="14">
        <f t="shared" si="4"/>
        <v>14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'16'!J85</f>
        <v>0</v>
      </c>
      <c r="G85" s="14" t="str">
        <f t="shared" si="7"/>
        <v>set</v>
      </c>
      <c r="H85" s="14">
        <f>'RAB SEPT'!G45*'RAB 500JT'!AW101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'16'!J86</f>
        <v>16</v>
      </c>
      <c r="G86" s="14" t="str">
        <f t="shared" si="7"/>
        <v>bh</v>
      </c>
      <c r="H86" s="14">
        <f>'RAB SEPT'!G46*'RAB 500JT'!AW102</f>
        <v>2</v>
      </c>
      <c r="I86" s="14" t="str">
        <f t="shared" si="9"/>
        <v>bh</v>
      </c>
      <c r="J86" s="14">
        <f t="shared" si="4"/>
        <v>18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'16'!J88</f>
        <v>10.550400000000003</v>
      </c>
      <c r="G88" s="14" t="str">
        <f t="shared" si="7"/>
        <v>m3</v>
      </c>
      <c r="H88" s="14">
        <f>'RAB SEPT'!G48*'RAB 500JT'!AW104</f>
        <v>0</v>
      </c>
      <c r="I88" s="14" t="str">
        <f t="shared" ref="I88:I94" si="10">E88</f>
        <v>m3</v>
      </c>
      <c r="J88" s="14">
        <f t="shared" si="4"/>
        <v>10.550400000000003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'16'!J89</f>
        <v>3.516799999999999</v>
      </c>
      <c r="G89" s="14" t="str">
        <f t="shared" si="7"/>
        <v>m3</v>
      </c>
      <c r="H89" s="14">
        <f>'RAB SEPT'!G49*'RAB 500JT'!AW105</f>
        <v>0</v>
      </c>
      <c r="I89" s="14" t="str">
        <f t="shared" si="10"/>
        <v>m3</v>
      </c>
      <c r="J89" s="14">
        <f t="shared" si="4"/>
        <v>3.516799999999999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'16'!J90</f>
        <v>42</v>
      </c>
      <c r="G90" s="14" t="str">
        <f t="shared" si="7"/>
        <v>Bh</v>
      </c>
      <c r="H90" s="14">
        <f>'RAB SEPT'!G50*'RAB 500JT'!AW106</f>
        <v>0</v>
      </c>
      <c r="I90" s="14" t="str">
        <f t="shared" si="10"/>
        <v>Bh</v>
      </c>
      <c r="J90" s="14">
        <f t="shared" si="4"/>
        <v>42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'16'!J91</f>
        <v>13</v>
      </c>
      <c r="G91" s="14" t="str">
        <f t="shared" si="7"/>
        <v>Bh</v>
      </c>
      <c r="H91" s="14">
        <f>'RAB SEPT'!G51*'RAB 500JT'!AW107</f>
        <v>1</v>
      </c>
      <c r="I91" s="14" t="str">
        <f t="shared" si="10"/>
        <v>Bh</v>
      </c>
      <c r="J91" s="14">
        <f t="shared" si="4"/>
        <v>14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'16'!J92</f>
        <v>1.4067200000000004</v>
      </c>
      <c r="G92" s="14" t="str">
        <f t="shared" si="7"/>
        <v>M3</v>
      </c>
      <c r="H92" s="14">
        <f>'RAB SEPT'!G52*'RAB 500JT'!AW108</f>
        <v>0</v>
      </c>
      <c r="I92" s="14" t="str">
        <f t="shared" si="10"/>
        <v>M3</v>
      </c>
      <c r="J92" s="14">
        <f t="shared" si="4"/>
        <v>1.4067200000000004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'16'!J93</f>
        <v>1.4067200000000004</v>
      </c>
      <c r="G93" s="14" t="str">
        <f t="shared" si="7"/>
        <v>M3</v>
      </c>
      <c r="H93" s="14">
        <f>'RAB SEPT'!G53*'RAB 500JT'!AW109</f>
        <v>0</v>
      </c>
      <c r="I93" s="14" t="str">
        <f t="shared" si="10"/>
        <v>M3</v>
      </c>
      <c r="J93" s="14">
        <f t="shared" si="4"/>
        <v>1.4067200000000004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'16'!J94</f>
        <v>14</v>
      </c>
      <c r="G94" s="14" t="str">
        <f t="shared" si="7"/>
        <v>M2</v>
      </c>
      <c r="H94" s="14">
        <f>'RAB SEPT'!G54*'RAB 500JT'!AW110</f>
        <v>0</v>
      </c>
      <c r="I94" s="14" t="str">
        <f t="shared" si="10"/>
        <v>M2</v>
      </c>
      <c r="J94" s="14">
        <f t="shared" si="4"/>
        <v>14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0C5D-6B77-4BCD-8B4A-ADC618616F31}">
  <dimension ref="A1:Z119"/>
  <sheetViews>
    <sheetView topLeftCell="A55" workbookViewId="0">
      <selection activeCell="J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298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'17'!J11</f>
        <v>36.539999999999985</v>
      </c>
      <c r="G11" s="14" t="str">
        <f>E11</f>
        <v>m3</v>
      </c>
      <c r="H11" s="14">
        <f>'RAB BILIK L'!G12*'RAB 500JT'!AZ28</f>
        <v>0.60899999999999987</v>
      </c>
      <c r="I11" s="14" t="str">
        <f>E11</f>
        <v>m3</v>
      </c>
      <c r="J11" s="14">
        <f>H11+F11</f>
        <v>37.148999999999987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'17'!J12</f>
        <v>0.52199999999999991</v>
      </c>
      <c r="G12" s="14" t="str">
        <f t="shared" ref="G12:G75" si="0">E12</f>
        <v>m3</v>
      </c>
      <c r="H12" s="14">
        <f>'RAB BILIK L'!G13*'RAB 500JT'!AZ29</f>
        <v>0</v>
      </c>
      <c r="I12" s="14" t="str">
        <f>E12</f>
        <v>m3</v>
      </c>
      <c r="J12" s="14">
        <f t="shared" ref="J12:J49" si="1">H12+F12</f>
        <v>0.52199999999999991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'17'!J14</f>
        <v>19.488</v>
      </c>
      <c r="G14" s="14" t="str">
        <f t="shared" si="0"/>
        <v>m3</v>
      </c>
      <c r="H14" s="14">
        <f>'RAB BILIK L'!G15*'RAB 500JT'!AZ31</f>
        <v>0</v>
      </c>
      <c r="I14" s="14" t="str">
        <f>E14</f>
        <v>m3</v>
      </c>
      <c r="J14" s="14">
        <f t="shared" si="1"/>
        <v>19.488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'17'!J15</f>
        <v>314.2</v>
      </c>
      <c r="G15" s="14" t="str">
        <f t="shared" si="0"/>
        <v>m2</v>
      </c>
      <c r="H15" s="14">
        <f>'RAB BILIK L'!G16*'RAB 500JT'!AZ32</f>
        <v>0</v>
      </c>
      <c r="I15" s="14" t="str">
        <f>E15</f>
        <v>m2</v>
      </c>
      <c r="J15" s="14">
        <f t="shared" si="1"/>
        <v>314.2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'17'!J16</f>
        <v>582.88000000000011</v>
      </c>
      <c r="G16" s="14" t="str">
        <f t="shared" si="0"/>
        <v>m2</v>
      </c>
      <c r="H16" s="14">
        <f>'RAB BILIK L'!G17*'RAB 500JT'!AZ33</f>
        <v>0</v>
      </c>
      <c r="I16" s="14" t="str">
        <f>E16</f>
        <v>m2</v>
      </c>
      <c r="J16" s="14">
        <f t="shared" si="1"/>
        <v>582.88000000000011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'17'!J17</f>
        <v>582.88000000000011</v>
      </c>
      <c r="G17" s="14" t="str">
        <f t="shared" si="0"/>
        <v>m2</v>
      </c>
      <c r="H17" s="14">
        <f>'RAB BILIK L'!G18*'RAB 500JT'!AZ34</f>
        <v>0</v>
      </c>
      <c r="I17" s="14" t="str">
        <f>E17</f>
        <v>m2</v>
      </c>
      <c r="J17" s="14">
        <f t="shared" si="1"/>
        <v>582.88000000000011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'17'!J18</f>
        <v>59.399999999999991</v>
      </c>
      <c r="G18" s="14" t="str">
        <f t="shared" si="0"/>
        <v>m2</v>
      </c>
      <c r="H18" s="14">
        <f>'RAB BILIK L'!G19*'RAB 500JT'!AZ35</f>
        <v>0</v>
      </c>
      <c r="I18" s="14" t="str">
        <f>E18</f>
        <v>m2</v>
      </c>
      <c r="J18" s="14">
        <f t="shared" si="1"/>
        <v>59.399999999999991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'17'!J20</f>
        <v>2.9400000000000008</v>
      </c>
      <c r="G20" s="14" t="str">
        <f t="shared" si="0"/>
        <v>m3</v>
      </c>
      <c r="H20" s="14">
        <f>'RAB BILIK L'!G21*'RAB 500JT'!AZ37</f>
        <v>8.4000000000000005E-2</v>
      </c>
      <c r="I20" s="14" t="str">
        <f>E20</f>
        <v>m3</v>
      </c>
      <c r="J20" s="14">
        <f t="shared" si="1"/>
        <v>3.0240000000000009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'17'!J21</f>
        <v>2.6099999999999994</v>
      </c>
      <c r="G21" s="14" t="str">
        <f t="shared" si="0"/>
        <v>m3</v>
      </c>
      <c r="H21" s="14">
        <f>'RAB BILIK L'!G22*'RAB 500JT'!AZ38</f>
        <v>0</v>
      </c>
      <c r="I21" s="14" t="str">
        <f>E21</f>
        <v>m3</v>
      </c>
      <c r="J21" s="14">
        <f t="shared" si="1"/>
        <v>2.6099999999999994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'17'!J22</f>
        <v>2.8800000000000012</v>
      </c>
      <c r="G22" s="14" t="str">
        <f t="shared" si="0"/>
        <v>m3</v>
      </c>
      <c r="H22" s="14">
        <f>'RAB BILIK L'!G23*'RAB 500JT'!AZ39</f>
        <v>0</v>
      </c>
      <c r="I22" s="14" t="str">
        <f>E22</f>
        <v>m3</v>
      </c>
      <c r="J22" s="14">
        <f t="shared" si="1"/>
        <v>2.8800000000000012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'17'!J23</f>
        <v>1.7400000000000002</v>
      </c>
      <c r="G23" s="14" t="str">
        <f t="shared" si="0"/>
        <v>m3</v>
      </c>
      <c r="H23" s="14">
        <f>'RAB BILIK L'!G24*'RAB 500JT'!AZ40</f>
        <v>0</v>
      </c>
      <c r="I23" s="14" t="str">
        <f>E23</f>
        <v>m3</v>
      </c>
      <c r="J23" s="14">
        <f t="shared" si="1"/>
        <v>1.7400000000000002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'17'!J25</f>
        <v>578.97990000000027</v>
      </c>
      <c r="G25" s="14" t="str">
        <f t="shared" si="0"/>
        <v>Kg</v>
      </c>
      <c r="H25" s="14">
        <f>'RAB BILIK L'!G26*'RAB 500JT'!AZ42</f>
        <v>0</v>
      </c>
      <c r="I25" s="14" t="str">
        <f>E25</f>
        <v>Kg</v>
      </c>
      <c r="J25" s="14">
        <f t="shared" si="1"/>
        <v>578.97990000000027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'17'!J26</f>
        <v>885.97350000000017</v>
      </c>
      <c r="G26" s="14" t="str">
        <f t="shared" si="0"/>
        <v>Kg</v>
      </c>
      <c r="H26" s="14">
        <f>'RAB BILIK L'!G27*'RAB 500JT'!AZ43</f>
        <v>0</v>
      </c>
      <c r="I26" s="14" t="str">
        <f>E26</f>
        <v>Kg</v>
      </c>
      <c r="J26" s="14">
        <f t="shared" si="1"/>
        <v>885.97350000000017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'17'!J27</f>
        <v>522.83490000000006</v>
      </c>
      <c r="G27" s="14" t="str">
        <f t="shared" si="0"/>
        <v>Kg</v>
      </c>
      <c r="H27" s="14">
        <f>'RAB BILIK L'!G28*'RAB 500JT'!AZ44</f>
        <v>0</v>
      </c>
      <c r="I27" s="14" t="str">
        <f>E27</f>
        <v>Kg</v>
      </c>
      <c r="J27" s="14">
        <f t="shared" si="1"/>
        <v>522.83490000000006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'17'!J29</f>
        <v>33.64</v>
      </c>
      <c r="G29" s="14" t="str">
        <f t="shared" si="0"/>
        <v>m2</v>
      </c>
      <c r="H29" s="14">
        <f>'RAB BILIK L'!G30*'RAB 500JT'!AZ46</f>
        <v>0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'17'!J30</f>
        <v>111.60000000000002</v>
      </c>
      <c r="G30" s="14" t="str">
        <f t="shared" si="0"/>
        <v>m2</v>
      </c>
      <c r="H30" s="14">
        <f>'RAB BILIK L'!G31*'RAB 500JT'!AZ47</f>
        <v>0</v>
      </c>
      <c r="I30" s="14" t="str">
        <f>E30</f>
        <v>m2</v>
      </c>
      <c r="J30" s="14">
        <f t="shared" si="1"/>
        <v>111.60000000000002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'17'!J31</f>
        <v>33.64</v>
      </c>
      <c r="G31" s="14" t="str">
        <f t="shared" si="0"/>
        <v>m2</v>
      </c>
      <c r="H31" s="14">
        <f>'RAB BILIK L'!G32*'RAB 500JT'!AZ48</f>
        <v>0</v>
      </c>
      <c r="I31" s="14" t="str">
        <f>E31</f>
        <v>m2</v>
      </c>
      <c r="J31" s="14">
        <f t="shared" si="1"/>
        <v>33.64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'17'!J33</f>
        <v>59.939999999999984</v>
      </c>
      <c r="G33" s="14" t="str">
        <f t="shared" si="0"/>
        <v>m2</v>
      </c>
      <c r="H33" s="14">
        <f>'RAB BILIK L'!G34*'RAB 500JT'!AZ50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'17'!J35</f>
        <v>69.077999999999989</v>
      </c>
      <c r="G35" s="14" t="str">
        <f t="shared" si="0"/>
        <v>m2</v>
      </c>
      <c r="H35" s="14">
        <f>'RAB BILIK L'!G36*'RAB 500JT'!AZ52</f>
        <v>27.631199999999996</v>
      </c>
      <c r="I35" s="14" t="str">
        <f>E35</f>
        <v>m2</v>
      </c>
      <c r="J35" s="14">
        <f t="shared" si="1"/>
        <v>96.709199999999981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'17'!J37</f>
        <v>34</v>
      </c>
      <c r="G37" s="14" t="str">
        <f t="shared" si="0"/>
        <v>bh</v>
      </c>
      <c r="H37" s="14">
        <f>'RAB BILIK L'!G38*'RAB 500JT'!AZ54</f>
        <v>1</v>
      </c>
      <c r="I37" s="14" t="str">
        <f t="shared" ref="I37:I49" si="3">E37</f>
        <v>bh</v>
      </c>
      <c r="J37" s="14">
        <f t="shared" si="1"/>
        <v>35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'17'!J38</f>
        <v>34</v>
      </c>
      <c r="G38" s="14" t="str">
        <f t="shared" si="0"/>
        <v>bh</v>
      </c>
      <c r="H38" s="14">
        <f>'RAB BILIK L'!G39*'RAB 500JT'!AZ55</f>
        <v>0</v>
      </c>
      <c r="I38" s="14" t="str">
        <f t="shared" si="3"/>
        <v>bh</v>
      </c>
      <c r="J38" s="14">
        <f t="shared" si="1"/>
        <v>34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'17'!J39</f>
        <v>34</v>
      </c>
      <c r="G39" s="14" t="str">
        <f t="shared" si="0"/>
        <v>bh</v>
      </c>
      <c r="H39" s="14">
        <f>'RAB BILIK L'!G40*'RAB 500JT'!AZ56</f>
        <v>0</v>
      </c>
      <c r="I39" s="14" t="str">
        <f t="shared" si="3"/>
        <v>bh</v>
      </c>
      <c r="J39" s="14">
        <f t="shared" si="1"/>
        <v>34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'17'!J40</f>
        <v>34</v>
      </c>
      <c r="G40" s="14" t="str">
        <f t="shared" si="0"/>
        <v>btg</v>
      </c>
      <c r="H40" s="14">
        <f>'RAB BILIK L'!G41*'RAB 500JT'!AZ57</f>
        <v>0</v>
      </c>
      <c r="I40" s="14" t="str">
        <f t="shared" si="3"/>
        <v>btg</v>
      </c>
      <c r="J40" s="14">
        <f t="shared" si="1"/>
        <v>34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'17'!J41</f>
        <v>34</v>
      </c>
      <c r="G41" s="14" t="str">
        <f t="shared" si="0"/>
        <v>bh</v>
      </c>
      <c r="H41" s="14">
        <f>'RAB BILIK L'!G42*'RAB 500JT'!AZ58</f>
        <v>0</v>
      </c>
      <c r="I41" s="14" t="str">
        <f t="shared" si="3"/>
        <v>bh</v>
      </c>
      <c r="J41" s="14">
        <f t="shared" si="1"/>
        <v>34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'17'!J42</f>
        <v>34</v>
      </c>
      <c r="G42" s="14" t="str">
        <f t="shared" si="0"/>
        <v>bh</v>
      </c>
      <c r="H42" s="14">
        <f>'RAB BILIK L'!G43*'RAB 500JT'!AZ59</f>
        <v>0</v>
      </c>
      <c r="I42" s="14" t="str">
        <f t="shared" si="3"/>
        <v>bh</v>
      </c>
      <c r="J42" s="14">
        <f t="shared" si="1"/>
        <v>34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'17'!J43</f>
        <v>21</v>
      </c>
      <c r="G43" s="14" t="str">
        <f t="shared" si="0"/>
        <v>m</v>
      </c>
      <c r="H43" s="14">
        <f>'RAB BILIK L'!G44*'RAB 500JT'!AZ60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'17'!J44</f>
        <v>7</v>
      </c>
      <c r="G44" s="14" t="str">
        <f t="shared" si="0"/>
        <v>bh</v>
      </c>
      <c r="H44" s="14">
        <f>'RAB BILIK L'!G45*'RAB 500JT'!AZ61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'17'!J45</f>
        <v>7</v>
      </c>
      <c r="G45" s="14" t="str">
        <f t="shared" si="0"/>
        <v>bh</v>
      </c>
      <c r="H45" s="14">
        <f>'RAB BILIK L'!G46*'RAB 500JT'!AZ62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'17'!J46</f>
        <v>7</v>
      </c>
      <c r="G46" s="14" t="str">
        <f t="shared" si="0"/>
        <v>bh</v>
      </c>
      <c r="H46" s="14">
        <f>'RAB BILIK L'!G47*'RAB 500JT'!AZ63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'17'!J47</f>
        <v>34</v>
      </c>
      <c r="G47" s="14" t="str">
        <f t="shared" si="0"/>
        <v>bh</v>
      </c>
      <c r="H47" s="14">
        <f>'RAB BILIK L'!G48*'RAB 500JT'!AZ64</f>
        <v>0</v>
      </c>
      <c r="I47" s="14" t="str">
        <f t="shared" si="3"/>
        <v>bh</v>
      </c>
      <c r="J47" s="14">
        <f t="shared" si="1"/>
        <v>34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'17'!J48</f>
        <v>34</v>
      </c>
      <c r="G48" s="14" t="str">
        <f t="shared" si="0"/>
        <v>btg</v>
      </c>
      <c r="H48" s="14">
        <f>'RAB BILIK L'!G49*'RAB 500JT'!AZ65</f>
        <v>0</v>
      </c>
      <c r="I48" s="14" t="str">
        <f t="shared" si="3"/>
        <v>btg</v>
      </c>
      <c r="J48" s="14">
        <f t="shared" si="1"/>
        <v>34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'17'!J49</f>
        <v>56</v>
      </c>
      <c r="G49" s="14" t="str">
        <f t="shared" si="0"/>
        <v>bh</v>
      </c>
      <c r="H49" s="14">
        <f>'RAB BILIK L'!G50*'RAB 500JT'!AZ66</f>
        <v>1</v>
      </c>
      <c r="I49" s="14" t="str">
        <f t="shared" si="3"/>
        <v>bh</v>
      </c>
      <c r="J49" s="14">
        <f t="shared" si="1"/>
        <v>57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'17'!J53</f>
        <v>33.264000000000003</v>
      </c>
      <c r="G53" s="14" t="str">
        <f t="shared" si="0"/>
        <v>m3</v>
      </c>
      <c r="H53" s="14">
        <f>'RAB SEPT'!G13*'RAB 500JT'!AZ69</f>
        <v>2.3759999999999999</v>
      </c>
      <c r="I53" s="14" t="str">
        <f>E53</f>
        <v>m3</v>
      </c>
      <c r="J53" s="14">
        <f>H53+F53</f>
        <v>35.64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'17'!J54</f>
        <v>11.087999999999999</v>
      </c>
      <c r="G54" s="14" t="str">
        <f t="shared" si="0"/>
        <v>m3</v>
      </c>
      <c r="H54" s="14">
        <f>'RAB SEPT'!G14*'RAB 500JT'!AZ70</f>
        <v>0.79199999999999993</v>
      </c>
      <c r="I54" s="14" t="str">
        <f>E54</f>
        <v>m3</v>
      </c>
      <c r="J54" s="14">
        <f t="shared" ref="J54:J94" si="4">H54+F54</f>
        <v>11.879999999999999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'17'!J56</f>
        <v>128.80000000000001</v>
      </c>
      <c r="G56" s="14" t="str">
        <f t="shared" si="0"/>
        <v>m2</v>
      </c>
      <c r="H56" s="14">
        <f>'RAB SEPT'!G16*'RAB 500JT'!AZ72</f>
        <v>9.1999999999999993</v>
      </c>
      <c r="I56" s="14" t="str">
        <f>E56</f>
        <v>m2</v>
      </c>
      <c r="J56" s="14">
        <f t="shared" si="4"/>
        <v>138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'17'!J58</f>
        <v>7.8300000000000027</v>
      </c>
      <c r="G58" s="14" t="str">
        <f t="shared" si="0"/>
        <v>m3</v>
      </c>
      <c r="H58" s="14">
        <f>'RAB SEPT'!G18*'RAB 500JT'!AZ74</f>
        <v>0.52200000000000002</v>
      </c>
      <c r="I58" s="14" t="str">
        <f t="shared" ref="I58:I63" si="5">E58</f>
        <v>m3</v>
      </c>
      <c r="J58" s="14">
        <f t="shared" si="4"/>
        <v>8.3520000000000021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'17'!J59</f>
        <v>1.9439999999999993</v>
      </c>
      <c r="G59" s="14" t="str">
        <f t="shared" si="0"/>
        <v>m3</v>
      </c>
      <c r="H59" s="14">
        <f>'RAB SEPT'!G19*'RAB 500JT'!AZ75</f>
        <v>0.12959999999999999</v>
      </c>
      <c r="I59" s="14" t="str">
        <f t="shared" si="5"/>
        <v>m3</v>
      </c>
      <c r="J59" s="14">
        <f t="shared" si="4"/>
        <v>2.0735999999999994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'17'!J60</f>
        <v>2.9099999999999997</v>
      </c>
      <c r="G60" s="14" t="str">
        <f t="shared" si="0"/>
        <v>m3</v>
      </c>
      <c r="H60" s="14">
        <f>'RAB SEPT'!G20*'RAB 500JT'!AZ76</f>
        <v>0</v>
      </c>
      <c r="I60" s="14" t="str">
        <f t="shared" si="5"/>
        <v>m3</v>
      </c>
      <c r="J60" s="14">
        <f t="shared" si="4"/>
        <v>2.9099999999999997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'17'!J61</f>
        <v>0.75000000000000011</v>
      </c>
      <c r="G61" s="14" t="str">
        <f t="shared" si="0"/>
        <v>m3</v>
      </c>
      <c r="H61" s="14">
        <f>'RAB SEPT'!G21*'RAB 500JT'!AZ77</f>
        <v>0.05</v>
      </c>
      <c r="I61" s="14" t="str">
        <f t="shared" si="5"/>
        <v>m3</v>
      </c>
      <c r="J61" s="14">
        <f t="shared" si="4"/>
        <v>0.80000000000000016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'17'!J62</f>
        <v>0.22500000000000009</v>
      </c>
      <c r="G62" s="14" t="str">
        <f t="shared" si="0"/>
        <v>m3</v>
      </c>
      <c r="H62" s="14">
        <f>'RAB SEPT'!G22*'RAB 500JT'!AZ78</f>
        <v>0</v>
      </c>
      <c r="I62" s="14" t="str">
        <f t="shared" si="5"/>
        <v>m3</v>
      </c>
      <c r="J62" s="14">
        <f t="shared" si="4"/>
        <v>0.22500000000000009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'17'!J63</f>
        <v>6.4499999999999993</v>
      </c>
      <c r="G63" s="14" t="str">
        <f t="shared" si="0"/>
        <v>m3</v>
      </c>
      <c r="H63" s="14">
        <f>'RAB SEPT'!G23*'RAB 500JT'!AZ79</f>
        <v>0</v>
      </c>
      <c r="I63" s="14" t="str">
        <f t="shared" si="5"/>
        <v>m3</v>
      </c>
      <c r="J63" s="14">
        <f t="shared" si="4"/>
        <v>6.4499999999999993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'17'!J65</f>
        <v>552.846</v>
      </c>
      <c r="G65" s="14" t="str">
        <f t="shared" si="0"/>
        <v>Kg</v>
      </c>
      <c r="H65" s="14">
        <f>'RAB SEPT'!G25*'RAB 500JT'!AZ81</f>
        <v>36.856400000000001</v>
      </c>
      <c r="I65" s="14" t="str">
        <f t="shared" ref="I65:I70" si="6">E65</f>
        <v>Kg</v>
      </c>
      <c r="J65" s="14">
        <f t="shared" si="4"/>
        <v>589.70240000000001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'17'!J66</f>
        <v>122.16600000000005</v>
      </c>
      <c r="G66" s="14" t="str">
        <f t="shared" si="0"/>
        <v>Kg</v>
      </c>
      <c r="H66" s="14">
        <f>'RAB SEPT'!G26*'RAB 500JT'!AZ82</f>
        <v>8.144400000000001</v>
      </c>
      <c r="I66" s="14" t="str">
        <f t="shared" si="6"/>
        <v>Kg</v>
      </c>
      <c r="J66" s="14">
        <f t="shared" si="4"/>
        <v>130.31040000000004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'17'!J67</f>
        <v>122.16600000000005</v>
      </c>
      <c r="G67" s="14" t="str">
        <f t="shared" si="0"/>
        <v>Kg</v>
      </c>
      <c r="H67" s="14">
        <f>'RAB SEPT'!G27*'RAB 500JT'!AZ83</f>
        <v>0</v>
      </c>
      <c r="I67" s="14" t="str">
        <f t="shared" si="6"/>
        <v>Kg</v>
      </c>
      <c r="J67" s="14">
        <f t="shared" si="4"/>
        <v>122.16600000000005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'17'!J68</f>
        <v>74.65500000000003</v>
      </c>
      <c r="G68" s="14" t="str">
        <f t="shared" si="0"/>
        <v>Kg</v>
      </c>
      <c r="H68" s="14">
        <f>'RAB SEPT'!G28*'RAB 500JT'!AZ84</f>
        <v>0</v>
      </c>
      <c r="I68" s="14" t="str">
        <f t="shared" si="6"/>
        <v>Kg</v>
      </c>
      <c r="J68" s="14">
        <f t="shared" si="4"/>
        <v>74.65500000000003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'17'!J69</f>
        <v>34.365000000000009</v>
      </c>
      <c r="G69" s="14" t="str">
        <f t="shared" si="0"/>
        <v>Kg</v>
      </c>
      <c r="H69" s="14">
        <f>'RAB SEPT'!G29*'RAB 500JT'!AZ85</f>
        <v>0</v>
      </c>
      <c r="I69" s="14" t="str">
        <f t="shared" si="6"/>
        <v>Kg</v>
      </c>
      <c r="J69" s="14">
        <f t="shared" si="4"/>
        <v>34.365000000000009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'17'!J70</f>
        <v>17.893500000000003</v>
      </c>
      <c r="G70" s="14" t="str">
        <f t="shared" si="0"/>
        <v>Kg</v>
      </c>
      <c r="H70" s="14">
        <f>'RAB SEPT'!G30*'RAB 500JT'!AZ86</f>
        <v>1.1929000000000001</v>
      </c>
      <c r="I70" s="14" t="str">
        <f t="shared" si="6"/>
        <v>Kg</v>
      </c>
      <c r="J70" s="14">
        <f t="shared" si="4"/>
        <v>19.086400000000005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'17'!J72</f>
        <v>45</v>
      </c>
      <c r="G72" s="14" t="str">
        <f t="shared" si="0"/>
        <v>m2</v>
      </c>
      <c r="H72" s="14">
        <f>'RAB SEPT'!G32*'RAB 500JT'!AZ88</f>
        <v>0</v>
      </c>
      <c r="I72" s="14" t="str">
        <f>E72</f>
        <v>m2</v>
      </c>
      <c r="J72" s="14">
        <f t="shared" si="4"/>
        <v>45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'17'!J73</f>
        <v>28.08</v>
      </c>
      <c r="G73" s="14" t="str">
        <f t="shared" si="0"/>
        <v>m2</v>
      </c>
      <c r="H73" s="14">
        <f>'RAB SEPT'!G33*'RAB 500JT'!AZ89</f>
        <v>1.8719999999999999</v>
      </c>
      <c r="I73" s="14" t="str">
        <f>E73</f>
        <v>m2</v>
      </c>
      <c r="J73" s="14">
        <f t="shared" si="4"/>
        <v>29.951999999999998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'17'!J74</f>
        <v>15</v>
      </c>
      <c r="G74" s="14" t="str">
        <f t="shared" si="0"/>
        <v>m2</v>
      </c>
      <c r="H74" s="14">
        <f>'RAB SEPT'!G34*'RAB 500JT'!AZ90</f>
        <v>0</v>
      </c>
      <c r="I74" s="14" t="str">
        <f>E74</f>
        <v>m2</v>
      </c>
      <c r="J74" s="14">
        <f t="shared" si="4"/>
        <v>15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'17'!J75</f>
        <v>0.22500000000000009</v>
      </c>
      <c r="G75" s="14" t="str">
        <f t="shared" si="0"/>
        <v>m2</v>
      </c>
      <c r="H75" s="14">
        <f>'RAB SEPT'!G35*'RAB 500JT'!AZ91</f>
        <v>1.4999999999999999E-2</v>
      </c>
      <c r="I75" s="14" t="str">
        <f>E75</f>
        <v>m2</v>
      </c>
      <c r="J75" s="14">
        <f t="shared" si="4"/>
        <v>0.2400000000000001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'17'!J76</f>
        <v>6.4499999999999993</v>
      </c>
      <c r="G76" s="14" t="str">
        <f t="shared" ref="G76:G94" si="7">E76</f>
        <v>m2</v>
      </c>
      <c r="H76" s="14">
        <f>'RAB SEPT'!G36*'RAB 500JT'!AZ92</f>
        <v>0</v>
      </c>
      <c r="I76" s="14" t="str">
        <f>E76</f>
        <v>m2</v>
      </c>
      <c r="J76" s="14">
        <f t="shared" si="4"/>
        <v>6.4499999999999993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'17'!J78</f>
        <v>14</v>
      </c>
      <c r="G78" s="14" t="str">
        <f t="shared" si="7"/>
        <v>bh</v>
      </c>
      <c r="H78" s="14">
        <f>'RAB SEPT'!G38*'RAB 500JT'!AZ94</f>
        <v>1</v>
      </c>
      <c r="I78" s="14" t="str">
        <f t="shared" ref="I78:I86" si="9">E78</f>
        <v>bh</v>
      </c>
      <c r="J78" s="14">
        <f t="shared" si="4"/>
        <v>15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'17'!J79</f>
        <v>30</v>
      </c>
      <c r="G79" s="14" t="str">
        <f t="shared" si="7"/>
        <v>m</v>
      </c>
      <c r="H79" s="14">
        <f>'RAB SEPT'!G39*'RAB 500JT'!AZ95</f>
        <v>0</v>
      </c>
      <c r="I79" s="14" t="str">
        <f t="shared" si="9"/>
        <v>m</v>
      </c>
      <c r="J79" s="14">
        <f t="shared" si="4"/>
        <v>30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'17'!J80</f>
        <v>28</v>
      </c>
      <c r="G80" s="14" t="str">
        <f t="shared" si="7"/>
        <v>btg</v>
      </c>
      <c r="H80" s="14">
        <f>'RAB SEPT'!G40*'RAB 500JT'!AZ96</f>
        <v>2</v>
      </c>
      <c r="I80" s="14" t="str">
        <f t="shared" si="9"/>
        <v>btg</v>
      </c>
      <c r="J80" s="14">
        <f t="shared" si="4"/>
        <v>30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'17'!J81</f>
        <v>14</v>
      </c>
      <c r="G81" s="14" t="str">
        <f t="shared" si="7"/>
        <v>bh</v>
      </c>
      <c r="H81" s="14">
        <f>'RAB SEPT'!G41*'RAB 500JT'!AZ97</f>
        <v>0</v>
      </c>
      <c r="I81" s="14" t="str">
        <f t="shared" si="9"/>
        <v>bh</v>
      </c>
      <c r="J81" s="14">
        <f t="shared" si="4"/>
        <v>14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'17'!J82</f>
        <v>28</v>
      </c>
      <c r="G82" s="14" t="str">
        <f t="shared" si="7"/>
        <v>bh</v>
      </c>
      <c r="H82" s="14">
        <f>'RAB SEPT'!G42*'RAB 500JT'!AZ98</f>
        <v>2</v>
      </c>
      <c r="I82" s="14" t="str">
        <f t="shared" si="9"/>
        <v>bh</v>
      </c>
      <c r="J82" s="14">
        <f t="shared" si="4"/>
        <v>30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'17'!J83</f>
        <v>14</v>
      </c>
      <c r="G83" s="14" t="str">
        <f t="shared" si="7"/>
        <v>bh</v>
      </c>
      <c r="H83" s="14">
        <f>'RAB SEPT'!G43*'RAB 500JT'!AZ99</f>
        <v>0</v>
      </c>
      <c r="I83" s="14" t="str">
        <f t="shared" si="9"/>
        <v>bh</v>
      </c>
      <c r="J83" s="14">
        <f t="shared" si="4"/>
        <v>14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'17'!J84</f>
        <v>14</v>
      </c>
      <c r="G84" s="14" t="str">
        <f t="shared" si="7"/>
        <v>set</v>
      </c>
      <c r="H84" s="14">
        <f>'RAB SEPT'!G44*'RAB 500JT'!AZ100</f>
        <v>1</v>
      </c>
      <c r="I84" s="14" t="str">
        <f t="shared" si="9"/>
        <v>set</v>
      </c>
      <c r="J84" s="14">
        <f t="shared" si="4"/>
        <v>15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'17'!J85</f>
        <v>0</v>
      </c>
      <c r="G85" s="14" t="str">
        <f t="shared" si="7"/>
        <v>set</v>
      </c>
      <c r="H85" s="14">
        <f>'RAB SEPT'!G45*'RAB 500JT'!AZ101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'17'!J86</f>
        <v>18</v>
      </c>
      <c r="G86" s="14" t="str">
        <f t="shared" si="7"/>
        <v>bh</v>
      </c>
      <c r="H86" s="14">
        <f>'RAB SEPT'!G46*'RAB 500JT'!AZ102</f>
        <v>0</v>
      </c>
      <c r="I86" s="14" t="str">
        <f t="shared" si="9"/>
        <v>bh</v>
      </c>
      <c r="J86" s="14">
        <f t="shared" si="4"/>
        <v>18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'17'!J88</f>
        <v>10.550400000000003</v>
      </c>
      <c r="G88" s="14" t="str">
        <f t="shared" si="7"/>
        <v>m3</v>
      </c>
      <c r="H88" s="14">
        <f>'RAB SEPT'!G48*'RAB 500JT'!AZ104</f>
        <v>0.75360000000000005</v>
      </c>
      <c r="I88" s="14" t="str">
        <f t="shared" ref="I88:I94" si="10">E88</f>
        <v>m3</v>
      </c>
      <c r="J88" s="14">
        <f t="shared" si="4"/>
        <v>11.304000000000004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'17'!J89</f>
        <v>3.516799999999999</v>
      </c>
      <c r="G89" s="14" t="str">
        <f t="shared" si="7"/>
        <v>m3</v>
      </c>
      <c r="H89" s="14">
        <f>'RAB SEPT'!G49*'RAB 500JT'!AZ105</f>
        <v>0</v>
      </c>
      <c r="I89" s="14" t="str">
        <f t="shared" si="10"/>
        <v>m3</v>
      </c>
      <c r="J89" s="14">
        <f t="shared" si="4"/>
        <v>3.516799999999999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'17'!J90</f>
        <v>42</v>
      </c>
      <c r="G90" s="14" t="str">
        <f t="shared" si="7"/>
        <v>Bh</v>
      </c>
      <c r="H90" s="14">
        <f>'RAB SEPT'!G50*'RAB 500JT'!AZ106</f>
        <v>6</v>
      </c>
      <c r="I90" s="14" t="str">
        <f t="shared" si="10"/>
        <v>Bh</v>
      </c>
      <c r="J90" s="14">
        <f t="shared" si="4"/>
        <v>48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'17'!J91</f>
        <v>14</v>
      </c>
      <c r="G91" s="14" t="str">
        <f t="shared" si="7"/>
        <v>Bh</v>
      </c>
      <c r="H91" s="14">
        <f>'RAB SEPT'!G51*'RAB 500JT'!AZ107</f>
        <v>0</v>
      </c>
      <c r="I91" s="14" t="str">
        <f t="shared" si="10"/>
        <v>Bh</v>
      </c>
      <c r="J91" s="14">
        <f t="shared" si="4"/>
        <v>14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'17'!J92</f>
        <v>1.4067200000000004</v>
      </c>
      <c r="G92" s="14" t="str">
        <f t="shared" si="7"/>
        <v>M3</v>
      </c>
      <c r="H92" s="14">
        <f>'RAB SEPT'!G52*'RAB 500JT'!AZ108</f>
        <v>0</v>
      </c>
      <c r="I92" s="14" t="str">
        <f t="shared" si="10"/>
        <v>M3</v>
      </c>
      <c r="J92" s="14">
        <f t="shared" si="4"/>
        <v>1.4067200000000004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'17'!J93</f>
        <v>1.4067200000000004</v>
      </c>
      <c r="G93" s="14" t="str">
        <f t="shared" si="7"/>
        <v>M3</v>
      </c>
      <c r="H93" s="14">
        <f>'RAB SEPT'!G53*'RAB 500JT'!AZ109</f>
        <v>0</v>
      </c>
      <c r="I93" s="14" t="str">
        <f t="shared" si="10"/>
        <v>M3</v>
      </c>
      <c r="J93" s="14">
        <f t="shared" si="4"/>
        <v>1.4067200000000004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'17'!J94</f>
        <v>14</v>
      </c>
      <c r="G94" s="14" t="str">
        <f t="shared" si="7"/>
        <v>M2</v>
      </c>
      <c r="H94" s="14">
        <f>'RAB SEPT'!G54*'RAB 500JT'!AZ110</f>
        <v>1</v>
      </c>
      <c r="I94" s="14" t="str">
        <f t="shared" si="10"/>
        <v>M2</v>
      </c>
      <c r="J94" s="14">
        <f t="shared" si="4"/>
        <v>15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91F6-668B-4C83-A48B-E5068F47A1D0}">
  <dimension ref="A1:Z119"/>
  <sheetViews>
    <sheetView topLeftCell="A55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299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'18'!J11</f>
        <v>37.148999999999987</v>
      </c>
      <c r="G11" s="14" t="str">
        <f>E11</f>
        <v>m3</v>
      </c>
      <c r="H11" s="14">
        <f>'RAB BILIK L'!G12*'RAB 500JT'!BA28</f>
        <v>0</v>
      </c>
      <c r="I11" s="14" t="str">
        <f>E11</f>
        <v>m3</v>
      </c>
      <c r="J11" s="14">
        <f>H11+F11</f>
        <v>37.148999999999987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'18'!J12</f>
        <v>0.52199999999999991</v>
      </c>
      <c r="G12" s="14" t="str">
        <f t="shared" ref="G12:G75" si="0">E12</f>
        <v>m3</v>
      </c>
      <c r="H12" s="14">
        <f>'RAB BILIK L'!G13*'RAB 500JT'!BA29</f>
        <v>0</v>
      </c>
      <c r="I12" s="14" t="str">
        <f>E12</f>
        <v>m3</v>
      </c>
      <c r="J12" s="14">
        <f t="shared" ref="J12:J49" si="1">H12+F12</f>
        <v>0.52199999999999991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'18'!J14</f>
        <v>19.488</v>
      </c>
      <c r="G14" s="14" t="str">
        <f t="shared" si="0"/>
        <v>m3</v>
      </c>
      <c r="H14" s="14">
        <f>'RAB BILIK L'!G15*'RAB 500JT'!BA31</f>
        <v>0.34800000000000003</v>
      </c>
      <c r="I14" s="14" t="str">
        <f>E14</f>
        <v>m3</v>
      </c>
      <c r="J14" s="14">
        <f t="shared" si="1"/>
        <v>19.835999999999999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'18'!J15</f>
        <v>314.2</v>
      </c>
      <c r="G15" s="14" t="str">
        <f t="shared" si="0"/>
        <v>m2</v>
      </c>
      <c r="H15" s="14">
        <f>'RAB BILIK L'!G16*'RAB 500JT'!BA32</f>
        <v>0</v>
      </c>
      <c r="I15" s="14" t="str">
        <f>E15</f>
        <v>m2</v>
      </c>
      <c r="J15" s="14">
        <f t="shared" si="1"/>
        <v>314.2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'18'!J16</f>
        <v>582.88000000000011</v>
      </c>
      <c r="G16" s="14" t="str">
        <f t="shared" si="0"/>
        <v>m2</v>
      </c>
      <c r="H16" s="14">
        <f>'RAB BILIK L'!G17*'RAB 500JT'!BA33</f>
        <v>0</v>
      </c>
      <c r="I16" s="14" t="str">
        <f>E16</f>
        <v>m2</v>
      </c>
      <c r="J16" s="14">
        <f t="shared" si="1"/>
        <v>582.88000000000011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'18'!J17</f>
        <v>582.88000000000011</v>
      </c>
      <c r="G17" s="14" t="str">
        <f t="shared" si="0"/>
        <v>m2</v>
      </c>
      <c r="H17" s="14">
        <f>'RAB BILIK L'!G18*'RAB 500JT'!BA34</f>
        <v>0</v>
      </c>
      <c r="I17" s="14" t="str">
        <f>E17</f>
        <v>m2</v>
      </c>
      <c r="J17" s="14">
        <f t="shared" si="1"/>
        <v>582.88000000000011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'18'!J18</f>
        <v>59.399999999999991</v>
      </c>
      <c r="G18" s="14" t="str">
        <f t="shared" si="0"/>
        <v>m2</v>
      </c>
      <c r="H18" s="14">
        <f>'RAB BILIK L'!G19*'RAB 500JT'!BA35</f>
        <v>1.7999999999999998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'18'!J20</f>
        <v>3.0240000000000009</v>
      </c>
      <c r="G20" s="14" t="str">
        <f t="shared" si="0"/>
        <v>m3</v>
      </c>
      <c r="H20" s="14">
        <f>'RAB BILIK L'!G21*'RAB 500JT'!BA37</f>
        <v>0</v>
      </c>
      <c r="I20" s="14" t="str">
        <f>E20</f>
        <v>m3</v>
      </c>
      <c r="J20" s="14">
        <f t="shared" si="1"/>
        <v>3.0240000000000009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'18'!J21</f>
        <v>2.6099999999999994</v>
      </c>
      <c r="G21" s="14" t="str">
        <f t="shared" si="0"/>
        <v>m3</v>
      </c>
      <c r="H21" s="14">
        <f>'RAB BILIK L'!G22*'RAB 500JT'!BA38</f>
        <v>4.3499999999999997E-2</v>
      </c>
      <c r="I21" s="14" t="str">
        <f>E21</f>
        <v>m3</v>
      </c>
      <c r="J21" s="14">
        <f t="shared" si="1"/>
        <v>2.6534999999999993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'18'!J22</f>
        <v>2.8800000000000012</v>
      </c>
      <c r="G22" s="14" t="str">
        <f t="shared" si="0"/>
        <v>m3</v>
      </c>
      <c r="H22" s="14">
        <f>'RAB BILIK L'!G23*'RAB 500JT'!BA39</f>
        <v>0</v>
      </c>
      <c r="I22" s="14" t="str">
        <f>E22</f>
        <v>m3</v>
      </c>
      <c r="J22" s="14">
        <f t="shared" si="1"/>
        <v>2.8800000000000012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'18'!J23</f>
        <v>1.7400000000000002</v>
      </c>
      <c r="G23" s="14" t="str">
        <f t="shared" si="0"/>
        <v>m3</v>
      </c>
      <c r="H23" s="14">
        <f>'RAB BILIK L'!G24*'RAB 500JT'!BA40</f>
        <v>0</v>
      </c>
      <c r="I23" s="14" t="str">
        <f>E23</f>
        <v>m3</v>
      </c>
      <c r="J23" s="14">
        <f t="shared" si="1"/>
        <v>1.7400000000000002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'18'!J25</f>
        <v>578.97990000000027</v>
      </c>
      <c r="G25" s="14" t="str">
        <f t="shared" si="0"/>
        <v>Kg</v>
      </c>
      <c r="H25" s="14">
        <f>'RAB BILIK L'!G26*'RAB 500JT'!BA42</f>
        <v>0</v>
      </c>
      <c r="I25" s="14" t="str">
        <f>E25</f>
        <v>Kg</v>
      </c>
      <c r="J25" s="14">
        <f t="shared" si="1"/>
        <v>578.97990000000027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'18'!J26</f>
        <v>885.97350000000017</v>
      </c>
      <c r="G26" s="14" t="str">
        <f t="shared" si="0"/>
        <v>Kg</v>
      </c>
      <c r="H26" s="14">
        <f>'RAB BILIK L'!G27*'RAB 500JT'!BA43</f>
        <v>0</v>
      </c>
      <c r="I26" s="14" t="str">
        <f>E26</f>
        <v>Kg</v>
      </c>
      <c r="J26" s="14">
        <f t="shared" si="1"/>
        <v>885.97350000000017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'18'!J27</f>
        <v>522.83490000000006</v>
      </c>
      <c r="G27" s="14" t="str">
        <f t="shared" si="0"/>
        <v>Kg</v>
      </c>
      <c r="H27" s="14">
        <f>'RAB BILIK L'!G28*'RAB 500JT'!BA44</f>
        <v>0</v>
      </c>
      <c r="I27" s="14" t="str">
        <f>E27</f>
        <v>Kg</v>
      </c>
      <c r="J27" s="14">
        <f t="shared" si="1"/>
        <v>522.83490000000006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'18'!J29</f>
        <v>33.64</v>
      </c>
      <c r="G29" s="14" t="str">
        <f t="shared" si="0"/>
        <v>m2</v>
      </c>
      <c r="H29" s="14">
        <f>'RAB BILIK L'!G30*'RAB 500JT'!BA46</f>
        <v>0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'18'!J30</f>
        <v>111.60000000000002</v>
      </c>
      <c r="G30" s="14" t="str">
        <f t="shared" si="0"/>
        <v>m2</v>
      </c>
      <c r="H30" s="14">
        <f>'RAB BILIK L'!G31*'RAB 500JT'!BA47</f>
        <v>0</v>
      </c>
      <c r="I30" s="14" t="str">
        <f>E30</f>
        <v>m2</v>
      </c>
      <c r="J30" s="14">
        <f t="shared" si="1"/>
        <v>111.60000000000002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'18'!J31</f>
        <v>33.64</v>
      </c>
      <c r="G31" s="14" t="str">
        <f t="shared" si="0"/>
        <v>m2</v>
      </c>
      <c r="H31" s="14">
        <f>'RAB BILIK L'!G32*'RAB 500JT'!BA48</f>
        <v>0</v>
      </c>
      <c r="I31" s="14" t="str">
        <f>E31</f>
        <v>m2</v>
      </c>
      <c r="J31" s="14">
        <f t="shared" si="1"/>
        <v>33.64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'18'!J33</f>
        <v>59.939999999999984</v>
      </c>
      <c r="G33" s="14" t="str">
        <f t="shared" si="0"/>
        <v>m2</v>
      </c>
      <c r="H33" s="14">
        <f>'RAB BILIK L'!G34*'RAB 500JT'!BA50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'18'!J35</f>
        <v>96.709199999999981</v>
      </c>
      <c r="G35" s="14" t="str">
        <f t="shared" si="0"/>
        <v>m2</v>
      </c>
      <c r="H35" s="14">
        <f>'RAB BILIK L'!G36*'RAB 500JT'!BA52</f>
        <v>27.631199999999996</v>
      </c>
      <c r="I35" s="14" t="str">
        <f>E35</f>
        <v>m2</v>
      </c>
      <c r="J35" s="14">
        <f t="shared" si="1"/>
        <v>124.34039999999997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'18'!J37</f>
        <v>35</v>
      </c>
      <c r="G37" s="14" t="str">
        <f t="shared" si="0"/>
        <v>bh</v>
      </c>
      <c r="H37" s="14">
        <f>'RAB BILIK L'!G38*'RAB 500JT'!BA54</f>
        <v>0</v>
      </c>
      <c r="I37" s="14" t="str">
        <f t="shared" ref="I37:I49" si="3">E37</f>
        <v>bh</v>
      </c>
      <c r="J37" s="14">
        <f t="shared" si="1"/>
        <v>35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'18'!J38</f>
        <v>34</v>
      </c>
      <c r="G38" s="14" t="str">
        <f t="shared" si="0"/>
        <v>bh</v>
      </c>
      <c r="H38" s="14">
        <f>'RAB BILIK L'!G39*'RAB 500JT'!BA55</f>
        <v>1</v>
      </c>
      <c r="I38" s="14" t="str">
        <f t="shared" si="3"/>
        <v>bh</v>
      </c>
      <c r="J38" s="14">
        <f t="shared" si="1"/>
        <v>35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'18'!J39</f>
        <v>34</v>
      </c>
      <c r="G39" s="14" t="str">
        <f t="shared" si="0"/>
        <v>bh</v>
      </c>
      <c r="H39" s="14">
        <f>'RAB BILIK L'!G40*'RAB 500JT'!BA56</f>
        <v>0</v>
      </c>
      <c r="I39" s="14" t="str">
        <f t="shared" si="3"/>
        <v>bh</v>
      </c>
      <c r="J39" s="14">
        <f t="shared" si="1"/>
        <v>34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'18'!J40</f>
        <v>34</v>
      </c>
      <c r="G40" s="14" t="str">
        <f t="shared" si="0"/>
        <v>btg</v>
      </c>
      <c r="H40" s="14">
        <f>'RAB BILIK L'!G41*'RAB 500JT'!BA57</f>
        <v>0</v>
      </c>
      <c r="I40" s="14" t="str">
        <f t="shared" si="3"/>
        <v>btg</v>
      </c>
      <c r="J40" s="14">
        <f t="shared" si="1"/>
        <v>34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'18'!J41</f>
        <v>34</v>
      </c>
      <c r="G41" s="14" t="str">
        <f t="shared" si="0"/>
        <v>bh</v>
      </c>
      <c r="H41" s="14">
        <f>'RAB BILIK L'!G42*'RAB 500JT'!BA58</f>
        <v>0</v>
      </c>
      <c r="I41" s="14" t="str">
        <f t="shared" si="3"/>
        <v>bh</v>
      </c>
      <c r="J41" s="14">
        <f t="shared" si="1"/>
        <v>34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'18'!J42</f>
        <v>34</v>
      </c>
      <c r="G42" s="14" t="str">
        <f t="shared" si="0"/>
        <v>bh</v>
      </c>
      <c r="H42" s="14">
        <f>'RAB BILIK L'!G43*'RAB 500JT'!BA59</f>
        <v>0</v>
      </c>
      <c r="I42" s="14" t="str">
        <f t="shared" si="3"/>
        <v>bh</v>
      </c>
      <c r="J42" s="14">
        <f t="shared" si="1"/>
        <v>34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'18'!J43</f>
        <v>21</v>
      </c>
      <c r="G43" s="14" t="str">
        <f t="shared" si="0"/>
        <v>m</v>
      </c>
      <c r="H43" s="14">
        <f>'RAB BILIK L'!G44*'RAB 500JT'!BA60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'18'!J44</f>
        <v>7</v>
      </c>
      <c r="G44" s="14" t="str">
        <f t="shared" si="0"/>
        <v>bh</v>
      </c>
      <c r="H44" s="14">
        <f>'RAB BILIK L'!G45*'RAB 500JT'!BA61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'18'!J45</f>
        <v>7</v>
      </c>
      <c r="G45" s="14" t="str">
        <f t="shared" si="0"/>
        <v>bh</v>
      </c>
      <c r="H45" s="14">
        <f>'RAB BILIK L'!G46*'RAB 500JT'!BA62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'18'!J46</f>
        <v>7</v>
      </c>
      <c r="G46" s="14" t="str">
        <f t="shared" si="0"/>
        <v>bh</v>
      </c>
      <c r="H46" s="14">
        <f>'RAB BILIK L'!G47*'RAB 500JT'!BA63</f>
        <v>0</v>
      </c>
      <c r="I46" s="14" t="str">
        <f t="shared" si="3"/>
        <v>bh</v>
      </c>
      <c r="J46" s="14">
        <f t="shared" si="1"/>
        <v>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'18'!J47</f>
        <v>34</v>
      </c>
      <c r="G47" s="14" t="str">
        <f t="shared" si="0"/>
        <v>bh</v>
      </c>
      <c r="H47" s="14">
        <f>'RAB BILIK L'!G48*'RAB 500JT'!BA64</f>
        <v>0</v>
      </c>
      <c r="I47" s="14" t="str">
        <f t="shared" si="3"/>
        <v>bh</v>
      </c>
      <c r="J47" s="14">
        <f t="shared" si="1"/>
        <v>34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'18'!J48</f>
        <v>34</v>
      </c>
      <c r="G48" s="14" t="str">
        <f t="shared" si="0"/>
        <v>btg</v>
      </c>
      <c r="H48" s="14">
        <f>'RAB BILIK L'!G49*'RAB 500JT'!BA65</f>
        <v>1</v>
      </c>
      <c r="I48" s="14" t="str">
        <f t="shared" si="3"/>
        <v>btg</v>
      </c>
      <c r="J48" s="14">
        <f t="shared" si="1"/>
        <v>35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'18'!J49</f>
        <v>57</v>
      </c>
      <c r="G49" s="14" t="str">
        <f t="shared" si="0"/>
        <v>bh</v>
      </c>
      <c r="H49" s="14">
        <f>'RAB BILIK L'!G50*'RAB 500JT'!BA66</f>
        <v>0</v>
      </c>
      <c r="I49" s="14" t="str">
        <f t="shared" si="3"/>
        <v>bh</v>
      </c>
      <c r="J49" s="14">
        <f t="shared" si="1"/>
        <v>57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'18'!J53</f>
        <v>35.64</v>
      </c>
      <c r="G53" s="14" t="str">
        <f t="shared" si="0"/>
        <v>m3</v>
      </c>
      <c r="H53" s="14">
        <f>'RAB SEPT'!G13*'RAB 500JT'!BA28</f>
        <v>0</v>
      </c>
      <c r="I53" s="14" t="str">
        <f>E53</f>
        <v>m3</v>
      </c>
      <c r="J53" s="14">
        <f>H53+F53</f>
        <v>35.64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'18'!J54</f>
        <v>11.879999999999999</v>
      </c>
      <c r="G54" s="14" t="str">
        <f t="shared" si="0"/>
        <v>m3</v>
      </c>
      <c r="H54" s="14">
        <f>'RAB SEPT'!G14*'RAB 500JT'!BA29</f>
        <v>0</v>
      </c>
      <c r="I54" s="14" t="str">
        <f>E54</f>
        <v>m3</v>
      </c>
      <c r="J54" s="14">
        <f t="shared" ref="J54:J94" si="4">H54+F54</f>
        <v>11.879999999999999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'18'!J56</f>
        <v>138</v>
      </c>
      <c r="G56" s="14" t="str">
        <f t="shared" si="0"/>
        <v>m2</v>
      </c>
      <c r="H56" s="14">
        <f>'RAB SEPT'!G16*'RAB 500JT'!BA31</f>
        <v>9.1999999999999993</v>
      </c>
      <c r="I56" s="14" t="str">
        <f>E56</f>
        <v>m2</v>
      </c>
      <c r="J56" s="14">
        <f t="shared" si="4"/>
        <v>147.19999999999999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'18'!J58</f>
        <v>8.3520000000000021</v>
      </c>
      <c r="G58" s="14" t="str">
        <f t="shared" si="0"/>
        <v>m3</v>
      </c>
      <c r="H58" s="14">
        <f>'RAB SEPT'!G18*'RAB 500JT'!BA33</f>
        <v>0</v>
      </c>
      <c r="I58" s="14" t="str">
        <f t="shared" ref="I58:I63" si="5">E58</f>
        <v>m3</v>
      </c>
      <c r="J58" s="14">
        <f t="shared" si="4"/>
        <v>8.3520000000000021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'18'!J59</f>
        <v>2.0735999999999994</v>
      </c>
      <c r="G59" s="14" t="str">
        <f t="shared" si="0"/>
        <v>m3</v>
      </c>
      <c r="H59" s="14">
        <f>'RAB SEPT'!G19*'RAB 500JT'!BA34</f>
        <v>0</v>
      </c>
      <c r="I59" s="14" t="str">
        <f t="shared" si="5"/>
        <v>m3</v>
      </c>
      <c r="J59" s="14">
        <f t="shared" si="4"/>
        <v>2.0735999999999994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'18'!J60</f>
        <v>2.9099999999999997</v>
      </c>
      <c r="G60" s="14" t="str">
        <f t="shared" si="0"/>
        <v>m3</v>
      </c>
      <c r="H60" s="14">
        <f>'RAB SEPT'!G20*'RAB 500JT'!BA35</f>
        <v>0.19400000000000001</v>
      </c>
      <c r="I60" s="14" t="str">
        <f t="shared" si="5"/>
        <v>m3</v>
      </c>
      <c r="J60" s="14">
        <f t="shared" si="4"/>
        <v>3.1039999999999996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'18'!J61</f>
        <v>0.80000000000000016</v>
      </c>
      <c r="G61" s="14" t="str">
        <f t="shared" si="0"/>
        <v>m3</v>
      </c>
      <c r="H61" s="14">
        <f>'RAB SEPT'!G21*'RAB 500JT'!BA36</f>
        <v>0</v>
      </c>
      <c r="I61" s="14" t="str">
        <f t="shared" si="5"/>
        <v>m3</v>
      </c>
      <c r="J61" s="14">
        <f t="shared" si="4"/>
        <v>0.80000000000000016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'18'!J62</f>
        <v>0.22500000000000009</v>
      </c>
      <c r="G62" s="14" t="str">
        <f t="shared" si="0"/>
        <v>m3</v>
      </c>
      <c r="H62" s="14">
        <f>'RAB SEPT'!G22*'RAB 500JT'!BA37</f>
        <v>0</v>
      </c>
      <c r="I62" s="14" t="str">
        <f t="shared" si="5"/>
        <v>m3</v>
      </c>
      <c r="J62" s="14">
        <f t="shared" si="4"/>
        <v>0.22500000000000009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'18'!J63</f>
        <v>6.4499999999999993</v>
      </c>
      <c r="G63" s="14" t="str">
        <f t="shared" si="0"/>
        <v>m3</v>
      </c>
      <c r="H63" s="14">
        <f>'RAB SEPT'!G23*'RAB 500JT'!BA38</f>
        <v>0.43</v>
      </c>
      <c r="I63" s="14" t="str">
        <f t="shared" si="5"/>
        <v>m3</v>
      </c>
      <c r="J63" s="14">
        <f t="shared" si="4"/>
        <v>6.879999999999999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'18'!J65</f>
        <v>589.70240000000001</v>
      </c>
      <c r="G65" s="14" t="str">
        <f t="shared" si="0"/>
        <v>Kg</v>
      </c>
      <c r="H65" s="14">
        <f>'RAB SEPT'!G25*'RAB 500JT'!BA40</f>
        <v>0</v>
      </c>
      <c r="I65" s="14" t="str">
        <f t="shared" ref="I65:I70" si="6">E65</f>
        <v>Kg</v>
      </c>
      <c r="J65" s="14">
        <f t="shared" si="4"/>
        <v>589.70240000000001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'18'!J66</f>
        <v>130.31040000000004</v>
      </c>
      <c r="G66" s="14" t="str">
        <f t="shared" si="0"/>
        <v>Kg</v>
      </c>
      <c r="H66" s="14">
        <f>'RAB SEPT'!G26*'RAB 500JT'!BA41</f>
        <v>0</v>
      </c>
      <c r="I66" s="14" t="str">
        <f t="shared" si="6"/>
        <v>Kg</v>
      </c>
      <c r="J66" s="14">
        <f t="shared" si="4"/>
        <v>130.31040000000004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'18'!J67</f>
        <v>122.16600000000005</v>
      </c>
      <c r="G67" s="14" t="str">
        <f t="shared" si="0"/>
        <v>Kg</v>
      </c>
      <c r="H67" s="14">
        <f>'RAB SEPT'!G27*'RAB 500JT'!BA42</f>
        <v>0</v>
      </c>
      <c r="I67" s="14" t="str">
        <f t="shared" si="6"/>
        <v>Kg</v>
      </c>
      <c r="J67" s="14">
        <f t="shared" si="4"/>
        <v>122.16600000000005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'18'!J68</f>
        <v>74.65500000000003</v>
      </c>
      <c r="G68" s="14" t="str">
        <f t="shared" si="0"/>
        <v>Kg</v>
      </c>
      <c r="H68" s="14">
        <f>'RAB SEPT'!G28*'RAB 500JT'!BA43</f>
        <v>0</v>
      </c>
      <c r="I68" s="14" t="str">
        <f t="shared" si="6"/>
        <v>Kg</v>
      </c>
      <c r="J68" s="14">
        <f t="shared" si="4"/>
        <v>74.65500000000003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'18'!J69</f>
        <v>34.365000000000009</v>
      </c>
      <c r="G69" s="14" t="str">
        <f t="shared" si="0"/>
        <v>Kg</v>
      </c>
      <c r="H69" s="14">
        <f>'RAB SEPT'!G29*'RAB 500JT'!BA44</f>
        <v>0</v>
      </c>
      <c r="I69" s="14" t="str">
        <f t="shared" si="6"/>
        <v>Kg</v>
      </c>
      <c r="J69" s="14">
        <f t="shared" si="4"/>
        <v>34.365000000000009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'18'!J70</f>
        <v>19.086400000000005</v>
      </c>
      <c r="G70" s="14" t="str">
        <f t="shared" si="0"/>
        <v>Kg</v>
      </c>
      <c r="H70" s="14">
        <f>'RAB SEPT'!G30*'RAB 500JT'!BA45</f>
        <v>0</v>
      </c>
      <c r="I70" s="14" t="str">
        <f t="shared" si="6"/>
        <v>Kg</v>
      </c>
      <c r="J70" s="14">
        <f t="shared" si="4"/>
        <v>19.086400000000005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'18'!J72</f>
        <v>45</v>
      </c>
      <c r="G72" s="14" t="str">
        <f t="shared" si="0"/>
        <v>m2</v>
      </c>
      <c r="H72" s="14">
        <f>'RAB SEPT'!G32*'RAB 500JT'!BA47</f>
        <v>0</v>
      </c>
      <c r="I72" s="14" t="str">
        <f>E72</f>
        <v>m2</v>
      </c>
      <c r="J72" s="14">
        <f t="shared" si="4"/>
        <v>45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'18'!J73</f>
        <v>29.951999999999998</v>
      </c>
      <c r="G73" s="14" t="str">
        <f t="shared" si="0"/>
        <v>m2</v>
      </c>
      <c r="H73" s="14">
        <f>'RAB SEPT'!G33*'RAB 500JT'!BA48</f>
        <v>0</v>
      </c>
      <c r="I73" s="14" t="str">
        <f>E73</f>
        <v>m2</v>
      </c>
      <c r="J73" s="14">
        <f t="shared" si="4"/>
        <v>29.951999999999998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'18'!J74</f>
        <v>15</v>
      </c>
      <c r="G74" s="14" t="str">
        <f t="shared" si="0"/>
        <v>m2</v>
      </c>
      <c r="H74" s="14">
        <f>'RAB SEPT'!G34*'RAB 500JT'!BA49</f>
        <v>0</v>
      </c>
      <c r="I74" s="14" t="str">
        <f>E74</f>
        <v>m2</v>
      </c>
      <c r="J74" s="14">
        <f t="shared" si="4"/>
        <v>15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'18'!J75</f>
        <v>0.2400000000000001</v>
      </c>
      <c r="G75" s="14" t="str">
        <f t="shared" si="0"/>
        <v>m2</v>
      </c>
      <c r="H75" s="14">
        <f>'RAB SEPT'!G35*'RAB 500JT'!BA50</f>
        <v>0</v>
      </c>
      <c r="I75" s="14" t="str">
        <f>E75</f>
        <v>m2</v>
      </c>
      <c r="J75" s="14">
        <f t="shared" si="4"/>
        <v>0.2400000000000001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'18'!J76</f>
        <v>6.4499999999999993</v>
      </c>
      <c r="G76" s="14" t="str">
        <f t="shared" ref="G76:G94" si="7">E76</f>
        <v>m2</v>
      </c>
      <c r="H76" s="14">
        <f>'RAB SEPT'!G36*'RAB 500JT'!BA51</f>
        <v>0</v>
      </c>
      <c r="I76" s="14" t="str">
        <f>E76</f>
        <v>m2</v>
      </c>
      <c r="J76" s="14">
        <f t="shared" si="4"/>
        <v>6.4499999999999993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'18'!J78</f>
        <v>15</v>
      </c>
      <c r="G78" s="14" t="str">
        <f t="shared" si="7"/>
        <v>bh</v>
      </c>
      <c r="H78" s="14">
        <f>'RAB SEPT'!G38*'RAB 500JT'!BA53</f>
        <v>0</v>
      </c>
      <c r="I78" s="14" t="str">
        <f t="shared" ref="I78:I86" si="9">E78</f>
        <v>bh</v>
      </c>
      <c r="J78" s="14">
        <f t="shared" si="4"/>
        <v>15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'18'!J79</f>
        <v>30</v>
      </c>
      <c r="G79" s="14" t="str">
        <f t="shared" si="7"/>
        <v>m</v>
      </c>
      <c r="H79" s="14">
        <f>'RAB SEPT'!G39*'RAB 500JT'!BA54</f>
        <v>0</v>
      </c>
      <c r="I79" s="14" t="str">
        <f t="shared" si="9"/>
        <v>m</v>
      </c>
      <c r="J79" s="14">
        <f t="shared" si="4"/>
        <v>30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'18'!J80</f>
        <v>30</v>
      </c>
      <c r="G80" s="14" t="str">
        <f t="shared" si="7"/>
        <v>btg</v>
      </c>
      <c r="H80" s="14">
        <f>'RAB SEPT'!G40*'RAB 500JT'!BA55</f>
        <v>2</v>
      </c>
      <c r="I80" s="14" t="str">
        <f t="shared" si="9"/>
        <v>btg</v>
      </c>
      <c r="J80" s="14">
        <f t="shared" si="4"/>
        <v>32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'18'!J81</f>
        <v>14</v>
      </c>
      <c r="G81" s="14" t="str">
        <f t="shared" si="7"/>
        <v>bh</v>
      </c>
      <c r="H81" s="14">
        <f>'RAB SEPT'!G41*'RAB 500JT'!BA56</f>
        <v>0</v>
      </c>
      <c r="I81" s="14" t="str">
        <f t="shared" si="9"/>
        <v>bh</v>
      </c>
      <c r="J81" s="14">
        <f t="shared" si="4"/>
        <v>14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'18'!J82</f>
        <v>30</v>
      </c>
      <c r="G82" s="14" t="str">
        <f t="shared" si="7"/>
        <v>bh</v>
      </c>
      <c r="H82" s="14">
        <f>'RAB SEPT'!G42*'RAB 500JT'!BA57</f>
        <v>0</v>
      </c>
      <c r="I82" s="14" t="str">
        <f t="shared" si="9"/>
        <v>bh</v>
      </c>
      <c r="J82" s="14">
        <f t="shared" si="4"/>
        <v>30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'18'!J83</f>
        <v>14</v>
      </c>
      <c r="G83" s="14" t="str">
        <f t="shared" si="7"/>
        <v>bh</v>
      </c>
      <c r="H83" s="14">
        <f>'RAB SEPT'!G43*'RAB 500JT'!BA58</f>
        <v>0</v>
      </c>
      <c r="I83" s="14" t="str">
        <f t="shared" si="9"/>
        <v>bh</v>
      </c>
      <c r="J83" s="14">
        <f t="shared" si="4"/>
        <v>14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'18'!J84</f>
        <v>15</v>
      </c>
      <c r="G84" s="14" t="str">
        <f t="shared" si="7"/>
        <v>set</v>
      </c>
      <c r="H84" s="14">
        <f>'RAB SEPT'!G44*'RAB 500JT'!BA59</f>
        <v>0</v>
      </c>
      <c r="I84" s="14" t="str">
        <f t="shared" si="9"/>
        <v>set</v>
      </c>
      <c r="J84" s="14">
        <f t="shared" si="4"/>
        <v>15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'18'!J85</f>
        <v>0</v>
      </c>
      <c r="G85" s="14" t="str">
        <f t="shared" si="7"/>
        <v>set</v>
      </c>
      <c r="H85" s="14">
        <f>'RAB SEPT'!G45*'RAB 500JT'!BA60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'18'!J86</f>
        <v>18</v>
      </c>
      <c r="G86" s="14" t="str">
        <f t="shared" si="7"/>
        <v>bh</v>
      </c>
      <c r="H86" s="14">
        <f>'RAB SEPT'!G46*'RAB 500JT'!BA61</f>
        <v>0</v>
      </c>
      <c r="I86" s="14" t="str">
        <f t="shared" si="9"/>
        <v>bh</v>
      </c>
      <c r="J86" s="14">
        <f t="shared" si="4"/>
        <v>18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'18'!J88</f>
        <v>11.304000000000004</v>
      </c>
      <c r="G88" s="14" t="str">
        <f t="shared" si="7"/>
        <v>m3</v>
      </c>
      <c r="H88" s="14">
        <f>'RAB SEPT'!G48*'RAB 500JT'!BA63</f>
        <v>0</v>
      </c>
      <c r="I88" s="14" t="str">
        <f t="shared" ref="I88:I94" si="10">E88</f>
        <v>m3</v>
      </c>
      <c r="J88" s="14">
        <f t="shared" si="4"/>
        <v>11.304000000000004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'18'!J89</f>
        <v>3.516799999999999</v>
      </c>
      <c r="G89" s="14" t="str">
        <f t="shared" si="7"/>
        <v>m3</v>
      </c>
      <c r="H89" s="14">
        <f>'RAB SEPT'!G49*'RAB 500JT'!BA64</f>
        <v>0</v>
      </c>
      <c r="I89" s="14" t="str">
        <f t="shared" si="10"/>
        <v>m3</v>
      </c>
      <c r="J89" s="14">
        <f t="shared" si="4"/>
        <v>3.516799999999999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'18'!J90</f>
        <v>48</v>
      </c>
      <c r="G90" s="14" t="str">
        <f t="shared" si="7"/>
        <v>Bh</v>
      </c>
      <c r="H90" s="14">
        <f>'RAB SEPT'!G50*'RAB 500JT'!BA65</f>
        <v>3</v>
      </c>
      <c r="I90" s="14" t="str">
        <f t="shared" si="10"/>
        <v>Bh</v>
      </c>
      <c r="J90" s="14">
        <f t="shared" si="4"/>
        <v>51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'18'!J91</f>
        <v>14</v>
      </c>
      <c r="G91" s="14" t="str">
        <f t="shared" si="7"/>
        <v>Bh</v>
      </c>
      <c r="H91" s="14">
        <f>'RAB SEPT'!G51*'RAB 500JT'!BA66</f>
        <v>0</v>
      </c>
      <c r="I91" s="14" t="str">
        <f t="shared" si="10"/>
        <v>Bh</v>
      </c>
      <c r="J91" s="14">
        <f t="shared" si="4"/>
        <v>14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'18'!J92</f>
        <v>1.4067200000000004</v>
      </c>
      <c r="G92" s="14" t="str">
        <f t="shared" si="7"/>
        <v>M3</v>
      </c>
      <c r="H92" s="14">
        <f>'RAB SEPT'!G52*'RAB 500JT'!BA67</f>
        <v>0</v>
      </c>
      <c r="I92" s="14" t="str">
        <f t="shared" si="10"/>
        <v>M3</v>
      </c>
      <c r="J92" s="14">
        <f t="shared" si="4"/>
        <v>1.4067200000000004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'18'!J93</f>
        <v>1.4067200000000004</v>
      </c>
      <c r="G93" s="14" t="str">
        <f t="shared" si="7"/>
        <v>M3</v>
      </c>
      <c r="H93" s="14">
        <f>'RAB SEPT'!G53*'RAB 500JT'!BA68</f>
        <v>0</v>
      </c>
      <c r="I93" s="14" t="str">
        <f t="shared" si="10"/>
        <v>M3</v>
      </c>
      <c r="J93" s="14">
        <f t="shared" si="4"/>
        <v>1.4067200000000004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'18'!J94</f>
        <v>15</v>
      </c>
      <c r="G94" s="14" t="str">
        <f t="shared" si="7"/>
        <v>M2</v>
      </c>
      <c r="H94" s="14">
        <f>'RAB SEPT'!G54*'RAB 500JT'!BA69</f>
        <v>0</v>
      </c>
      <c r="I94" s="14" t="str">
        <f t="shared" si="10"/>
        <v>M2</v>
      </c>
      <c r="J94" s="14">
        <f t="shared" si="4"/>
        <v>15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5DD4-C5D0-424D-928B-12E0E263ECDC}">
  <dimension ref="A1:Z119"/>
  <sheetViews>
    <sheetView topLeftCell="A55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300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'19'!J11</f>
        <v>37.148999999999987</v>
      </c>
      <c r="G11" s="14" t="str">
        <f>E11</f>
        <v>m3</v>
      </c>
      <c r="H11" s="14">
        <f>'RAB BILIK L'!G12*'RAB 500JT'!BB28</f>
        <v>0</v>
      </c>
      <c r="I11" s="14" t="str">
        <f>E11</f>
        <v>m3</v>
      </c>
      <c r="J11" s="14">
        <f>H11+F11</f>
        <v>37.148999999999987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'19'!J12</f>
        <v>0.52199999999999991</v>
      </c>
      <c r="G12" s="14" t="str">
        <f t="shared" ref="G12:G75" si="0">E12</f>
        <v>m3</v>
      </c>
      <c r="H12" s="14">
        <f>'RAB BILIK L'!G13*'RAB 500JT'!BB29</f>
        <v>0</v>
      </c>
      <c r="I12" s="14" t="str">
        <f>E12</f>
        <v>m3</v>
      </c>
      <c r="J12" s="14">
        <f t="shared" ref="J12:J49" si="1">H12+F12</f>
        <v>0.52199999999999991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'19'!J14</f>
        <v>19.835999999999999</v>
      </c>
      <c r="G14" s="14" t="str">
        <f t="shared" si="0"/>
        <v>m3</v>
      </c>
      <c r="H14" s="14">
        <f>'RAB BILIK L'!G15*'RAB 500JT'!BB31</f>
        <v>0</v>
      </c>
      <c r="I14" s="14" t="str">
        <f>E14</f>
        <v>m3</v>
      </c>
      <c r="J14" s="14">
        <f t="shared" si="1"/>
        <v>19.835999999999999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'19'!J15</f>
        <v>314.2</v>
      </c>
      <c r="G15" s="14" t="str">
        <f t="shared" si="0"/>
        <v>m2</v>
      </c>
      <c r="H15" s="14">
        <f>'RAB BILIK L'!G16*'RAB 500JT'!BB32</f>
        <v>4.5199999999999996</v>
      </c>
      <c r="I15" s="14" t="str">
        <f>E15</f>
        <v>m2</v>
      </c>
      <c r="J15" s="14">
        <f t="shared" si="1"/>
        <v>318.71999999999997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'19'!J16</f>
        <v>582.88000000000011</v>
      </c>
      <c r="G16" s="14" t="str">
        <f t="shared" si="0"/>
        <v>m2</v>
      </c>
      <c r="H16" s="14">
        <f>'RAB BILIK L'!G17*'RAB 500JT'!BB33</f>
        <v>0</v>
      </c>
      <c r="I16" s="14" t="str">
        <f>E16</f>
        <v>m2</v>
      </c>
      <c r="J16" s="14">
        <f t="shared" si="1"/>
        <v>582.88000000000011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'19'!J17</f>
        <v>582.88000000000011</v>
      </c>
      <c r="G17" s="14" t="str">
        <f t="shared" si="0"/>
        <v>m2</v>
      </c>
      <c r="H17" s="14">
        <f>'RAB BILIK L'!G18*'RAB 500JT'!BB34</f>
        <v>9.0399999999999991</v>
      </c>
      <c r="I17" s="14" t="str">
        <f>E17</f>
        <v>m2</v>
      </c>
      <c r="J17" s="14">
        <f t="shared" si="1"/>
        <v>591.92000000000007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'19'!J18</f>
        <v>61.199999999999989</v>
      </c>
      <c r="G18" s="14" t="str">
        <f t="shared" si="0"/>
        <v>m2</v>
      </c>
      <c r="H18" s="14">
        <f>'RAB BILIK L'!G19*'RAB 500JT'!BB35</f>
        <v>0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'19'!J20</f>
        <v>3.0240000000000009</v>
      </c>
      <c r="G20" s="14" t="str">
        <f t="shared" si="0"/>
        <v>m3</v>
      </c>
      <c r="H20" s="14">
        <f>'RAB BILIK L'!G21*'RAB 500JT'!BB37</f>
        <v>0</v>
      </c>
      <c r="I20" s="14" t="str">
        <f>E20</f>
        <v>m3</v>
      </c>
      <c r="J20" s="14">
        <f t="shared" si="1"/>
        <v>3.0240000000000009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'19'!J21</f>
        <v>2.6534999999999993</v>
      </c>
      <c r="G21" s="14" t="str">
        <f t="shared" si="0"/>
        <v>m3</v>
      </c>
      <c r="H21" s="14">
        <f>'RAB BILIK L'!G22*'RAB 500JT'!BB38</f>
        <v>0</v>
      </c>
      <c r="I21" s="14" t="str">
        <f>E21</f>
        <v>m3</v>
      </c>
      <c r="J21" s="14">
        <f t="shared" si="1"/>
        <v>2.6534999999999993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'19'!J22</f>
        <v>2.8800000000000012</v>
      </c>
      <c r="G22" s="14" t="str">
        <f t="shared" si="0"/>
        <v>m3</v>
      </c>
      <c r="H22" s="14">
        <f>'RAB BILIK L'!G23*'RAB 500JT'!BB39</f>
        <v>6.3000000000000014E-2</v>
      </c>
      <c r="I22" s="14" t="str">
        <f>E22</f>
        <v>m3</v>
      </c>
      <c r="J22" s="14">
        <f t="shared" si="1"/>
        <v>2.9430000000000014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'19'!J23</f>
        <v>1.7400000000000002</v>
      </c>
      <c r="G23" s="14" t="str">
        <f t="shared" si="0"/>
        <v>m3</v>
      </c>
      <c r="H23" s="14">
        <f>'RAB BILIK L'!G24*'RAB 500JT'!BB40</f>
        <v>0</v>
      </c>
      <c r="I23" s="14" t="str">
        <f>E23</f>
        <v>m3</v>
      </c>
      <c r="J23" s="14">
        <f t="shared" si="1"/>
        <v>1.7400000000000002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'19'!J25</f>
        <v>578.97990000000027</v>
      </c>
      <c r="G25" s="14" t="str">
        <f t="shared" si="0"/>
        <v>Kg</v>
      </c>
      <c r="H25" s="14">
        <f>'RAB BILIK L'!G26*'RAB 500JT'!BB42</f>
        <v>10.72185</v>
      </c>
      <c r="I25" s="14" t="str">
        <f>E25</f>
        <v>Kg</v>
      </c>
      <c r="J25" s="14">
        <f t="shared" si="1"/>
        <v>589.70175000000029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'19'!J26</f>
        <v>885.97350000000017</v>
      </c>
      <c r="G26" s="14" t="str">
        <f t="shared" si="0"/>
        <v>Kg</v>
      </c>
      <c r="H26" s="14">
        <f>'RAB BILIK L'!G27*'RAB 500JT'!BB43</f>
        <v>0</v>
      </c>
      <c r="I26" s="14" t="str">
        <f>E26</f>
        <v>Kg</v>
      </c>
      <c r="J26" s="14">
        <f t="shared" si="1"/>
        <v>885.97350000000017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'19'!J27</f>
        <v>522.83490000000006</v>
      </c>
      <c r="G27" s="14" t="str">
        <f t="shared" si="0"/>
        <v>Kg</v>
      </c>
      <c r="H27" s="14">
        <f>'RAB BILIK L'!G28*'RAB 500JT'!BB44</f>
        <v>0</v>
      </c>
      <c r="I27" s="14" t="str">
        <f>E27</f>
        <v>Kg</v>
      </c>
      <c r="J27" s="14">
        <f t="shared" si="1"/>
        <v>522.83490000000006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'19'!J29</f>
        <v>33.64</v>
      </c>
      <c r="G29" s="14" t="str">
        <f t="shared" si="0"/>
        <v>m2</v>
      </c>
      <c r="H29" s="14">
        <f>'RAB BILIK L'!G30*'RAB 500JT'!BB46</f>
        <v>0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'19'!J30</f>
        <v>111.60000000000002</v>
      </c>
      <c r="G30" s="14" t="str">
        <f t="shared" si="0"/>
        <v>m2</v>
      </c>
      <c r="H30" s="14">
        <f>'RAB BILIK L'!G31*'RAB 500JT'!BB47</f>
        <v>0</v>
      </c>
      <c r="I30" s="14" t="str">
        <f>E30</f>
        <v>m2</v>
      </c>
      <c r="J30" s="14">
        <f t="shared" si="1"/>
        <v>111.60000000000002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'19'!J31</f>
        <v>33.64</v>
      </c>
      <c r="G31" s="14" t="str">
        <f t="shared" si="0"/>
        <v>m2</v>
      </c>
      <c r="H31" s="14">
        <f>'RAB BILIK L'!G32*'RAB 500JT'!BB48</f>
        <v>0</v>
      </c>
      <c r="I31" s="14" t="str">
        <f>E31</f>
        <v>m2</v>
      </c>
      <c r="J31" s="14">
        <f t="shared" si="1"/>
        <v>33.64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'19'!J33</f>
        <v>59.939999999999984</v>
      </c>
      <c r="G33" s="14" t="str">
        <f t="shared" si="0"/>
        <v>m2</v>
      </c>
      <c r="H33" s="14">
        <f>'RAB BILIK L'!G34*'RAB 500JT'!BB50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'19'!J35</f>
        <v>124.34039999999997</v>
      </c>
      <c r="G35" s="14" t="str">
        <f t="shared" si="0"/>
        <v>m2</v>
      </c>
      <c r="H35" s="14">
        <f>'RAB BILIK L'!G36*'RAB 500JT'!BB52</f>
        <v>13.815599999999998</v>
      </c>
      <c r="I35" s="14" t="str">
        <f>E35</f>
        <v>m2</v>
      </c>
      <c r="J35" s="14">
        <f t="shared" si="1"/>
        <v>138.15599999999998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'19'!J37</f>
        <v>35</v>
      </c>
      <c r="G37" s="14" t="str">
        <f t="shared" si="0"/>
        <v>bh</v>
      </c>
      <c r="H37" s="14">
        <f>'RAB BILIK L'!G38*'RAB 500JT'!BB54</f>
        <v>0</v>
      </c>
      <c r="I37" s="14" t="str">
        <f t="shared" ref="I37:I49" si="3">E37</f>
        <v>bh</v>
      </c>
      <c r="J37" s="14">
        <f t="shared" si="1"/>
        <v>35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'19'!J38</f>
        <v>35</v>
      </c>
      <c r="G38" s="14" t="str">
        <f t="shared" si="0"/>
        <v>bh</v>
      </c>
      <c r="H38" s="14">
        <f>'RAB BILIK L'!G39*'RAB 500JT'!BB55</f>
        <v>0</v>
      </c>
      <c r="I38" s="14" t="str">
        <f t="shared" si="3"/>
        <v>bh</v>
      </c>
      <c r="J38" s="14">
        <f t="shared" si="1"/>
        <v>35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'19'!J39</f>
        <v>34</v>
      </c>
      <c r="G39" s="14" t="str">
        <f t="shared" si="0"/>
        <v>bh</v>
      </c>
      <c r="H39" s="14">
        <f>'RAB BILIK L'!G40*'RAB 500JT'!BB56</f>
        <v>1</v>
      </c>
      <c r="I39" s="14" t="str">
        <f t="shared" si="3"/>
        <v>bh</v>
      </c>
      <c r="J39" s="14">
        <f t="shared" si="1"/>
        <v>35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'19'!J40</f>
        <v>34</v>
      </c>
      <c r="G40" s="14" t="str">
        <f t="shared" si="0"/>
        <v>btg</v>
      </c>
      <c r="H40" s="14">
        <f>'RAB BILIK L'!G41*'RAB 500JT'!BB57</f>
        <v>0</v>
      </c>
      <c r="I40" s="14" t="str">
        <f t="shared" si="3"/>
        <v>btg</v>
      </c>
      <c r="J40" s="14">
        <f t="shared" si="1"/>
        <v>34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'19'!J41</f>
        <v>34</v>
      </c>
      <c r="G41" s="14" t="str">
        <f t="shared" si="0"/>
        <v>bh</v>
      </c>
      <c r="H41" s="14">
        <f>'RAB BILIK L'!G42*'RAB 500JT'!BB58</f>
        <v>0</v>
      </c>
      <c r="I41" s="14" t="str">
        <f t="shared" si="3"/>
        <v>bh</v>
      </c>
      <c r="J41" s="14">
        <f t="shared" si="1"/>
        <v>34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'19'!J42</f>
        <v>34</v>
      </c>
      <c r="G42" s="14" t="str">
        <f t="shared" si="0"/>
        <v>bh</v>
      </c>
      <c r="H42" s="14">
        <f>'RAB BILIK L'!G43*'RAB 500JT'!BB59</f>
        <v>0</v>
      </c>
      <c r="I42" s="14" t="str">
        <f t="shared" si="3"/>
        <v>bh</v>
      </c>
      <c r="J42" s="14">
        <f t="shared" si="1"/>
        <v>34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'19'!J43</f>
        <v>21</v>
      </c>
      <c r="G43" s="14" t="str">
        <f t="shared" si="0"/>
        <v>m</v>
      </c>
      <c r="H43" s="14">
        <f>'RAB BILIK L'!G44*'RAB 500JT'!BB60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'19'!J44</f>
        <v>7</v>
      </c>
      <c r="G44" s="14" t="str">
        <f t="shared" si="0"/>
        <v>bh</v>
      </c>
      <c r="H44" s="14">
        <f>'RAB BILIK L'!G45*'RAB 500JT'!BB61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'19'!J45</f>
        <v>7</v>
      </c>
      <c r="G45" s="14" t="str">
        <f t="shared" si="0"/>
        <v>bh</v>
      </c>
      <c r="H45" s="14">
        <f>'RAB BILIK L'!G46*'RAB 500JT'!BB62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'19'!J46</f>
        <v>7</v>
      </c>
      <c r="G46" s="14" t="str">
        <f t="shared" si="0"/>
        <v>bh</v>
      </c>
      <c r="H46" s="14">
        <f>'RAB BILIK L'!G47*'RAB 500JT'!BB63</f>
        <v>1</v>
      </c>
      <c r="I46" s="14" t="str">
        <f t="shared" si="3"/>
        <v>bh</v>
      </c>
      <c r="J46" s="14">
        <f t="shared" si="1"/>
        <v>8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'19'!J47</f>
        <v>34</v>
      </c>
      <c r="G47" s="14" t="str">
        <f t="shared" si="0"/>
        <v>bh</v>
      </c>
      <c r="H47" s="14">
        <f>'RAB BILIK L'!G48*'RAB 500JT'!BB64</f>
        <v>0</v>
      </c>
      <c r="I47" s="14" t="str">
        <f t="shared" si="3"/>
        <v>bh</v>
      </c>
      <c r="J47" s="14">
        <f t="shared" si="1"/>
        <v>34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'19'!J48</f>
        <v>35</v>
      </c>
      <c r="G48" s="14" t="str">
        <f t="shared" si="0"/>
        <v>btg</v>
      </c>
      <c r="H48" s="14">
        <f>'RAB BILIK L'!G49*'RAB 500JT'!BB65</f>
        <v>0</v>
      </c>
      <c r="I48" s="14" t="str">
        <f t="shared" si="3"/>
        <v>btg</v>
      </c>
      <c r="J48" s="14">
        <f t="shared" si="1"/>
        <v>35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'19'!J49</f>
        <v>57</v>
      </c>
      <c r="G49" s="14" t="str">
        <f t="shared" si="0"/>
        <v>bh</v>
      </c>
      <c r="H49" s="14">
        <f>'RAB BILIK L'!G50*'RAB 500JT'!BB66</f>
        <v>0</v>
      </c>
      <c r="I49" s="14" t="str">
        <f t="shared" si="3"/>
        <v>bh</v>
      </c>
      <c r="J49" s="14">
        <f t="shared" si="1"/>
        <v>57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'19'!J53</f>
        <v>35.64</v>
      </c>
      <c r="G53" s="14" t="str">
        <f t="shared" si="0"/>
        <v>m3</v>
      </c>
      <c r="H53" s="14">
        <f>'RAB SEPT'!G13*'RAB 500JT'!BB69</f>
        <v>2.3759999999999999</v>
      </c>
      <c r="I53" s="14" t="str">
        <f>E53</f>
        <v>m3</v>
      </c>
      <c r="J53" s="14">
        <f>H53+F53</f>
        <v>38.015999999999998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'19'!J54</f>
        <v>11.879999999999999</v>
      </c>
      <c r="G54" s="14" t="str">
        <f t="shared" si="0"/>
        <v>m3</v>
      </c>
      <c r="H54" s="14">
        <f>'RAB SEPT'!G14*'RAB 500JT'!BB70</f>
        <v>0.79199999999999993</v>
      </c>
      <c r="I54" s="14" t="str">
        <f>E54</f>
        <v>m3</v>
      </c>
      <c r="J54" s="14">
        <f t="shared" ref="J54:J94" si="4">H54+F54</f>
        <v>12.671999999999999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'19'!J56</f>
        <v>147.19999999999999</v>
      </c>
      <c r="G56" s="14" t="str">
        <f t="shared" si="0"/>
        <v>m2</v>
      </c>
      <c r="H56" s="14">
        <f>'RAB SEPT'!G16*'RAB 500JT'!BB72</f>
        <v>9.1999999999999993</v>
      </c>
      <c r="I56" s="14" t="str">
        <f>E56</f>
        <v>m2</v>
      </c>
      <c r="J56" s="14">
        <f t="shared" si="4"/>
        <v>156.39999999999998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'19'!J58</f>
        <v>8.3520000000000021</v>
      </c>
      <c r="G58" s="14" t="str">
        <f t="shared" si="0"/>
        <v>m3</v>
      </c>
      <c r="H58" s="14">
        <f>'RAB SEPT'!G18*'RAB 500JT'!BB74</f>
        <v>0.52200000000000002</v>
      </c>
      <c r="I58" s="14" t="str">
        <f t="shared" ref="I58:I63" si="5">E58</f>
        <v>m3</v>
      </c>
      <c r="J58" s="14">
        <f t="shared" si="4"/>
        <v>8.8740000000000023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'19'!J59</f>
        <v>2.0735999999999994</v>
      </c>
      <c r="G59" s="14" t="str">
        <f t="shared" si="0"/>
        <v>m3</v>
      </c>
      <c r="H59" s="14">
        <f>'RAB SEPT'!G19*'RAB 500JT'!BB75</f>
        <v>0.12959999999999999</v>
      </c>
      <c r="I59" s="14" t="str">
        <f t="shared" si="5"/>
        <v>m3</v>
      </c>
      <c r="J59" s="14">
        <f t="shared" si="4"/>
        <v>2.2031999999999994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'19'!J60</f>
        <v>3.1039999999999996</v>
      </c>
      <c r="G60" s="14" t="str">
        <f t="shared" si="0"/>
        <v>m3</v>
      </c>
      <c r="H60" s="14">
        <f>'RAB SEPT'!G20*'RAB 500JT'!BB76</f>
        <v>0.19400000000000001</v>
      </c>
      <c r="I60" s="14" t="str">
        <f t="shared" si="5"/>
        <v>m3</v>
      </c>
      <c r="J60" s="14">
        <f t="shared" si="4"/>
        <v>3.2979999999999996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'19'!J61</f>
        <v>0.80000000000000016</v>
      </c>
      <c r="G61" s="14" t="str">
        <f t="shared" si="0"/>
        <v>m3</v>
      </c>
      <c r="H61" s="14">
        <f>'RAB SEPT'!G21*'RAB 500JT'!BB77</f>
        <v>0.05</v>
      </c>
      <c r="I61" s="14" t="str">
        <f t="shared" si="5"/>
        <v>m3</v>
      </c>
      <c r="J61" s="14">
        <f t="shared" si="4"/>
        <v>0.8500000000000002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'19'!J62</f>
        <v>0.22500000000000009</v>
      </c>
      <c r="G62" s="14" t="str">
        <f t="shared" si="0"/>
        <v>m3</v>
      </c>
      <c r="H62" s="14">
        <f>'RAB SEPT'!G22*'RAB 500JT'!BB78</f>
        <v>1.4999999999999999E-2</v>
      </c>
      <c r="I62" s="14" t="str">
        <f t="shared" si="5"/>
        <v>m3</v>
      </c>
      <c r="J62" s="14">
        <f t="shared" si="4"/>
        <v>0.2400000000000001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'19'!J63</f>
        <v>6.879999999999999</v>
      </c>
      <c r="G63" s="14" t="str">
        <f t="shared" si="0"/>
        <v>m3</v>
      </c>
      <c r="H63" s="14">
        <f>'RAB SEPT'!G23*'RAB 500JT'!BB79</f>
        <v>0.43</v>
      </c>
      <c r="I63" s="14" t="str">
        <f t="shared" si="5"/>
        <v>m3</v>
      </c>
      <c r="J63" s="14">
        <f t="shared" si="4"/>
        <v>7.3099999999999987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'19'!J65</f>
        <v>589.70240000000001</v>
      </c>
      <c r="G65" s="14" t="str">
        <f t="shared" si="0"/>
        <v>Kg</v>
      </c>
      <c r="H65" s="14">
        <f>'RAB SEPT'!G25*'RAB 500JT'!BB81</f>
        <v>36.856400000000001</v>
      </c>
      <c r="I65" s="14" t="str">
        <f t="shared" ref="I65:I70" si="6">E65</f>
        <v>Kg</v>
      </c>
      <c r="J65" s="14">
        <f t="shared" si="4"/>
        <v>626.55880000000002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'19'!J66</f>
        <v>130.31040000000004</v>
      </c>
      <c r="G66" s="14" t="str">
        <f t="shared" si="0"/>
        <v>Kg</v>
      </c>
      <c r="H66" s="14">
        <f>'RAB SEPT'!G26*'RAB 500JT'!BB82</f>
        <v>8.144400000000001</v>
      </c>
      <c r="I66" s="14" t="str">
        <f t="shared" si="6"/>
        <v>Kg</v>
      </c>
      <c r="J66" s="14">
        <f t="shared" si="4"/>
        <v>138.45480000000003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'19'!J67</f>
        <v>122.16600000000005</v>
      </c>
      <c r="G67" s="14" t="str">
        <f t="shared" si="0"/>
        <v>Kg</v>
      </c>
      <c r="H67" s="14">
        <f>'RAB SEPT'!G27*'RAB 500JT'!BB83</f>
        <v>8.144400000000001</v>
      </c>
      <c r="I67" s="14" t="str">
        <f t="shared" si="6"/>
        <v>Kg</v>
      </c>
      <c r="J67" s="14">
        <f t="shared" si="4"/>
        <v>130.31040000000004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'19'!J68</f>
        <v>74.65500000000003</v>
      </c>
      <c r="G68" s="14" t="str">
        <f t="shared" si="0"/>
        <v>Kg</v>
      </c>
      <c r="H68" s="14">
        <f>'RAB SEPT'!G28*'RAB 500JT'!BB84</f>
        <v>4.9770000000000003</v>
      </c>
      <c r="I68" s="14" t="str">
        <f t="shared" si="6"/>
        <v>Kg</v>
      </c>
      <c r="J68" s="14">
        <f t="shared" si="4"/>
        <v>79.632000000000033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'19'!J69</f>
        <v>34.365000000000009</v>
      </c>
      <c r="G69" s="14" t="str">
        <f t="shared" si="0"/>
        <v>Kg</v>
      </c>
      <c r="H69" s="14">
        <f>'RAB SEPT'!G29*'RAB 500JT'!BB85</f>
        <v>2.2910000000000004</v>
      </c>
      <c r="I69" s="14" t="str">
        <f t="shared" si="6"/>
        <v>Kg</v>
      </c>
      <c r="J69" s="14">
        <f t="shared" si="4"/>
        <v>36.656000000000006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'19'!J70</f>
        <v>19.086400000000005</v>
      </c>
      <c r="G70" s="14" t="str">
        <f t="shared" si="0"/>
        <v>Kg</v>
      </c>
      <c r="H70" s="14">
        <f>'RAB SEPT'!G30*'RAB 500JT'!BB86</f>
        <v>1.1929000000000001</v>
      </c>
      <c r="I70" s="14" t="str">
        <f t="shared" si="6"/>
        <v>Kg</v>
      </c>
      <c r="J70" s="14">
        <f t="shared" si="4"/>
        <v>20.279300000000006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'19'!J72</f>
        <v>45</v>
      </c>
      <c r="G72" s="14" t="str">
        <f t="shared" si="0"/>
        <v>m2</v>
      </c>
      <c r="H72" s="14">
        <f>'RAB SEPT'!G32*'RAB 500JT'!BB88</f>
        <v>3</v>
      </c>
      <c r="I72" s="14" t="str">
        <f>E72</f>
        <v>m2</v>
      </c>
      <c r="J72" s="14">
        <f t="shared" si="4"/>
        <v>48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'19'!J73</f>
        <v>29.951999999999998</v>
      </c>
      <c r="G73" s="14" t="str">
        <f t="shared" si="0"/>
        <v>m2</v>
      </c>
      <c r="H73" s="14">
        <f>'RAB SEPT'!G33*'RAB 500JT'!BB89</f>
        <v>1.8719999999999999</v>
      </c>
      <c r="I73" s="14" t="str">
        <f>E73</f>
        <v>m2</v>
      </c>
      <c r="J73" s="14">
        <f t="shared" si="4"/>
        <v>31.823999999999998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'19'!J74</f>
        <v>15</v>
      </c>
      <c r="G74" s="14" t="str">
        <f t="shared" si="0"/>
        <v>m2</v>
      </c>
      <c r="H74" s="14">
        <f>'RAB SEPT'!G34*'RAB 500JT'!BB90</f>
        <v>1</v>
      </c>
      <c r="I74" s="14" t="str">
        <f>E74</f>
        <v>m2</v>
      </c>
      <c r="J74" s="14">
        <f t="shared" si="4"/>
        <v>16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'19'!J75</f>
        <v>0.2400000000000001</v>
      </c>
      <c r="G75" s="14" t="str">
        <f t="shared" si="0"/>
        <v>m2</v>
      </c>
      <c r="H75" s="14">
        <f>'RAB SEPT'!G35*'RAB 500JT'!BB91</f>
        <v>1.4999999999999999E-2</v>
      </c>
      <c r="I75" s="14" t="str">
        <f>E75</f>
        <v>m2</v>
      </c>
      <c r="J75" s="14">
        <f t="shared" si="4"/>
        <v>0.25500000000000012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'19'!J76</f>
        <v>6.4499999999999993</v>
      </c>
      <c r="G76" s="14" t="str">
        <f t="shared" ref="G76:G94" si="7">E76</f>
        <v>m2</v>
      </c>
      <c r="H76" s="14">
        <f>'RAB SEPT'!G36*'RAB 500JT'!BB92</f>
        <v>0.43</v>
      </c>
      <c r="I76" s="14" t="str">
        <f>E76</f>
        <v>m2</v>
      </c>
      <c r="J76" s="14">
        <f t="shared" si="4"/>
        <v>6.879999999999999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'19'!J78</f>
        <v>15</v>
      </c>
      <c r="G78" s="14" t="str">
        <f t="shared" si="7"/>
        <v>bh</v>
      </c>
      <c r="H78" s="14">
        <f>'RAB SEPT'!G38*'RAB 500JT'!BB94</f>
        <v>1</v>
      </c>
      <c r="I78" s="14" t="str">
        <f t="shared" ref="I78:I86" si="9">E78</f>
        <v>bh</v>
      </c>
      <c r="J78" s="14">
        <f t="shared" si="4"/>
        <v>16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'19'!J79</f>
        <v>30</v>
      </c>
      <c r="G79" s="14" t="str">
        <f t="shared" si="7"/>
        <v>m</v>
      </c>
      <c r="H79" s="14">
        <f>'RAB SEPT'!G39*'RAB 500JT'!BB95</f>
        <v>2</v>
      </c>
      <c r="I79" s="14" t="str">
        <f t="shared" si="9"/>
        <v>m</v>
      </c>
      <c r="J79" s="14">
        <f t="shared" si="4"/>
        <v>32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'19'!J80</f>
        <v>32</v>
      </c>
      <c r="G80" s="14" t="str">
        <f t="shared" si="7"/>
        <v>btg</v>
      </c>
      <c r="H80" s="14">
        <f>'RAB SEPT'!G40*'RAB 500JT'!BB96</f>
        <v>2</v>
      </c>
      <c r="I80" s="14" t="str">
        <f t="shared" si="9"/>
        <v>btg</v>
      </c>
      <c r="J80" s="14">
        <f t="shared" si="4"/>
        <v>34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'19'!J81</f>
        <v>14</v>
      </c>
      <c r="G81" s="14" t="str">
        <f t="shared" si="7"/>
        <v>bh</v>
      </c>
      <c r="H81" s="14">
        <f>'RAB SEPT'!G41*'RAB 500JT'!BB97</f>
        <v>1</v>
      </c>
      <c r="I81" s="14" t="str">
        <f t="shared" si="9"/>
        <v>bh</v>
      </c>
      <c r="J81" s="14">
        <f t="shared" si="4"/>
        <v>15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'19'!J82</f>
        <v>30</v>
      </c>
      <c r="G82" s="14" t="str">
        <f t="shared" si="7"/>
        <v>bh</v>
      </c>
      <c r="H82" s="14">
        <f>'RAB SEPT'!G42*'RAB 500JT'!BB98</f>
        <v>2</v>
      </c>
      <c r="I82" s="14" t="str">
        <f t="shared" si="9"/>
        <v>bh</v>
      </c>
      <c r="J82" s="14">
        <f t="shared" si="4"/>
        <v>32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'19'!J83</f>
        <v>14</v>
      </c>
      <c r="G83" s="14" t="str">
        <f t="shared" si="7"/>
        <v>bh</v>
      </c>
      <c r="H83" s="14">
        <f>'RAB SEPT'!G43*'RAB 500JT'!BB99</f>
        <v>1</v>
      </c>
      <c r="I83" s="14" t="str">
        <f t="shared" si="9"/>
        <v>bh</v>
      </c>
      <c r="J83" s="14">
        <f t="shared" si="4"/>
        <v>15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'19'!J84</f>
        <v>15</v>
      </c>
      <c r="G84" s="14" t="str">
        <f t="shared" si="7"/>
        <v>set</v>
      </c>
      <c r="H84" s="14">
        <f>'RAB SEPT'!G44*'RAB 500JT'!BB100</f>
        <v>1</v>
      </c>
      <c r="I84" s="14" t="str">
        <f t="shared" si="9"/>
        <v>set</v>
      </c>
      <c r="J84" s="14">
        <f t="shared" si="4"/>
        <v>16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'19'!J85</f>
        <v>0</v>
      </c>
      <c r="G85" s="14" t="str">
        <f t="shared" si="7"/>
        <v>set</v>
      </c>
      <c r="H85" s="14">
        <f>'RAB SEPT'!G45*'RAB 500JT'!BB101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'19'!J86</f>
        <v>18</v>
      </c>
      <c r="G86" s="14" t="str">
        <f t="shared" si="7"/>
        <v>bh</v>
      </c>
      <c r="H86" s="14">
        <f>'RAB SEPT'!G46*'RAB 500JT'!BB102</f>
        <v>1</v>
      </c>
      <c r="I86" s="14" t="str">
        <f t="shared" si="9"/>
        <v>bh</v>
      </c>
      <c r="J86" s="14">
        <f t="shared" si="4"/>
        <v>19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'19'!J88</f>
        <v>11.304000000000004</v>
      </c>
      <c r="G88" s="14" t="str">
        <f t="shared" si="7"/>
        <v>m3</v>
      </c>
      <c r="H88" s="14">
        <f>'RAB SEPT'!G48*'RAB 500JT'!BB104</f>
        <v>0.75360000000000005</v>
      </c>
      <c r="I88" s="14" t="str">
        <f t="shared" ref="I88:I94" si="10">E88</f>
        <v>m3</v>
      </c>
      <c r="J88" s="14">
        <f t="shared" si="4"/>
        <v>12.057600000000004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'19'!J89</f>
        <v>3.516799999999999</v>
      </c>
      <c r="G89" s="14" t="str">
        <f t="shared" si="7"/>
        <v>m3</v>
      </c>
      <c r="H89" s="14">
        <f>'RAB SEPT'!G49*'RAB 500JT'!BB105</f>
        <v>0</v>
      </c>
      <c r="I89" s="14" t="str">
        <f t="shared" si="10"/>
        <v>m3</v>
      </c>
      <c r="J89" s="14">
        <f t="shared" si="4"/>
        <v>3.516799999999999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'19'!J90</f>
        <v>51</v>
      </c>
      <c r="G90" s="14" t="str">
        <f t="shared" si="7"/>
        <v>Bh</v>
      </c>
      <c r="H90" s="14">
        <f>'RAB SEPT'!G50*'RAB 500JT'!BB106</f>
        <v>6</v>
      </c>
      <c r="I90" s="14" t="str">
        <f t="shared" si="10"/>
        <v>Bh</v>
      </c>
      <c r="J90" s="14">
        <f t="shared" si="4"/>
        <v>57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'19'!J91</f>
        <v>14</v>
      </c>
      <c r="G91" s="14" t="str">
        <f t="shared" si="7"/>
        <v>Bh</v>
      </c>
      <c r="H91" s="14">
        <f>'RAB SEPT'!G51*'RAB 500JT'!BB107</f>
        <v>0</v>
      </c>
      <c r="I91" s="14" t="str">
        <f t="shared" si="10"/>
        <v>Bh</v>
      </c>
      <c r="J91" s="14">
        <f t="shared" si="4"/>
        <v>14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'19'!J92</f>
        <v>1.4067200000000004</v>
      </c>
      <c r="G92" s="14" t="str">
        <f t="shared" si="7"/>
        <v>M3</v>
      </c>
      <c r="H92" s="14">
        <f>'RAB SEPT'!G52*'RAB 500JT'!BB108</f>
        <v>0</v>
      </c>
      <c r="I92" s="14" t="str">
        <f t="shared" si="10"/>
        <v>M3</v>
      </c>
      <c r="J92" s="14">
        <f t="shared" si="4"/>
        <v>1.4067200000000004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'19'!J93</f>
        <v>1.4067200000000004</v>
      </c>
      <c r="G93" s="14" t="str">
        <f t="shared" si="7"/>
        <v>M3</v>
      </c>
      <c r="H93" s="14">
        <f>'RAB SEPT'!G53*'RAB 500JT'!BB109</f>
        <v>0.20096000000000003</v>
      </c>
      <c r="I93" s="14" t="str">
        <f t="shared" si="10"/>
        <v>M3</v>
      </c>
      <c r="J93" s="14">
        <f t="shared" si="4"/>
        <v>1.6076800000000004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'19'!J94</f>
        <v>15</v>
      </c>
      <c r="G94" s="14" t="str">
        <f t="shared" si="7"/>
        <v>M2</v>
      </c>
      <c r="H94" s="14">
        <f>'RAB SEPT'!G54*'RAB 500JT'!BB110</f>
        <v>1</v>
      </c>
      <c r="I94" s="14" t="str">
        <f t="shared" si="10"/>
        <v>M2</v>
      </c>
      <c r="J94" s="14">
        <f t="shared" si="4"/>
        <v>16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A56A-1E8C-4B45-9505-E2E3AF74F3D1}">
  <dimension ref="A1:Z119"/>
  <sheetViews>
    <sheetView topLeftCell="A54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301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'20'!J11</f>
        <v>37.148999999999987</v>
      </c>
      <c r="G11" s="14" t="str">
        <f>E11</f>
        <v>m3</v>
      </c>
      <c r="H11" s="14">
        <f>'RAB BILIK L'!G12*'RAB 500JT'!BC28</f>
        <v>0</v>
      </c>
      <c r="I11" s="14" t="str">
        <f>E11</f>
        <v>m3</v>
      </c>
      <c r="J11" s="14">
        <f>H11+F11</f>
        <v>37.148999999999987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'20'!J12</f>
        <v>0.52199999999999991</v>
      </c>
      <c r="G12" s="14" t="str">
        <f t="shared" ref="G12:G75" si="0">E12</f>
        <v>m3</v>
      </c>
      <c r="H12" s="14">
        <f>'RAB BILIK L'!G13*'RAB 500JT'!BC29</f>
        <v>0</v>
      </c>
      <c r="I12" s="14" t="str">
        <f>E12</f>
        <v>m3</v>
      </c>
      <c r="J12" s="14">
        <f t="shared" ref="J12:J49" si="1">H12+F12</f>
        <v>0.52199999999999991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'20'!J14</f>
        <v>19.835999999999999</v>
      </c>
      <c r="G14" s="14" t="str">
        <f t="shared" si="0"/>
        <v>m3</v>
      </c>
      <c r="H14" s="14">
        <f>'RAB BILIK L'!G15*'RAB 500JT'!BC31</f>
        <v>0</v>
      </c>
      <c r="I14" s="14" t="str">
        <f>E14</f>
        <v>m3</v>
      </c>
      <c r="J14" s="14">
        <f t="shared" si="1"/>
        <v>19.835999999999999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'20'!J15</f>
        <v>318.71999999999997</v>
      </c>
      <c r="G15" s="14" t="str">
        <f t="shared" si="0"/>
        <v>m2</v>
      </c>
      <c r="H15" s="14">
        <f>'RAB BILIK L'!G16*'RAB 500JT'!BC32</f>
        <v>0</v>
      </c>
      <c r="I15" s="14" t="str">
        <f>E15</f>
        <v>m2</v>
      </c>
      <c r="J15" s="14">
        <f t="shared" si="1"/>
        <v>318.71999999999997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'20'!J16</f>
        <v>582.88000000000011</v>
      </c>
      <c r="G16" s="14" t="str">
        <f t="shared" si="0"/>
        <v>m2</v>
      </c>
      <c r="H16" s="14">
        <f>'RAB BILIK L'!G17*'RAB 500JT'!BC33</f>
        <v>9.0399999999999991</v>
      </c>
      <c r="I16" s="14" t="str">
        <f>E16</f>
        <v>m2</v>
      </c>
      <c r="J16" s="14">
        <f t="shared" si="1"/>
        <v>591.92000000000007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'20'!J17</f>
        <v>591.92000000000007</v>
      </c>
      <c r="G17" s="14" t="str">
        <f t="shared" si="0"/>
        <v>m2</v>
      </c>
      <c r="H17" s="14">
        <f>'RAB BILIK L'!G18*'RAB 500JT'!BC34</f>
        <v>0</v>
      </c>
      <c r="I17" s="14" t="str">
        <f>E17</f>
        <v>m2</v>
      </c>
      <c r="J17" s="14">
        <f t="shared" si="1"/>
        <v>591.92000000000007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'20'!J18</f>
        <v>61.199999999999989</v>
      </c>
      <c r="G18" s="14" t="str">
        <f t="shared" si="0"/>
        <v>m2</v>
      </c>
      <c r="H18" s="14">
        <f>'RAB BILIK L'!G19*'RAB 500JT'!BC35</f>
        <v>0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'20'!J20</f>
        <v>3.0240000000000009</v>
      </c>
      <c r="G20" s="14" t="str">
        <f t="shared" si="0"/>
        <v>m3</v>
      </c>
      <c r="H20" s="14">
        <f>'RAB BILIK L'!G21*'RAB 500JT'!BC37</f>
        <v>0</v>
      </c>
      <c r="I20" s="14" t="str">
        <f>E20</f>
        <v>m3</v>
      </c>
      <c r="J20" s="14">
        <f t="shared" si="1"/>
        <v>3.0240000000000009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'20'!J21</f>
        <v>2.6534999999999993</v>
      </c>
      <c r="G21" s="14" t="str">
        <f t="shared" si="0"/>
        <v>m3</v>
      </c>
      <c r="H21" s="14">
        <f>'RAB BILIK L'!G22*'RAB 500JT'!BC38</f>
        <v>0</v>
      </c>
      <c r="I21" s="14" t="str">
        <f>E21</f>
        <v>m3</v>
      </c>
      <c r="J21" s="14">
        <f t="shared" si="1"/>
        <v>2.6534999999999993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'20'!J22</f>
        <v>2.9430000000000014</v>
      </c>
      <c r="G22" s="14" t="str">
        <f t="shared" si="0"/>
        <v>m3</v>
      </c>
      <c r="H22" s="14">
        <f>'RAB BILIK L'!G23*'RAB 500JT'!BC39</f>
        <v>0</v>
      </c>
      <c r="I22" s="14" t="str">
        <f>E22</f>
        <v>m3</v>
      </c>
      <c r="J22" s="14">
        <f t="shared" si="1"/>
        <v>2.9430000000000014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'20'!J23</f>
        <v>1.7400000000000002</v>
      </c>
      <c r="G23" s="14" t="str">
        <f t="shared" si="0"/>
        <v>m3</v>
      </c>
      <c r="H23" s="14">
        <f>'RAB BILIK L'!G24*'RAB 500JT'!BC40</f>
        <v>2.9000000000000001E-2</v>
      </c>
      <c r="I23" s="14" t="str">
        <f>E23</f>
        <v>m3</v>
      </c>
      <c r="J23" s="14">
        <f t="shared" si="1"/>
        <v>1.7690000000000001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'20'!J25</f>
        <v>589.70175000000029</v>
      </c>
      <c r="G25" s="14" t="str">
        <f t="shared" si="0"/>
        <v>Kg</v>
      </c>
      <c r="H25" s="14">
        <f>'RAB BILIK L'!G26*'RAB 500JT'!BC42</f>
        <v>0</v>
      </c>
      <c r="I25" s="14" t="str">
        <f>E25</f>
        <v>Kg</v>
      </c>
      <c r="J25" s="14">
        <f t="shared" si="1"/>
        <v>589.70175000000029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'20'!J26</f>
        <v>885.97350000000017</v>
      </c>
      <c r="G26" s="14" t="str">
        <f t="shared" si="0"/>
        <v>Kg</v>
      </c>
      <c r="H26" s="14">
        <f>'RAB BILIK L'!G27*'RAB 500JT'!BC43</f>
        <v>22.524749999999997</v>
      </c>
      <c r="I26" s="14" t="str">
        <f>E26</f>
        <v>Kg</v>
      </c>
      <c r="J26" s="14">
        <f t="shared" si="1"/>
        <v>908.49825000000021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'20'!J27</f>
        <v>522.83490000000006</v>
      </c>
      <c r="G27" s="14" t="str">
        <f t="shared" si="0"/>
        <v>Kg</v>
      </c>
      <c r="H27" s="14">
        <f>'RAB BILIK L'!G28*'RAB 500JT'!BC44</f>
        <v>0</v>
      </c>
      <c r="I27" s="14" t="str">
        <f>E27</f>
        <v>Kg</v>
      </c>
      <c r="J27" s="14">
        <f t="shared" si="1"/>
        <v>522.83490000000006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'20'!J29</f>
        <v>33.64</v>
      </c>
      <c r="G29" s="14" t="str">
        <f t="shared" si="0"/>
        <v>m2</v>
      </c>
      <c r="H29" s="14">
        <f>'RAB BILIK L'!G30*'RAB 500JT'!BC46</f>
        <v>0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'20'!J30</f>
        <v>111.60000000000002</v>
      </c>
      <c r="G30" s="14" t="str">
        <f t="shared" si="0"/>
        <v>m2</v>
      </c>
      <c r="H30" s="14">
        <f>'RAB BILIK L'!G31*'RAB 500JT'!BC47</f>
        <v>0</v>
      </c>
      <c r="I30" s="14" t="str">
        <f>E30</f>
        <v>m2</v>
      </c>
      <c r="J30" s="14">
        <f t="shared" si="1"/>
        <v>111.60000000000002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'20'!J31</f>
        <v>33.64</v>
      </c>
      <c r="G31" s="14" t="str">
        <f t="shared" si="0"/>
        <v>m2</v>
      </c>
      <c r="H31" s="14">
        <f>'RAB BILIK L'!G32*'RAB 500JT'!BC48</f>
        <v>0</v>
      </c>
      <c r="I31" s="14" t="str">
        <f>E31</f>
        <v>m2</v>
      </c>
      <c r="J31" s="14">
        <f t="shared" si="1"/>
        <v>33.64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'20'!J33</f>
        <v>59.939999999999984</v>
      </c>
      <c r="G33" s="14" t="str">
        <f t="shared" si="0"/>
        <v>m2</v>
      </c>
      <c r="H33" s="14">
        <f>'RAB BILIK L'!G34*'RAB 500JT'!BC50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'20'!J35</f>
        <v>138.15599999999998</v>
      </c>
      <c r="G35" s="14" t="str">
        <f t="shared" si="0"/>
        <v>m2</v>
      </c>
      <c r="H35" s="14">
        <f>'RAB BILIK L'!G36*'RAB 500JT'!BC52</f>
        <v>27.631199999999996</v>
      </c>
      <c r="I35" s="14" t="str">
        <f>E35</f>
        <v>m2</v>
      </c>
      <c r="J35" s="14">
        <f t="shared" si="1"/>
        <v>165.78719999999998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'20'!J37</f>
        <v>35</v>
      </c>
      <c r="G37" s="14" t="str">
        <f t="shared" si="0"/>
        <v>bh</v>
      </c>
      <c r="H37" s="14">
        <f>'RAB BILIK L'!G38*'RAB 500JT'!BC54</f>
        <v>0</v>
      </c>
      <c r="I37" s="14" t="str">
        <f t="shared" ref="I37:I49" si="3">E37</f>
        <v>bh</v>
      </c>
      <c r="J37" s="14">
        <f t="shared" si="1"/>
        <v>35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'20'!J38</f>
        <v>35</v>
      </c>
      <c r="G38" s="14" t="str">
        <f t="shared" si="0"/>
        <v>bh</v>
      </c>
      <c r="H38" s="14">
        <f>'RAB BILIK L'!G39*'RAB 500JT'!BC55</f>
        <v>0</v>
      </c>
      <c r="I38" s="14" t="str">
        <f t="shared" si="3"/>
        <v>bh</v>
      </c>
      <c r="J38" s="14">
        <f t="shared" si="1"/>
        <v>35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'20'!J39</f>
        <v>35</v>
      </c>
      <c r="G39" s="14" t="str">
        <f t="shared" si="0"/>
        <v>bh</v>
      </c>
      <c r="H39" s="14">
        <f>'RAB BILIK L'!G40*'RAB 500JT'!BC56</f>
        <v>0</v>
      </c>
      <c r="I39" s="14" t="str">
        <f t="shared" si="3"/>
        <v>bh</v>
      </c>
      <c r="J39" s="14">
        <f t="shared" si="1"/>
        <v>35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'20'!J40</f>
        <v>34</v>
      </c>
      <c r="G40" s="14" t="str">
        <f t="shared" si="0"/>
        <v>btg</v>
      </c>
      <c r="H40" s="14">
        <f>'RAB BILIK L'!G41*'RAB 500JT'!BC57</f>
        <v>1</v>
      </c>
      <c r="I40" s="14" t="str">
        <f t="shared" si="3"/>
        <v>btg</v>
      </c>
      <c r="J40" s="14">
        <f t="shared" si="1"/>
        <v>35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'20'!J41</f>
        <v>34</v>
      </c>
      <c r="G41" s="14" t="str">
        <f t="shared" si="0"/>
        <v>bh</v>
      </c>
      <c r="H41" s="14">
        <f>'RAB BILIK L'!G42*'RAB 500JT'!BC58</f>
        <v>0</v>
      </c>
      <c r="I41" s="14" t="str">
        <f t="shared" si="3"/>
        <v>bh</v>
      </c>
      <c r="J41" s="14">
        <f t="shared" si="1"/>
        <v>34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'20'!J42</f>
        <v>34</v>
      </c>
      <c r="G42" s="14" t="str">
        <f t="shared" si="0"/>
        <v>bh</v>
      </c>
      <c r="H42" s="14">
        <f>'RAB BILIK L'!G43*'RAB 500JT'!BC59</f>
        <v>0</v>
      </c>
      <c r="I42" s="14" t="str">
        <f t="shared" si="3"/>
        <v>bh</v>
      </c>
      <c r="J42" s="14">
        <f t="shared" si="1"/>
        <v>34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'20'!J43</f>
        <v>21</v>
      </c>
      <c r="G43" s="14" t="str">
        <f t="shared" si="0"/>
        <v>m</v>
      </c>
      <c r="H43" s="14">
        <f>'RAB BILIK L'!G44*'RAB 500JT'!BC60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'20'!J44</f>
        <v>7</v>
      </c>
      <c r="G44" s="14" t="str">
        <f t="shared" si="0"/>
        <v>bh</v>
      </c>
      <c r="H44" s="14">
        <f>'RAB BILIK L'!G45*'RAB 500JT'!BC61</f>
        <v>0</v>
      </c>
      <c r="I44" s="14" t="str">
        <f t="shared" si="3"/>
        <v>bh</v>
      </c>
      <c r="J44" s="14">
        <f t="shared" si="1"/>
        <v>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'20'!J45</f>
        <v>7</v>
      </c>
      <c r="G45" s="14" t="str">
        <f t="shared" si="0"/>
        <v>bh</v>
      </c>
      <c r="H45" s="14">
        <f>'RAB BILIK L'!G46*'RAB 500JT'!BC62</f>
        <v>0</v>
      </c>
      <c r="I45" s="14" t="str">
        <f t="shared" si="3"/>
        <v>bh</v>
      </c>
      <c r="J45" s="14">
        <f t="shared" si="1"/>
        <v>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'20'!J46</f>
        <v>8</v>
      </c>
      <c r="G46" s="14" t="str">
        <f t="shared" si="0"/>
        <v>bh</v>
      </c>
      <c r="H46" s="14">
        <f>'RAB BILIK L'!G47*'RAB 500JT'!BC63</f>
        <v>1</v>
      </c>
      <c r="I46" s="14" t="str">
        <f t="shared" si="3"/>
        <v>bh</v>
      </c>
      <c r="J46" s="14">
        <f t="shared" si="1"/>
        <v>9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'20'!J47</f>
        <v>34</v>
      </c>
      <c r="G47" s="14" t="str">
        <f t="shared" si="0"/>
        <v>bh</v>
      </c>
      <c r="H47" s="14">
        <f>'RAB BILIK L'!G48*'RAB 500JT'!BC64</f>
        <v>0</v>
      </c>
      <c r="I47" s="14" t="str">
        <f t="shared" si="3"/>
        <v>bh</v>
      </c>
      <c r="J47" s="14">
        <f t="shared" si="1"/>
        <v>34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'20'!J48</f>
        <v>35</v>
      </c>
      <c r="G48" s="14" t="str">
        <f t="shared" si="0"/>
        <v>btg</v>
      </c>
      <c r="H48" s="14">
        <f>'RAB BILIK L'!G49*'RAB 500JT'!BC65</f>
        <v>0</v>
      </c>
      <c r="I48" s="14" t="str">
        <f t="shared" si="3"/>
        <v>btg</v>
      </c>
      <c r="J48" s="14">
        <f t="shared" si="1"/>
        <v>35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'20'!J49</f>
        <v>57</v>
      </c>
      <c r="G49" s="14" t="str">
        <f t="shared" si="0"/>
        <v>bh</v>
      </c>
      <c r="H49" s="14">
        <f>'RAB BILIK L'!G50*'RAB 500JT'!BC66</f>
        <v>0</v>
      </c>
      <c r="I49" s="14" t="str">
        <f t="shared" si="3"/>
        <v>bh</v>
      </c>
      <c r="J49" s="14">
        <f t="shared" si="1"/>
        <v>57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'20'!J53</f>
        <v>38.015999999999998</v>
      </c>
      <c r="G53" s="14" t="str">
        <f t="shared" si="0"/>
        <v>m3</v>
      </c>
      <c r="H53" s="14">
        <f>'RAB SEPT'!G13*'RAB 500JT'!BC69</f>
        <v>4.7519999999999998</v>
      </c>
      <c r="I53" s="14" t="str">
        <f>E53</f>
        <v>m3</v>
      </c>
      <c r="J53" s="14">
        <f>H53+F53</f>
        <v>42.768000000000001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'20'!J54</f>
        <v>12.671999999999999</v>
      </c>
      <c r="G54" s="14" t="str">
        <f t="shared" si="0"/>
        <v>m3</v>
      </c>
      <c r="H54" s="14">
        <f>'RAB SEPT'!G14*'RAB 500JT'!BC70</f>
        <v>0.79199999999999993</v>
      </c>
      <c r="I54" s="14" t="str">
        <f>E54</f>
        <v>m3</v>
      </c>
      <c r="J54" s="14">
        <f t="shared" ref="J54:J94" si="4">H54+F54</f>
        <v>13.463999999999999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'20'!J56</f>
        <v>156.39999999999998</v>
      </c>
      <c r="G56" s="14" t="str">
        <f t="shared" si="0"/>
        <v>m2</v>
      </c>
      <c r="H56" s="14">
        <f>'RAB SEPT'!G16*'RAB 500JT'!BC72</f>
        <v>18.399999999999999</v>
      </c>
      <c r="I56" s="14" t="str">
        <f>E56</f>
        <v>m2</v>
      </c>
      <c r="J56" s="14">
        <f t="shared" si="4"/>
        <v>174.79999999999998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'20'!J58</f>
        <v>8.8740000000000023</v>
      </c>
      <c r="G58" s="14" t="str">
        <f t="shared" si="0"/>
        <v>m3</v>
      </c>
      <c r="H58" s="14">
        <f>'RAB SEPT'!G18*'RAB 500JT'!BC74</f>
        <v>0.52200000000000002</v>
      </c>
      <c r="I58" s="14" t="str">
        <f t="shared" ref="I58:I63" si="5">E58</f>
        <v>m3</v>
      </c>
      <c r="J58" s="14">
        <f t="shared" si="4"/>
        <v>9.3960000000000026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'20'!J59</f>
        <v>2.2031999999999994</v>
      </c>
      <c r="G59" s="14" t="str">
        <f t="shared" si="0"/>
        <v>m3</v>
      </c>
      <c r="H59" s="14">
        <f>'RAB SEPT'!G19*'RAB 500JT'!BC75</f>
        <v>0.12959999999999999</v>
      </c>
      <c r="I59" s="14" t="str">
        <f t="shared" si="5"/>
        <v>m3</v>
      </c>
      <c r="J59" s="14">
        <f t="shared" si="4"/>
        <v>2.3327999999999993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'20'!J60</f>
        <v>3.2979999999999996</v>
      </c>
      <c r="G60" s="14" t="str">
        <f t="shared" si="0"/>
        <v>m3</v>
      </c>
      <c r="H60" s="14">
        <f>'RAB SEPT'!G20*'RAB 500JT'!BC76</f>
        <v>0.19400000000000001</v>
      </c>
      <c r="I60" s="14" t="str">
        <f t="shared" si="5"/>
        <v>m3</v>
      </c>
      <c r="J60" s="14">
        <f t="shared" si="4"/>
        <v>3.4919999999999995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'20'!J61</f>
        <v>0.8500000000000002</v>
      </c>
      <c r="G61" s="14" t="str">
        <f t="shared" si="0"/>
        <v>m3</v>
      </c>
      <c r="H61" s="14">
        <f>'RAB SEPT'!G21*'RAB 500JT'!BC77</f>
        <v>0.05</v>
      </c>
      <c r="I61" s="14" t="str">
        <f t="shared" si="5"/>
        <v>m3</v>
      </c>
      <c r="J61" s="14">
        <f t="shared" si="4"/>
        <v>0.90000000000000024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'20'!J62</f>
        <v>0.2400000000000001</v>
      </c>
      <c r="G62" s="14" t="str">
        <f t="shared" si="0"/>
        <v>m3</v>
      </c>
      <c r="H62" s="14">
        <f>'RAB SEPT'!G22*'RAB 500JT'!BC78</f>
        <v>1.4999999999999999E-2</v>
      </c>
      <c r="I62" s="14" t="str">
        <f t="shared" si="5"/>
        <v>m3</v>
      </c>
      <c r="J62" s="14">
        <f t="shared" si="4"/>
        <v>0.25500000000000012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'20'!J63</f>
        <v>7.3099999999999987</v>
      </c>
      <c r="G63" s="14" t="str">
        <f t="shared" si="0"/>
        <v>m3</v>
      </c>
      <c r="H63" s="14">
        <f>'RAB SEPT'!G23*'RAB 500JT'!BC79</f>
        <v>0.43</v>
      </c>
      <c r="I63" s="14" t="str">
        <f t="shared" si="5"/>
        <v>m3</v>
      </c>
      <c r="J63" s="14">
        <f t="shared" si="4"/>
        <v>7.7399999999999984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'20'!J65</f>
        <v>626.55880000000002</v>
      </c>
      <c r="G65" s="14" t="str">
        <f t="shared" si="0"/>
        <v>Kg</v>
      </c>
      <c r="H65" s="14">
        <f>'RAB SEPT'!G25*'RAB 500JT'!BC81</f>
        <v>36.856400000000001</v>
      </c>
      <c r="I65" s="14" t="str">
        <f t="shared" ref="I65:I70" si="6">E65</f>
        <v>Kg</v>
      </c>
      <c r="J65" s="14">
        <f t="shared" si="4"/>
        <v>663.41520000000003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'20'!J66</f>
        <v>138.45480000000003</v>
      </c>
      <c r="G66" s="14" t="str">
        <f t="shared" si="0"/>
        <v>Kg</v>
      </c>
      <c r="H66" s="14">
        <f>'RAB SEPT'!G26*'RAB 500JT'!BC82</f>
        <v>8.144400000000001</v>
      </c>
      <c r="I66" s="14" t="str">
        <f t="shared" si="6"/>
        <v>Kg</v>
      </c>
      <c r="J66" s="14">
        <f t="shared" si="4"/>
        <v>146.59920000000002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'20'!J67</f>
        <v>130.31040000000004</v>
      </c>
      <c r="G67" s="14" t="str">
        <f t="shared" si="0"/>
        <v>Kg</v>
      </c>
      <c r="H67" s="14">
        <f>'RAB SEPT'!G27*'RAB 500JT'!BC83</f>
        <v>8.144400000000001</v>
      </c>
      <c r="I67" s="14" t="str">
        <f t="shared" si="6"/>
        <v>Kg</v>
      </c>
      <c r="J67" s="14">
        <f t="shared" si="4"/>
        <v>138.45480000000003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'20'!J68</f>
        <v>79.632000000000033</v>
      </c>
      <c r="G68" s="14" t="str">
        <f t="shared" si="0"/>
        <v>Kg</v>
      </c>
      <c r="H68" s="14">
        <f>'RAB SEPT'!G28*'RAB 500JT'!BC84</f>
        <v>4.9770000000000003</v>
      </c>
      <c r="I68" s="14" t="str">
        <f t="shared" si="6"/>
        <v>Kg</v>
      </c>
      <c r="J68" s="14">
        <f t="shared" si="4"/>
        <v>84.609000000000037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'20'!J69</f>
        <v>36.656000000000006</v>
      </c>
      <c r="G69" s="14" t="str">
        <f t="shared" si="0"/>
        <v>Kg</v>
      </c>
      <c r="H69" s="14">
        <f>'RAB SEPT'!G29*'RAB 500JT'!BC85</f>
        <v>2.2910000000000004</v>
      </c>
      <c r="I69" s="14" t="str">
        <f t="shared" si="6"/>
        <v>Kg</v>
      </c>
      <c r="J69" s="14">
        <f t="shared" si="4"/>
        <v>38.947000000000003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'20'!J70</f>
        <v>20.279300000000006</v>
      </c>
      <c r="G70" s="14" t="str">
        <f t="shared" si="0"/>
        <v>Kg</v>
      </c>
      <c r="H70" s="14">
        <f>'RAB SEPT'!G30*'RAB 500JT'!BC86</f>
        <v>1.1929000000000001</v>
      </c>
      <c r="I70" s="14" t="str">
        <f t="shared" si="6"/>
        <v>Kg</v>
      </c>
      <c r="J70" s="14">
        <f t="shared" si="4"/>
        <v>21.472200000000008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'20'!J72</f>
        <v>48</v>
      </c>
      <c r="G72" s="14" t="str">
        <f t="shared" si="0"/>
        <v>m2</v>
      </c>
      <c r="H72" s="14">
        <f>'RAB SEPT'!G32*'RAB 500JT'!BC88</f>
        <v>3</v>
      </c>
      <c r="I72" s="14" t="str">
        <f>E72</f>
        <v>m2</v>
      </c>
      <c r="J72" s="14">
        <f t="shared" si="4"/>
        <v>51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'20'!J73</f>
        <v>31.823999999999998</v>
      </c>
      <c r="G73" s="14" t="str">
        <f t="shared" si="0"/>
        <v>m2</v>
      </c>
      <c r="H73" s="14">
        <f>'RAB SEPT'!G33*'RAB 500JT'!BC89</f>
        <v>1.8719999999999999</v>
      </c>
      <c r="I73" s="14" t="str">
        <f>E73</f>
        <v>m2</v>
      </c>
      <c r="J73" s="14">
        <f t="shared" si="4"/>
        <v>33.695999999999998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'20'!J74</f>
        <v>16</v>
      </c>
      <c r="G74" s="14" t="str">
        <f t="shared" si="0"/>
        <v>m2</v>
      </c>
      <c r="H74" s="14">
        <f>'RAB SEPT'!G34*'RAB 500JT'!BC90</f>
        <v>1</v>
      </c>
      <c r="I74" s="14" t="str">
        <f>E74</f>
        <v>m2</v>
      </c>
      <c r="J74" s="14">
        <f t="shared" si="4"/>
        <v>17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'20'!J75</f>
        <v>0.25500000000000012</v>
      </c>
      <c r="G75" s="14" t="str">
        <f t="shared" si="0"/>
        <v>m2</v>
      </c>
      <c r="H75" s="14">
        <f>'RAB SEPT'!G35*'RAB 500JT'!BC91</f>
        <v>1.4999999999999999E-2</v>
      </c>
      <c r="I75" s="14" t="str">
        <f>E75</f>
        <v>m2</v>
      </c>
      <c r="J75" s="14">
        <f t="shared" si="4"/>
        <v>0.27000000000000013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'20'!J76</f>
        <v>6.879999999999999</v>
      </c>
      <c r="G76" s="14" t="str">
        <f t="shared" ref="G76:G94" si="7">E76</f>
        <v>m2</v>
      </c>
      <c r="H76" s="14">
        <f>'RAB SEPT'!G36*'RAB 500JT'!BC92</f>
        <v>0.43</v>
      </c>
      <c r="I76" s="14" t="str">
        <f>E76</f>
        <v>m2</v>
      </c>
      <c r="J76" s="14">
        <f t="shared" si="4"/>
        <v>7.3099999999999987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'20'!J78</f>
        <v>16</v>
      </c>
      <c r="G78" s="14" t="str">
        <f t="shared" si="7"/>
        <v>bh</v>
      </c>
      <c r="H78" s="14">
        <f>'RAB SEPT'!G38*'RAB 500JT'!BC94</f>
        <v>1</v>
      </c>
      <c r="I78" s="14" t="str">
        <f t="shared" ref="I78:I86" si="9">E78</f>
        <v>bh</v>
      </c>
      <c r="J78" s="14">
        <f t="shared" si="4"/>
        <v>17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'20'!J79</f>
        <v>32</v>
      </c>
      <c r="G79" s="14" t="str">
        <f t="shared" si="7"/>
        <v>m</v>
      </c>
      <c r="H79" s="14">
        <f>'RAB SEPT'!G39*'RAB 500JT'!BC95</f>
        <v>2</v>
      </c>
      <c r="I79" s="14" t="str">
        <f t="shared" si="9"/>
        <v>m</v>
      </c>
      <c r="J79" s="14">
        <f t="shared" si="4"/>
        <v>34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'20'!J80</f>
        <v>34</v>
      </c>
      <c r="G80" s="14" t="str">
        <f t="shared" si="7"/>
        <v>btg</v>
      </c>
      <c r="H80" s="14">
        <f>'RAB SEPT'!G40*'RAB 500JT'!BC96</f>
        <v>2</v>
      </c>
      <c r="I80" s="14" t="str">
        <f t="shared" si="9"/>
        <v>btg</v>
      </c>
      <c r="J80" s="14">
        <f t="shared" si="4"/>
        <v>36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'20'!J81</f>
        <v>15</v>
      </c>
      <c r="G81" s="14" t="str">
        <f t="shared" si="7"/>
        <v>bh</v>
      </c>
      <c r="H81" s="14">
        <f>'RAB SEPT'!G41*'RAB 500JT'!BC97</f>
        <v>1</v>
      </c>
      <c r="I81" s="14" t="str">
        <f t="shared" si="9"/>
        <v>bh</v>
      </c>
      <c r="J81" s="14">
        <f t="shared" si="4"/>
        <v>16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'20'!J82</f>
        <v>32</v>
      </c>
      <c r="G82" s="14" t="str">
        <f t="shared" si="7"/>
        <v>bh</v>
      </c>
      <c r="H82" s="14">
        <f>'RAB SEPT'!G42*'RAB 500JT'!BC98</f>
        <v>2</v>
      </c>
      <c r="I82" s="14" t="str">
        <f t="shared" si="9"/>
        <v>bh</v>
      </c>
      <c r="J82" s="14">
        <f t="shared" si="4"/>
        <v>34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'20'!J83</f>
        <v>15</v>
      </c>
      <c r="G83" s="14" t="str">
        <f t="shared" si="7"/>
        <v>bh</v>
      </c>
      <c r="H83" s="14">
        <f>'RAB SEPT'!G43*'RAB 500JT'!BC99</f>
        <v>1</v>
      </c>
      <c r="I83" s="14" t="str">
        <f t="shared" si="9"/>
        <v>bh</v>
      </c>
      <c r="J83" s="14">
        <f t="shared" si="4"/>
        <v>16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'20'!J84</f>
        <v>16</v>
      </c>
      <c r="G84" s="14" t="str">
        <f t="shared" si="7"/>
        <v>set</v>
      </c>
      <c r="H84" s="14">
        <f>'RAB SEPT'!G44*'RAB 500JT'!BC100</f>
        <v>1</v>
      </c>
      <c r="I84" s="14" t="str">
        <f t="shared" si="9"/>
        <v>set</v>
      </c>
      <c r="J84" s="14">
        <f t="shared" si="4"/>
        <v>17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'20'!J85</f>
        <v>0</v>
      </c>
      <c r="G85" s="14" t="str">
        <f t="shared" si="7"/>
        <v>set</v>
      </c>
      <c r="H85" s="14">
        <f>'RAB SEPT'!G45*'RAB 500JT'!BC101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'20'!J86</f>
        <v>19</v>
      </c>
      <c r="G86" s="14" t="str">
        <f t="shared" si="7"/>
        <v>bh</v>
      </c>
      <c r="H86" s="14">
        <f>'RAB SEPT'!G46*'RAB 500JT'!BC102</f>
        <v>1</v>
      </c>
      <c r="I86" s="14" t="str">
        <f t="shared" si="9"/>
        <v>bh</v>
      </c>
      <c r="J86" s="14">
        <f t="shared" si="4"/>
        <v>20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'20'!J88</f>
        <v>12.057600000000004</v>
      </c>
      <c r="G88" s="14" t="str">
        <f t="shared" si="7"/>
        <v>m3</v>
      </c>
      <c r="H88" s="14">
        <f>'RAB SEPT'!G48*'RAB 500JT'!BC104</f>
        <v>0.75360000000000005</v>
      </c>
      <c r="I88" s="14" t="str">
        <f t="shared" ref="I88:I94" si="10">E88</f>
        <v>m3</v>
      </c>
      <c r="J88" s="14">
        <f t="shared" si="4"/>
        <v>12.811200000000005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'20'!J89</f>
        <v>3.516799999999999</v>
      </c>
      <c r="G89" s="14" t="str">
        <f t="shared" si="7"/>
        <v>m3</v>
      </c>
      <c r="H89" s="14">
        <f>'RAB SEPT'!G49*'RAB 500JT'!BC105</f>
        <v>0</v>
      </c>
      <c r="I89" s="14" t="str">
        <f t="shared" si="10"/>
        <v>m3</v>
      </c>
      <c r="J89" s="14">
        <f t="shared" si="4"/>
        <v>3.516799999999999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'20'!J90</f>
        <v>57</v>
      </c>
      <c r="G90" s="14" t="str">
        <f t="shared" si="7"/>
        <v>Bh</v>
      </c>
      <c r="H90" s="14">
        <f>'RAB SEPT'!G50*'RAB 500JT'!BC106</f>
        <v>0</v>
      </c>
      <c r="I90" s="14" t="str">
        <f t="shared" si="10"/>
        <v>Bh</v>
      </c>
      <c r="J90" s="14">
        <f t="shared" si="4"/>
        <v>57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'20'!J91</f>
        <v>14</v>
      </c>
      <c r="G91" s="14" t="str">
        <f t="shared" si="7"/>
        <v>Bh</v>
      </c>
      <c r="H91" s="14">
        <f>'RAB SEPT'!G51*'RAB 500JT'!BC107</f>
        <v>2</v>
      </c>
      <c r="I91" s="14" t="str">
        <f t="shared" si="10"/>
        <v>Bh</v>
      </c>
      <c r="J91" s="14">
        <f t="shared" si="4"/>
        <v>16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'20'!J92</f>
        <v>1.4067200000000004</v>
      </c>
      <c r="G92" s="14" t="str">
        <f t="shared" si="7"/>
        <v>M3</v>
      </c>
      <c r="H92" s="14">
        <f>'RAB SEPT'!G52*'RAB 500JT'!BC108</f>
        <v>0</v>
      </c>
      <c r="I92" s="14" t="str">
        <f t="shared" si="10"/>
        <v>M3</v>
      </c>
      <c r="J92" s="14">
        <f t="shared" si="4"/>
        <v>1.4067200000000004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'20'!J93</f>
        <v>1.6076800000000004</v>
      </c>
      <c r="G93" s="14" t="str">
        <f t="shared" si="7"/>
        <v>M3</v>
      </c>
      <c r="H93" s="14">
        <f>'RAB SEPT'!G53*'RAB 500JT'!BC109</f>
        <v>0.20096000000000003</v>
      </c>
      <c r="I93" s="14" t="str">
        <f t="shared" si="10"/>
        <v>M3</v>
      </c>
      <c r="J93" s="14">
        <f t="shared" si="4"/>
        <v>1.8086400000000005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'20'!J94</f>
        <v>16</v>
      </c>
      <c r="G94" s="14" t="str">
        <f t="shared" si="7"/>
        <v>M2</v>
      </c>
      <c r="H94" s="14">
        <f>'RAB SEPT'!G54*'RAB 500JT'!BC110</f>
        <v>1</v>
      </c>
      <c r="I94" s="14" t="str">
        <f t="shared" si="10"/>
        <v>M2</v>
      </c>
      <c r="J94" s="14">
        <f t="shared" si="4"/>
        <v>17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9710-2CD3-4269-A96E-B69FF843B802}">
  <dimension ref="A1:Z119"/>
  <sheetViews>
    <sheetView topLeftCell="A63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302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'21'!J11</f>
        <v>37.148999999999987</v>
      </c>
      <c r="G11" s="14" t="str">
        <f>E11</f>
        <v>m3</v>
      </c>
      <c r="H11" s="14">
        <f>'RAB BILIK L'!G12*'RAB 500JT'!BD28</f>
        <v>0</v>
      </c>
      <c r="I11" s="14" t="str">
        <f>E11</f>
        <v>m3</v>
      </c>
      <c r="J11" s="14">
        <f>H11+F11</f>
        <v>37.148999999999987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'21'!J12</f>
        <v>0.52199999999999991</v>
      </c>
      <c r="G12" s="14" t="str">
        <f t="shared" ref="G12:G75" si="0">E12</f>
        <v>m3</v>
      </c>
      <c r="H12" s="14">
        <f>'RAB BILIK L'!G13*'RAB 500JT'!BD29</f>
        <v>8.6999999999999994E-3</v>
      </c>
      <c r="I12" s="14" t="str">
        <f>E12</f>
        <v>m3</v>
      </c>
      <c r="J12" s="14">
        <f t="shared" ref="J12:J49" si="1">H12+F12</f>
        <v>0.53069999999999995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'21'!J14</f>
        <v>19.835999999999999</v>
      </c>
      <c r="G14" s="14" t="str">
        <f t="shared" si="0"/>
        <v>m3</v>
      </c>
      <c r="H14" s="14">
        <f>'RAB BILIK L'!G15*'RAB 500JT'!BD31</f>
        <v>0</v>
      </c>
      <c r="I14" s="14" t="str">
        <f>E14</f>
        <v>m3</v>
      </c>
      <c r="J14" s="14">
        <f t="shared" si="1"/>
        <v>19.835999999999999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'21'!J15</f>
        <v>318.71999999999997</v>
      </c>
      <c r="G15" s="14" t="str">
        <f t="shared" si="0"/>
        <v>m2</v>
      </c>
      <c r="H15" s="14">
        <f>'RAB BILIK L'!G16*'RAB 500JT'!BD32</f>
        <v>0</v>
      </c>
      <c r="I15" s="14" t="str">
        <f>E15</f>
        <v>m2</v>
      </c>
      <c r="J15" s="14">
        <f t="shared" si="1"/>
        <v>318.71999999999997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'21'!J16</f>
        <v>591.92000000000007</v>
      </c>
      <c r="G16" s="14" t="str">
        <f t="shared" si="0"/>
        <v>m2</v>
      </c>
      <c r="H16" s="14">
        <f>'RAB BILIK L'!G17*'RAB 500JT'!BD33</f>
        <v>0</v>
      </c>
      <c r="I16" s="14" t="str">
        <f>E16</f>
        <v>m2</v>
      </c>
      <c r="J16" s="14">
        <f t="shared" si="1"/>
        <v>591.92000000000007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'21'!J17</f>
        <v>591.92000000000007</v>
      </c>
      <c r="G17" s="14" t="str">
        <f t="shared" si="0"/>
        <v>m2</v>
      </c>
      <c r="H17" s="14">
        <f>'RAB BILIK L'!G18*'RAB 500JT'!BD34</f>
        <v>0</v>
      </c>
      <c r="I17" s="14" t="str">
        <f>E17</f>
        <v>m2</v>
      </c>
      <c r="J17" s="14">
        <f t="shared" si="1"/>
        <v>591.92000000000007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'21'!J18</f>
        <v>61.199999999999989</v>
      </c>
      <c r="G18" s="14" t="str">
        <f t="shared" si="0"/>
        <v>m2</v>
      </c>
      <c r="H18" s="14">
        <f>'RAB BILIK L'!G19*'RAB 500JT'!BD35</f>
        <v>0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'21'!J20</f>
        <v>3.0240000000000009</v>
      </c>
      <c r="G20" s="14" t="str">
        <f t="shared" si="0"/>
        <v>m3</v>
      </c>
      <c r="H20" s="14">
        <f>'RAB BILIK L'!G21*'RAB 500JT'!BD37</f>
        <v>0</v>
      </c>
      <c r="I20" s="14" t="str">
        <f>E20</f>
        <v>m3</v>
      </c>
      <c r="J20" s="14">
        <f t="shared" si="1"/>
        <v>3.0240000000000009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'21'!J21</f>
        <v>2.6534999999999993</v>
      </c>
      <c r="G21" s="14" t="str">
        <f t="shared" si="0"/>
        <v>m3</v>
      </c>
      <c r="H21" s="14">
        <f>'RAB BILIK L'!G22*'RAB 500JT'!BD38</f>
        <v>0</v>
      </c>
      <c r="I21" s="14" t="str">
        <f>E21</f>
        <v>m3</v>
      </c>
      <c r="J21" s="14">
        <f t="shared" si="1"/>
        <v>2.6534999999999993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'21'!J22</f>
        <v>2.9430000000000014</v>
      </c>
      <c r="G22" s="14" t="str">
        <f t="shared" si="0"/>
        <v>m3</v>
      </c>
      <c r="H22" s="14">
        <f>'RAB BILIK L'!G23*'RAB 500JT'!BD39</f>
        <v>0</v>
      </c>
      <c r="I22" s="14" t="str">
        <f>E22</f>
        <v>m3</v>
      </c>
      <c r="J22" s="14">
        <f t="shared" si="1"/>
        <v>2.9430000000000014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'21'!J23</f>
        <v>1.7690000000000001</v>
      </c>
      <c r="G23" s="14" t="str">
        <f t="shared" si="0"/>
        <v>m3</v>
      </c>
      <c r="H23" s="14">
        <f>'RAB BILIK L'!G24*'RAB 500JT'!BD40</f>
        <v>0</v>
      </c>
      <c r="I23" s="14" t="str">
        <f>E23</f>
        <v>m3</v>
      </c>
      <c r="J23" s="14">
        <f t="shared" si="1"/>
        <v>1.7690000000000001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'21'!J25</f>
        <v>589.70175000000029</v>
      </c>
      <c r="G25" s="14" t="str">
        <f t="shared" si="0"/>
        <v>Kg</v>
      </c>
      <c r="H25" s="14">
        <f>'RAB BILIK L'!G26*'RAB 500JT'!BD42</f>
        <v>0</v>
      </c>
      <c r="I25" s="14" t="str">
        <f>E25</f>
        <v>Kg</v>
      </c>
      <c r="J25" s="14">
        <f t="shared" si="1"/>
        <v>589.70175000000029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'21'!J26</f>
        <v>908.49825000000021</v>
      </c>
      <c r="G26" s="14" t="str">
        <f t="shared" si="0"/>
        <v>Kg</v>
      </c>
      <c r="H26" s="14">
        <f>'RAB BILIK L'!G27*'RAB 500JT'!BD43</f>
        <v>0</v>
      </c>
      <c r="I26" s="14" t="str">
        <f>E26</f>
        <v>Kg</v>
      </c>
      <c r="J26" s="14">
        <f t="shared" si="1"/>
        <v>908.49825000000021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'21'!J27</f>
        <v>522.83490000000006</v>
      </c>
      <c r="G27" s="14" t="str">
        <f t="shared" si="0"/>
        <v>Kg</v>
      </c>
      <c r="H27" s="14">
        <f>'RAB BILIK L'!G28*'RAB 500JT'!BD44</f>
        <v>7.3667500000000015</v>
      </c>
      <c r="I27" s="14" t="str">
        <f>E27</f>
        <v>Kg</v>
      </c>
      <c r="J27" s="14">
        <f t="shared" si="1"/>
        <v>530.20165000000009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'21'!J29</f>
        <v>33.64</v>
      </c>
      <c r="G29" s="14" t="str">
        <f t="shared" si="0"/>
        <v>m2</v>
      </c>
      <c r="H29" s="14">
        <f>'RAB BILIK L'!G30*'RAB 500JT'!BD46</f>
        <v>0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'21'!J30</f>
        <v>111.60000000000002</v>
      </c>
      <c r="G30" s="14" t="str">
        <f t="shared" si="0"/>
        <v>m2</v>
      </c>
      <c r="H30" s="14">
        <f>'RAB BILIK L'!G31*'RAB 500JT'!BD47</f>
        <v>0</v>
      </c>
      <c r="I30" s="14" t="str">
        <f>E30</f>
        <v>m2</v>
      </c>
      <c r="J30" s="14">
        <f t="shared" si="1"/>
        <v>111.60000000000002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'21'!J31</f>
        <v>33.64</v>
      </c>
      <c r="G31" s="14" t="str">
        <f t="shared" si="0"/>
        <v>m2</v>
      </c>
      <c r="H31" s="14">
        <f>'RAB BILIK L'!G32*'RAB 500JT'!BD48</f>
        <v>0.58000000000000007</v>
      </c>
      <c r="I31" s="14" t="str">
        <f>E31</f>
        <v>m2</v>
      </c>
      <c r="J31" s="14">
        <f t="shared" si="1"/>
        <v>34.22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'21'!J33</f>
        <v>59.939999999999984</v>
      </c>
      <c r="G33" s="14" t="str">
        <f t="shared" si="0"/>
        <v>m2</v>
      </c>
      <c r="H33" s="14">
        <f>'RAB BILIK L'!G34*'RAB 500JT'!BD50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'21'!J35</f>
        <v>165.78719999999998</v>
      </c>
      <c r="G35" s="14" t="str">
        <f t="shared" si="0"/>
        <v>m2</v>
      </c>
      <c r="H35" s="14">
        <f>'RAB BILIK L'!G36*'RAB 500JT'!BD52</f>
        <v>13.815599999999998</v>
      </c>
      <c r="I35" s="14" t="str">
        <f>E35</f>
        <v>m2</v>
      </c>
      <c r="J35" s="14">
        <f t="shared" si="1"/>
        <v>179.60279999999997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'21'!J37</f>
        <v>35</v>
      </c>
      <c r="G37" s="14" t="str">
        <f t="shared" si="0"/>
        <v>bh</v>
      </c>
      <c r="H37" s="14">
        <f>'RAB BILIK L'!G38*'RAB 500JT'!BD54</f>
        <v>0</v>
      </c>
      <c r="I37" s="14" t="str">
        <f t="shared" ref="I37:I49" si="3">E37</f>
        <v>bh</v>
      </c>
      <c r="J37" s="14">
        <f t="shared" si="1"/>
        <v>35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'21'!J38</f>
        <v>35</v>
      </c>
      <c r="G38" s="14" t="str">
        <f t="shared" si="0"/>
        <v>bh</v>
      </c>
      <c r="H38" s="14">
        <f>'RAB BILIK L'!G39*'RAB 500JT'!BD55</f>
        <v>0</v>
      </c>
      <c r="I38" s="14" t="str">
        <f t="shared" si="3"/>
        <v>bh</v>
      </c>
      <c r="J38" s="14">
        <f t="shared" si="1"/>
        <v>35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'21'!J39</f>
        <v>35</v>
      </c>
      <c r="G39" s="14" t="str">
        <f t="shared" si="0"/>
        <v>bh</v>
      </c>
      <c r="H39" s="14">
        <f>'RAB BILIK L'!G40*'RAB 500JT'!BD56</f>
        <v>0</v>
      </c>
      <c r="I39" s="14" t="str">
        <f t="shared" si="3"/>
        <v>bh</v>
      </c>
      <c r="J39" s="14">
        <f t="shared" si="1"/>
        <v>35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'21'!J40</f>
        <v>35</v>
      </c>
      <c r="G40" s="14" t="str">
        <f t="shared" si="0"/>
        <v>btg</v>
      </c>
      <c r="H40" s="14">
        <f>'RAB BILIK L'!G41*'RAB 500JT'!BD57</f>
        <v>0</v>
      </c>
      <c r="I40" s="14" t="str">
        <f t="shared" si="3"/>
        <v>btg</v>
      </c>
      <c r="J40" s="14">
        <f t="shared" si="1"/>
        <v>35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'21'!J41</f>
        <v>34</v>
      </c>
      <c r="G41" s="14" t="str">
        <f t="shared" si="0"/>
        <v>bh</v>
      </c>
      <c r="H41" s="14">
        <f>'RAB BILIK L'!G42*'RAB 500JT'!BD58</f>
        <v>1</v>
      </c>
      <c r="I41" s="14" t="str">
        <f t="shared" si="3"/>
        <v>bh</v>
      </c>
      <c r="J41" s="14">
        <f t="shared" si="1"/>
        <v>35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'21'!J42</f>
        <v>34</v>
      </c>
      <c r="G42" s="14" t="str">
        <f t="shared" si="0"/>
        <v>bh</v>
      </c>
      <c r="H42" s="14">
        <f>'RAB BILIK L'!G43*'RAB 500JT'!BD59</f>
        <v>0</v>
      </c>
      <c r="I42" s="14" t="str">
        <f t="shared" si="3"/>
        <v>bh</v>
      </c>
      <c r="J42" s="14">
        <f t="shared" si="1"/>
        <v>34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'21'!J43</f>
        <v>21</v>
      </c>
      <c r="G43" s="14" t="str">
        <f t="shared" si="0"/>
        <v>m</v>
      </c>
      <c r="H43" s="14">
        <f>'RAB BILIK L'!G44*'RAB 500JT'!BD60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'21'!J44</f>
        <v>7</v>
      </c>
      <c r="G44" s="14" t="str">
        <f t="shared" si="0"/>
        <v>bh</v>
      </c>
      <c r="H44" s="14">
        <f>'RAB BILIK L'!G45*'RAB 500JT'!BD61</f>
        <v>1</v>
      </c>
      <c r="I44" s="14" t="str">
        <f t="shared" si="3"/>
        <v>bh</v>
      </c>
      <c r="J44" s="14">
        <f t="shared" si="1"/>
        <v>8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'21'!J45</f>
        <v>7</v>
      </c>
      <c r="G45" s="14" t="str">
        <f t="shared" si="0"/>
        <v>bh</v>
      </c>
      <c r="H45" s="14">
        <f>'RAB BILIK L'!G46*'RAB 500JT'!BD62</f>
        <v>2</v>
      </c>
      <c r="I45" s="14" t="str">
        <f t="shared" si="3"/>
        <v>bh</v>
      </c>
      <c r="J45" s="14">
        <f t="shared" si="1"/>
        <v>9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'21'!J46</f>
        <v>9</v>
      </c>
      <c r="G46" s="14" t="str">
        <f t="shared" si="0"/>
        <v>bh</v>
      </c>
      <c r="H46" s="14">
        <f>'RAB BILIK L'!G47*'RAB 500JT'!BD63</f>
        <v>0</v>
      </c>
      <c r="I46" s="14" t="str">
        <f t="shared" si="3"/>
        <v>bh</v>
      </c>
      <c r="J46" s="14">
        <f t="shared" si="1"/>
        <v>9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'21'!J47</f>
        <v>34</v>
      </c>
      <c r="G47" s="14" t="str">
        <f t="shared" si="0"/>
        <v>bh</v>
      </c>
      <c r="H47" s="14">
        <f>'RAB BILIK L'!G48*'RAB 500JT'!BD64</f>
        <v>0</v>
      </c>
      <c r="I47" s="14" t="str">
        <f t="shared" si="3"/>
        <v>bh</v>
      </c>
      <c r="J47" s="14">
        <f t="shared" si="1"/>
        <v>34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'21'!J48</f>
        <v>35</v>
      </c>
      <c r="G48" s="14" t="str">
        <f t="shared" si="0"/>
        <v>btg</v>
      </c>
      <c r="H48" s="14">
        <f>'RAB BILIK L'!G49*'RAB 500JT'!BD65</f>
        <v>0</v>
      </c>
      <c r="I48" s="14" t="str">
        <f t="shared" si="3"/>
        <v>btg</v>
      </c>
      <c r="J48" s="14">
        <f t="shared" si="1"/>
        <v>35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'21'!J49</f>
        <v>57</v>
      </c>
      <c r="G49" s="14" t="str">
        <f t="shared" si="0"/>
        <v>bh</v>
      </c>
      <c r="H49" s="14">
        <f>'RAB BILIK L'!G50*'RAB 500JT'!BD66</f>
        <v>0</v>
      </c>
      <c r="I49" s="14" t="str">
        <f t="shared" si="3"/>
        <v>bh</v>
      </c>
      <c r="J49" s="14">
        <f t="shared" si="1"/>
        <v>57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'21'!J53</f>
        <v>42.768000000000001</v>
      </c>
      <c r="G53" s="14" t="str">
        <f t="shared" si="0"/>
        <v>m3</v>
      </c>
      <c r="H53" s="14">
        <f>'RAB SEPT'!G13*'RAB 500JT'!BD69</f>
        <v>2.3759999999999999</v>
      </c>
      <c r="I53" s="14" t="str">
        <f>E53</f>
        <v>m3</v>
      </c>
      <c r="J53" s="14">
        <f>H53+F53</f>
        <v>45.143999999999998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'21'!J54</f>
        <v>13.463999999999999</v>
      </c>
      <c r="G54" s="14" t="str">
        <f t="shared" si="0"/>
        <v>m3</v>
      </c>
      <c r="H54" s="14">
        <f>'RAB SEPT'!G14*'RAB 500JT'!BD70</f>
        <v>0.79199999999999993</v>
      </c>
      <c r="I54" s="14" t="str">
        <f>E54</f>
        <v>m3</v>
      </c>
      <c r="J54" s="14">
        <f t="shared" ref="J54:J94" si="4">H54+F54</f>
        <v>14.255999999999998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'21'!J56</f>
        <v>174.79999999999998</v>
      </c>
      <c r="G56" s="14" t="str">
        <f t="shared" si="0"/>
        <v>m2</v>
      </c>
      <c r="H56" s="14">
        <f>'RAB SEPT'!G16*'RAB 500JT'!BD72</f>
        <v>9.1999999999999993</v>
      </c>
      <c r="I56" s="14" t="str">
        <f>E56</f>
        <v>m2</v>
      </c>
      <c r="J56" s="14">
        <f t="shared" si="4"/>
        <v>183.99999999999997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'21'!J58</f>
        <v>9.3960000000000026</v>
      </c>
      <c r="G58" s="14" t="str">
        <f t="shared" si="0"/>
        <v>m3</v>
      </c>
      <c r="H58" s="14">
        <f>'RAB SEPT'!G18*'RAB 500JT'!BD74</f>
        <v>0.52200000000000002</v>
      </c>
      <c r="I58" s="14" t="str">
        <f t="shared" ref="I58:I63" si="5">E58</f>
        <v>m3</v>
      </c>
      <c r="J58" s="14">
        <f t="shared" si="4"/>
        <v>9.9180000000000028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'21'!J59</f>
        <v>2.3327999999999993</v>
      </c>
      <c r="G59" s="14" t="str">
        <f t="shared" si="0"/>
        <v>m3</v>
      </c>
      <c r="H59" s="14">
        <f>'RAB SEPT'!G19*'RAB 500JT'!BD75</f>
        <v>0.12959999999999999</v>
      </c>
      <c r="I59" s="14" t="str">
        <f t="shared" si="5"/>
        <v>m3</v>
      </c>
      <c r="J59" s="14">
        <f t="shared" si="4"/>
        <v>2.4623999999999993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'21'!J60</f>
        <v>3.4919999999999995</v>
      </c>
      <c r="G60" s="14" t="str">
        <f t="shared" si="0"/>
        <v>m3</v>
      </c>
      <c r="H60" s="14">
        <f>'RAB SEPT'!G20*'RAB 500JT'!BD76</f>
        <v>0.19400000000000001</v>
      </c>
      <c r="I60" s="14" t="str">
        <f t="shared" si="5"/>
        <v>m3</v>
      </c>
      <c r="J60" s="14">
        <f t="shared" si="4"/>
        <v>3.6859999999999995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'21'!J61</f>
        <v>0.90000000000000024</v>
      </c>
      <c r="G61" s="14" t="str">
        <f t="shared" si="0"/>
        <v>m3</v>
      </c>
      <c r="H61" s="14">
        <f>'RAB SEPT'!G21*'RAB 500JT'!BD77</f>
        <v>0.05</v>
      </c>
      <c r="I61" s="14" t="str">
        <f t="shared" si="5"/>
        <v>m3</v>
      </c>
      <c r="J61" s="14">
        <f t="shared" si="4"/>
        <v>0.95000000000000029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'21'!J62</f>
        <v>0.25500000000000012</v>
      </c>
      <c r="G62" s="14" t="str">
        <f t="shared" si="0"/>
        <v>m3</v>
      </c>
      <c r="H62" s="14">
        <f>'RAB SEPT'!G22*'RAB 500JT'!BD78</f>
        <v>1.4999999999999999E-2</v>
      </c>
      <c r="I62" s="14" t="str">
        <f t="shared" si="5"/>
        <v>m3</v>
      </c>
      <c r="J62" s="14">
        <f t="shared" si="4"/>
        <v>0.27000000000000013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'21'!J63</f>
        <v>7.7399999999999984</v>
      </c>
      <c r="G63" s="14" t="str">
        <f t="shared" si="0"/>
        <v>m3</v>
      </c>
      <c r="H63" s="14">
        <f>'RAB SEPT'!G23*'RAB 500JT'!BD79</f>
        <v>0.43</v>
      </c>
      <c r="I63" s="14" t="str">
        <f t="shared" si="5"/>
        <v>m3</v>
      </c>
      <c r="J63" s="14">
        <f t="shared" si="4"/>
        <v>8.1699999999999982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'21'!J65</f>
        <v>663.41520000000003</v>
      </c>
      <c r="G65" s="14" t="str">
        <f t="shared" si="0"/>
        <v>Kg</v>
      </c>
      <c r="H65" s="14">
        <f>'RAB SEPT'!G25*'RAB 500JT'!BD81</f>
        <v>36.856400000000001</v>
      </c>
      <c r="I65" s="14" t="str">
        <f t="shared" ref="I65:I70" si="6">E65</f>
        <v>Kg</v>
      </c>
      <c r="J65" s="14">
        <f t="shared" si="4"/>
        <v>700.27160000000003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'21'!J66</f>
        <v>146.59920000000002</v>
      </c>
      <c r="G66" s="14" t="str">
        <f t="shared" si="0"/>
        <v>Kg</v>
      </c>
      <c r="H66" s="14">
        <f>'RAB SEPT'!G26*'RAB 500JT'!BD82</f>
        <v>8.144400000000001</v>
      </c>
      <c r="I66" s="14" t="str">
        <f t="shared" si="6"/>
        <v>Kg</v>
      </c>
      <c r="J66" s="14">
        <f t="shared" si="4"/>
        <v>154.74360000000001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'21'!J67</f>
        <v>138.45480000000003</v>
      </c>
      <c r="G67" s="14" t="str">
        <f t="shared" si="0"/>
        <v>Kg</v>
      </c>
      <c r="H67" s="14">
        <f>'RAB SEPT'!G27*'RAB 500JT'!BD83</f>
        <v>8.144400000000001</v>
      </c>
      <c r="I67" s="14" t="str">
        <f t="shared" si="6"/>
        <v>Kg</v>
      </c>
      <c r="J67" s="14">
        <f t="shared" si="4"/>
        <v>146.59920000000002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'21'!J68</f>
        <v>84.609000000000037</v>
      </c>
      <c r="G68" s="14" t="str">
        <f t="shared" si="0"/>
        <v>Kg</v>
      </c>
      <c r="H68" s="14">
        <f>'RAB SEPT'!G28*'RAB 500JT'!BD84</f>
        <v>4.9770000000000003</v>
      </c>
      <c r="I68" s="14" t="str">
        <f t="shared" si="6"/>
        <v>Kg</v>
      </c>
      <c r="J68" s="14">
        <f t="shared" si="4"/>
        <v>89.586000000000041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'21'!J69</f>
        <v>38.947000000000003</v>
      </c>
      <c r="G69" s="14" t="str">
        <f t="shared" si="0"/>
        <v>Kg</v>
      </c>
      <c r="H69" s="14">
        <f>'RAB SEPT'!G29*'RAB 500JT'!BD85</f>
        <v>2.2910000000000004</v>
      </c>
      <c r="I69" s="14" t="str">
        <f t="shared" si="6"/>
        <v>Kg</v>
      </c>
      <c r="J69" s="14">
        <f t="shared" si="4"/>
        <v>41.238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'21'!J70</f>
        <v>21.472200000000008</v>
      </c>
      <c r="G70" s="14" t="str">
        <f t="shared" si="0"/>
        <v>Kg</v>
      </c>
      <c r="H70" s="14">
        <f>'RAB SEPT'!G30*'RAB 500JT'!BD86</f>
        <v>1.1929000000000001</v>
      </c>
      <c r="I70" s="14" t="str">
        <f t="shared" si="6"/>
        <v>Kg</v>
      </c>
      <c r="J70" s="14">
        <f t="shared" si="4"/>
        <v>22.66510000000001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'21'!J72</f>
        <v>51</v>
      </c>
      <c r="G72" s="14" t="str">
        <f t="shared" si="0"/>
        <v>m2</v>
      </c>
      <c r="H72" s="14">
        <f>'RAB SEPT'!G32*'RAB 500JT'!BD88</f>
        <v>3</v>
      </c>
      <c r="I72" s="14" t="str">
        <f>E72</f>
        <v>m2</v>
      </c>
      <c r="J72" s="14">
        <f t="shared" si="4"/>
        <v>54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'21'!J73</f>
        <v>33.695999999999998</v>
      </c>
      <c r="G73" s="14" t="str">
        <f t="shared" si="0"/>
        <v>m2</v>
      </c>
      <c r="H73" s="14">
        <f>'RAB SEPT'!G33*'RAB 500JT'!BD89</f>
        <v>1.8719999999999999</v>
      </c>
      <c r="I73" s="14" t="str">
        <f>E73</f>
        <v>m2</v>
      </c>
      <c r="J73" s="14">
        <f t="shared" si="4"/>
        <v>35.567999999999998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'21'!J74</f>
        <v>17</v>
      </c>
      <c r="G74" s="14" t="str">
        <f t="shared" si="0"/>
        <v>m2</v>
      </c>
      <c r="H74" s="14">
        <f>'RAB SEPT'!G34*'RAB 500JT'!BD90</f>
        <v>1</v>
      </c>
      <c r="I74" s="14" t="str">
        <f>E74</f>
        <v>m2</v>
      </c>
      <c r="J74" s="14">
        <f t="shared" si="4"/>
        <v>18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'21'!J75</f>
        <v>0.27000000000000013</v>
      </c>
      <c r="G75" s="14" t="str">
        <f t="shared" si="0"/>
        <v>m2</v>
      </c>
      <c r="H75" s="14">
        <f>'RAB SEPT'!G35*'RAB 500JT'!BD91</f>
        <v>1.4999999999999999E-2</v>
      </c>
      <c r="I75" s="14" t="str">
        <f>E75</f>
        <v>m2</v>
      </c>
      <c r="J75" s="14">
        <f t="shared" si="4"/>
        <v>0.28500000000000014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'21'!J76</f>
        <v>7.3099999999999987</v>
      </c>
      <c r="G76" s="14" t="str">
        <f t="shared" ref="G76:G94" si="7">E76</f>
        <v>m2</v>
      </c>
      <c r="H76" s="14">
        <f>'RAB SEPT'!G36*'RAB 500JT'!BD92</f>
        <v>0.43</v>
      </c>
      <c r="I76" s="14" t="str">
        <f>E76</f>
        <v>m2</v>
      </c>
      <c r="J76" s="14">
        <f t="shared" si="4"/>
        <v>7.7399999999999984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'21'!J78</f>
        <v>17</v>
      </c>
      <c r="G78" s="14" t="str">
        <f t="shared" si="7"/>
        <v>bh</v>
      </c>
      <c r="H78" s="14">
        <f>'RAB SEPT'!G38*'RAB 500JT'!BD94</f>
        <v>1</v>
      </c>
      <c r="I78" s="14" t="str">
        <f t="shared" ref="I78:I86" si="9">E78</f>
        <v>bh</v>
      </c>
      <c r="J78" s="14">
        <f t="shared" si="4"/>
        <v>18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'21'!J79</f>
        <v>34</v>
      </c>
      <c r="G79" s="14" t="str">
        <f t="shared" si="7"/>
        <v>m</v>
      </c>
      <c r="H79" s="14">
        <f>'RAB SEPT'!G39*'RAB 500JT'!BD95</f>
        <v>2</v>
      </c>
      <c r="I79" s="14" t="str">
        <f t="shared" si="9"/>
        <v>m</v>
      </c>
      <c r="J79" s="14">
        <f t="shared" si="4"/>
        <v>36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'21'!J80</f>
        <v>36</v>
      </c>
      <c r="G80" s="14" t="str">
        <f t="shared" si="7"/>
        <v>btg</v>
      </c>
      <c r="H80" s="14">
        <f>'RAB SEPT'!G40*'RAB 500JT'!BD96</f>
        <v>2</v>
      </c>
      <c r="I80" s="14" t="str">
        <f t="shared" si="9"/>
        <v>btg</v>
      </c>
      <c r="J80" s="14">
        <f t="shared" si="4"/>
        <v>38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'21'!J81</f>
        <v>16</v>
      </c>
      <c r="G81" s="14" t="str">
        <f t="shared" si="7"/>
        <v>bh</v>
      </c>
      <c r="H81" s="14">
        <f>'RAB SEPT'!G41*'RAB 500JT'!BD97</f>
        <v>1</v>
      </c>
      <c r="I81" s="14" t="str">
        <f t="shared" si="9"/>
        <v>bh</v>
      </c>
      <c r="J81" s="14">
        <f t="shared" si="4"/>
        <v>17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'21'!J82</f>
        <v>34</v>
      </c>
      <c r="G82" s="14" t="str">
        <f t="shared" si="7"/>
        <v>bh</v>
      </c>
      <c r="H82" s="14">
        <f>'RAB SEPT'!G42*'RAB 500JT'!BD98</f>
        <v>2</v>
      </c>
      <c r="I82" s="14" t="str">
        <f t="shared" si="9"/>
        <v>bh</v>
      </c>
      <c r="J82" s="14">
        <f t="shared" si="4"/>
        <v>36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'21'!J83</f>
        <v>16</v>
      </c>
      <c r="G83" s="14" t="str">
        <f t="shared" si="7"/>
        <v>bh</v>
      </c>
      <c r="H83" s="14">
        <f>'RAB SEPT'!G43*'RAB 500JT'!BD99</f>
        <v>1</v>
      </c>
      <c r="I83" s="14" t="str">
        <f t="shared" si="9"/>
        <v>bh</v>
      </c>
      <c r="J83" s="14">
        <f t="shared" si="4"/>
        <v>17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'21'!J84</f>
        <v>17</v>
      </c>
      <c r="G84" s="14" t="str">
        <f t="shared" si="7"/>
        <v>set</v>
      </c>
      <c r="H84" s="14">
        <f>'RAB SEPT'!G44*'RAB 500JT'!BD100</f>
        <v>1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'21'!J85</f>
        <v>0</v>
      </c>
      <c r="G85" s="14" t="str">
        <f t="shared" si="7"/>
        <v>set</v>
      </c>
      <c r="H85" s="14">
        <f>'RAB SEPT'!G45*'RAB 500JT'!BD101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'21'!J86</f>
        <v>20</v>
      </c>
      <c r="G86" s="14" t="str">
        <f t="shared" si="7"/>
        <v>bh</v>
      </c>
      <c r="H86" s="14">
        <f>'RAB SEPT'!G46*'RAB 500JT'!BD102</f>
        <v>1</v>
      </c>
      <c r="I86" s="14" t="str">
        <f t="shared" si="9"/>
        <v>bh</v>
      </c>
      <c r="J86" s="14">
        <f t="shared" si="4"/>
        <v>21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'21'!J88</f>
        <v>12.811200000000005</v>
      </c>
      <c r="G88" s="14" t="str">
        <f t="shared" si="7"/>
        <v>m3</v>
      </c>
      <c r="H88" s="14">
        <f>'RAB SEPT'!G48*'RAB 500JT'!BD104</f>
        <v>0.75360000000000005</v>
      </c>
      <c r="I88" s="14" t="str">
        <f t="shared" ref="I88:I94" si="10">E88</f>
        <v>m3</v>
      </c>
      <c r="J88" s="14">
        <f t="shared" si="4"/>
        <v>13.564800000000005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'21'!J89</f>
        <v>3.516799999999999</v>
      </c>
      <c r="G89" s="14" t="str">
        <f t="shared" si="7"/>
        <v>m3</v>
      </c>
      <c r="H89" s="14">
        <f>'RAB SEPT'!G49*'RAB 500JT'!BD105</f>
        <v>0.50239999999999996</v>
      </c>
      <c r="I89" s="14" t="str">
        <f t="shared" si="10"/>
        <v>m3</v>
      </c>
      <c r="J89" s="14">
        <f t="shared" si="4"/>
        <v>4.0191999999999988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'21'!J90</f>
        <v>57</v>
      </c>
      <c r="G90" s="14" t="str">
        <f t="shared" si="7"/>
        <v>Bh</v>
      </c>
      <c r="H90" s="14">
        <f>'RAB SEPT'!G50*'RAB 500JT'!BD106</f>
        <v>0</v>
      </c>
      <c r="I90" s="14" t="str">
        <f t="shared" si="10"/>
        <v>Bh</v>
      </c>
      <c r="J90" s="14">
        <f t="shared" si="4"/>
        <v>57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'21'!J91</f>
        <v>16</v>
      </c>
      <c r="G91" s="14" t="str">
        <f t="shared" si="7"/>
        <v>Bh</v>
      </c>
      <c r="H91" s="14">
        <f>'RAB SEPT'!G51*'RAB 500JT'!BD107</f>
        <v>2</v>
      </c>
      <c r="I91" s="14" t="str">
        <f t="shared" si="10"/>
        <v>Bh</v>
      </c>
      <c r="J91" s="14">
        <f t="shared" si="4"/>
        <v>18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'21'!J92</f>
        <v>1.4067200000000004</v>
      </c>
      <c r="G92" s="14" t="str">
        <f t="shared" si="7"/>
        <v>M3</v>
      </c>
      <c r="H92" s="14">
        <f>'RAB SEPT'!G52*'RAB 500JT'!BD108</f>
        <v>0.20096000000000003</v>
      </c>
      <c r="I92" s="14" t="str">
        <f t="shared" si="10"/>
        <v>M3</v>
      </c>
      <c r="J92" s="14">
        <f t="shared" si="4"/>
        <v>1.6076800000000004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'21'!J93</f>
        <v>1.8086400000000005</v>
      </c>
      <c r="G93" s="14" t="str">
        <f t="shared" si="7"/>
        <v>M3</v>
      </c>
      <c r="H93" s="14">
        <f>'RAB SEPT'!G53*'RAB 500JT'!BD109</f>
        <v>0</v>
      </c>
      <c r="I93" s="14" t="str">
        <f t="shared" si="10"/>
        <v>M3</v>
      </c>
      <c r="J93" s="14">
        <f t="shared" si="4"/>
        <v>1.8086400000000005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'21'!J94</f>
        <v>17</v>
      </c>
      <c r="G94" s="14" t="str">
        <f t="shared" si="7"/>
        <v>M2</v>
      </c>
      <c r="H94" s="14">
        <f>'RAB SEPT'!G54*'RAB 500JT'!BD110</f>
        <v>1</v>
      </c>
      <c r="I94" s="14" t="str">
        <f t="shared" si="10"/>
        <v>M2</v>
      </c>
      <c r="J94" s="14">
        <f t="shared" si="4"/>
        <v>18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7B26-F2A4-41BC-8053-8363EC624A85}">
  <dimension ref="A1:Z119"/>
  <sheetViews>
    <sheetView topLeftCell="A55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303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'22'!J11</f>
        <v>37.148999999999987</v>
      </c>
      <c r="G11" s="14" t="str">
        <f>E11</f>
        <v>m3</v>
      </c>
      <c r="H11" s="14">
        <f>'RAB BILIK L'!G12*'RAB 500JT'!BE28</f>
        <v>0</v>
      </c>
      <c r="I11" s="14" t="str">
        <f>E11</f>
        <v>m3</v>
      </c>
      <c r="J11" s="14">
        <f>H11+F11</f>
        <v>37.148999999999987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'22'!J12</f>
        <v>0.53069999999999995</v>
      </c>
      <c r="G12" s="14" t="str">
        <f t="shared" ref="G12:G75" si="0">E12</f>
        <v>m3</v>
      </c>
      <c r="H12" s="14">
        <f>'RAB BILIK L'!G13*'RAB 500JT'!BE29</f>
        <v>0</v>
      </c>
      <c r="I12" s="14" t="str">
        <f>E12</f>
        <v>m3</v>
      </c>
      <c r="J12" s="14">
        <f t="shared" ref="J12:J49" si="1">H12+F12</f>
        <v>0.53069999999999995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'22'!J14</f>
        <v>19.835999999999999</v>
      </c>
      <c r="G14" s="14" t="str">
        <f t="shared" si="0"/>
        <v>m3</v>
      </c>
      <c r="H14" s="14">
        <f>'RAB BILIK L'!G15*'RAB 500JT'!BE31</f>
        <v>0</v>
      </c>
      <c r="I14" s="14" t="str">
        <f>E14</f>
        <v>m3</v>
      </c>
      <c r="J14" s="14">
        <f t="shared" si="1"/>
        <v>19.835999999999999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'22'!J15</f>
        <v>318.71999999999997</v>
      </c>
      <c r="G15" s="14" t="str">
        <f t="shared" si="0"/>
        <v>m2</v>
      </c>
      <c r="H15" s="14">
        <f>'RAB BILIK L'!G16*'RAB 500JT'!BE32</f>
        <v>0</v>
      </c>
      <c r="I15" s="14" t="str">
        <f>E15</f>
        <v>m2</v>
      </c>
      <c r="J15" s="14">
        <f t="shared" si="1"/>
        <v>318.71999999999997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'22'!J16</f>
        <v>591.92000000000007</v>
      </c>
      <c r="G16" s="14" t="str">
        <f t="shared" si="0"/>
        <v>m2</v>
      </c>
      <c r="H16" s="14">
        <f>'RAB BILIK L'!G17*'RAB 500JT'!BE33</f>
        <v>0</v>
      </c>
      <c r="I16" s="14" t="str">
        <f>E16</f>
        <v>m2</v>
      </c>
      <c r="J16" s="14">
        <f t="shared" si="1"/>
        <v>591.92000000000007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'22'!J17</f>
        <v>591.92000000000007</v>
      </c>
      <c r="G17" s="14" t="str">
        <f t="shared" si="0"/>
        <v>m2</v>
      </c>
      <c r="H17" s="14">
        <f>'RAB BILIK L'!G18*'RAB 500JT'!BE34</f>
        <v>0</v>
      </c>
      <c r="I17" s="14" t="str">
        <f>E17</f>
        <v>m2</v>
      </c>
      <c r="J17" s="14">
        <f t="shared" si="1"/>
        <v>591.92000000000007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'22'!J18</f>
        <v>61.199999999999989</v>
      </c>
      <c r="G18" s="14" t="str">
        <f t="shared" si="0"/>
        <v>m2</v>
      </c>
      <c r="H18" s="14">
        <f>'RAB BILIK L'!G19*'RAB 500JT'!BE35</f>
        <v>0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'22'!J20</f>
        <v>3.0240000000000009</v>
      </c>
      <c r="G20" s="14" t="str">
        <f t="shared" si="0"/>
        <v>m3</v>
      </c>
      <c r="H20" s="14">
        <f>'RAB BILIK L'!G21*'RAB 500JT'!BE37</f>
        <v>0</v>
      </c>
      <c r="I20" s="14" t="str">
        <f>E20</f>
        <v>m3</v>
      </c>
      <c r="J20" s="14">
        <f t="shared" si="1"/>
        <v>3.0240000000000009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'22'!J21</f>
        <v>2.6534999999999993</v>
      </c>
      <c r="G21" s="14" t="str">
        <f t="shared" si="0"/>
        <v>m3</v>
      </c>
      <c r="H21" s="14">
        <f>'RAB BILIK L'!G22*'RAB 500JT'!BE38</f>
        <v>0</v>
      </c>
      <c r="I21" s="14" t="str">
        <f>E21</f>
        <v>m3</v>
      </c>
      <c r="J21" s="14">
        <f t="shared" si="1"/>
        <v>2.6534999999999993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'22'!J22</f>
        <v>2.9430000000000014</v>
      </c>
      <c r="G22" s="14" t="str">
        <f t="shared" si="0"/>
        <v>m3</v>
      </c>
      <c r="H22" s="14">
        <f>'RAB BILIK L'!G23*'RAB 500JT'!BE39</f>
        <v>0</v>
      </c>
      <c r="I22" s="14" t="str">
        <f>E22</f>
        <v>m3</v>
      </c>
      <c r="J22" s="14">
        <f t="shared" si="1"/>
        <v>2.9430000000000014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'22'!J23</f>
        <v>1.7690000000000001</v>
      </c>
      <c r="G23" s="14" t="str">
        <f t="shared" si="0"/>
        <v>m3</v>
      </c>
      <c r="H23" s="14">
        <f>'RAB BILIK L'!G24*'RAB 500JT'!BE40</f>
        <v>0</v>
      </c>
      <c r="I23" s="14" t="str">
        <f>E23</f>
        <v>m3</v>
      </c>
      <c r="J23" s="14">
        <f t="shared" si="1"/>
        <v>1.7690000000000001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'22'!J25</f>
        <v>589.70175000000029</v>
      </c>
      <c r="G25" s="14" t="str">
        <f t="shared" si="0"/>
        <v>Kg</v>
      </c>
      <c r="H25" s="14">
        <f>'RAB BILIK L'!G26*'RAB 500JT'!BE42</f>
        <v>0</v>
      </c>
      <c r="I25" s="14" t="str">
        <f>E25</f>
        <v>Kg</v>
      </c>
      <c r="J25" s="14">
        <f t="shared" si="1"/>
        <v>589.70175000000029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'22'!J26</f>
        <v>908.49825000000021</v>
      </c>
      <c r="G26" s="14" t="str">
        <f t="shared" si="0"/>
        <v>Kg</v>
      </c>
      <c r="H26" s="14">
        <f>'RAB BILIK L'!G27*'RAB 500JT'!BE43</f>
        <v>0</v>
      </c>
      <c r="I26" s="14" t="str">
        <f>E26</f>
        <v>Kg</v>
      </c>
      <c r="J26" s="14">
        <f t="shared" si="1"/>
        <v>908.49825000000021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'22'!J27</f>
        <v>530.20165000000009</v>
      </c>
      <c r="G27" s="14" t="str">
        <f t="shared" si="0"/>
        <v>Kg</v>
      </c>
      <c r="H27" s="14">
        <f>'RAB BILIK L'!G28*'RAB 500JT'!BE44</f>
        <v>0</v>
      </c>
      <c r="I27" s="14" t="str">
        <f>E27</f>
        <v>Kg</v>
      </c>
      <c r="J27" s="14">
        <f t="shared" si="1"/>
        <v>530.20165000000009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'22'!J29</f>
        <v>33.64</v>
      </c>
      <c r="G29" s="14" t="str">
        <f t="shared" si="0"/>
        <v>m2</v>
      </c>
      <c r="H29" s="14">
        <f>'RAB BILIK L'!G30*'RAB 500JT'!BE46</f>
        <v>0</v>
      </c>
      <c r="I29" s="14" t="str">
        <f>E29</f>
        <v>m2</v>
      </c>
      <c r="J29" s="14">
        <f t="shared" si="1"/>
        <v>33.64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'22'!J30</f>
        <v>111.60000000000002</v>
      </c>
      <c r="G30" s="14" t="str">
        <f t="shared" si="0"/>
        <v>m2</v>
      </c>
      <c r="H30" s="14">
        <f>'RAB BILIK L'!G31*'RAB 500JT'!BE47</f>
        <v>2.5200000000000005</v>
      </c>
      <c r="I30" s="14" t="str">
        <f>E30</f>
        <v>m2</v>
      </c>
      <c r="J30" s="14">
        <f t="shared" si="1"/>
        <v>114.12000000000002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'22'!J31</f>
        <v>34.22</v>
      </c>
      <c r="G31" s="14" t="str">
        <f t="shared" si="0"/>
        <v>m2</v>
      </c>
      <c r="H31" s="14">
        <f>'RAB BILIK L'!G32*'RAB 500JT'!BE48</f>
        <v>0</v>
      </c>
      <c r="I31" s="14" t="str">
        <f>E31</f>
        <v>m2</v>
      </c>
      <c r="J31" s="14">
        <f t="shared" si="1"/>
        <v>34.22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'22'!J33</f>
        <v>59.939999999999984</v>
      </c>
      <c r="G33" s="14" t="str">
        <f t="shared" si="0"/>
        <v>m2</v>
      </c>
      <c r="H33" s="14">
        <f>'RAB BILIK L'!G34*'RAB 500JT'!BE50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'22'!J35</f>
        <v>179.60279999999997</v>
      </c>
      <c r="G35" s="14" t="str">
        <f t="shared" si="0"/>
        <v>m2</v>
      </c>
      <c r="H35" s="14">
        <f>'RAB BILIK L'!G36*'RAB 500JT'!BE52</f>
        <v>13.815599999999998</v>
      </c>
      <c r="I35" s="14" t="str">
        <f>E35</f>
        <v>m2</v>
      </c>
      <c r="J35" s="14">
        <f t="shared" si="1"/>
        <v>193.41839999999996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>
        <f>'22'!J36</f>
        <v>0</v>
      </c>
      <c r="G36" s="14"/>
      <c r="H36" s="14">
        <f>'RAB BILIK L'!G37*'RAB 500JT'!BE53</f>
        <v>0</v>
      </c>
      <c r="I36" s="14"/>
      <c r="J36" s="14">
        <f t="shared" si="1"/>
        <v>0</v>
      </c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'22'!J37</f>
        <v>35</v>
      </c>
      <c r="G37" s="14" t="str">
        <f t="shared" si="0"/>
        <v>bh</v>
      </c>
      <c r="H37" s="14">
        <f>'RAB BILIK L'!G38*'RAB 500JT'!BE54</f>
        <v>0</v>
      </c>
      <c r="I37" s="14" t="str">
        <f t="shared" ref="I37:I49" si="3">E37</f>
        <v>bh</v>
      </c>
      <c r="J37" s="14">
        <f t="shared" si="1"/>
        <v>35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'22'!J38</f>
        <v>35</v>
      </c>
      <c r="G38" s="14" t="str">
        <f t="shared" si="0"/>
        <v>bh</v>
      </c>
      <c r="H38" s="14">
        <f>'RAB BILIK L'!G39*'RAB 500JT'!BE55</f>
        <v>0</v>
      </c>
      <c r="I38" s="14" t="str">
        <f t="shared" si="3"/>
        <v>bh</v>
      </c>
      <c r="J38" s="14">
        <f t="shared" si="1"/>
        <v>35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'22'!J39</f>
        <v>35</v>
      </c>
      <c r="G39" s="14" t="str">
        <f t="shared" si="0"/>
        <v>bh</v>
      </c>
      <c r="H39" s="14">
        <f>'RAB BILIK L'!G40*'RAB 500JT'!BE56</f>
        <v>0</v>
      </c>
      <c r="I39" s="14" t="str">
        <f t="shared" si="3"/>
        <v>bh</v>
      </c>
      <c r="J39" s="14">
        <f t="shared" si="1"/>
        <v>35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'22'!J40</f>
        <v>35</v>
      </c>
      <c r="G40" s="14" t="str">
        <f t="shared" si="0"/>
        <v>btg</v>
      </c>
      <c r="H40" s="14">
        <f>'RAB BILIK L'!G41*'RAB 500JT'!BE57</f>
        <v>0</v>
      </c>
      <c r="I40" s="14" t="str">
        <f t="shared" si="3"/>
        <v>btg</v>
      </c>
      <c r="J40" s="14">
        <f t="shared" si="1"/>
        <v>35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'22'!J41</f>
        <v>35</v>
      </c>
      <c r="G41" s="14" t="str">
        <f t="shared" si="0"/>
        <v>bh</v>
      </c>
      <c r="H41" s="14">
        <f>'RAB BILIK L'!G42*'RAB 500JT'!BE58</f>
        <v>0</v>
      </c>
      <c r="I41" s="14" t="str">
        <f t="shared" si="3"/>
        <v>bh</v>
      </c>
      <c r="J41" s="14">
        <f t="shared" si="1"/>
        <v>35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'22'!J42</f>
        <v>34</v>
      </c>
      <c r="G42" s="14" t="str">
        <f t="shared" si="0"/>
        <v>bh</v>
      </c>
      <c r="H42" s="14">
        <f>'RAB BILIK L'!G43*'RAB 500JT'!BE59</f>
        <v>1</v>
      </c>
      <c r="I42" s="14" t="str">
        <f t="shared" si="3"/>
        <v>bh</v>
      </c>
      <c r="J42" s="14">
        <f t="shared" si="1"/>
        <v>35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'22'!J43</f>
        <v>21</v>
      </c>
      <c r="G43" s="14" t="str">
        <f t="shared" si="0"/>
        <v>m</v>
      </c>
      <c r="H43" s="14">
        <f>'RAB BILIK L'!G44*'RAB 500JT'!BE60</f>
        <v>0</v>
      </c>
      <c r="I43" s="14" t="str">
        <f t="shared" si="3"/>
        <v>m</v>
      </c>
      <c r="J43" s="14">
        <f t="shared" si="1"/>
        <v>21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'22'!J44</f>
        <v>8</v>
      </c>
      <c r="G44" s="14" t="str">
        <f t="shared" si="0"/>
        <v>bh</v>
      </c>
      <c r="H44" s="14">
        <f>'RAB BILIK L'!G45*'RAB 500JT'!BE61</f>
        <v>1</v>
      </c>
      <c r="I44" s="14" t="str">
        <f t="shared" si="3"/>
        <v>bh</v>
      </c>
      <c r="J44" s="14">
        <f t="shared" si="1"/>
        <v>9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'22'!J45</f>
        <v>9</v>
      </c>
      <c r="G45" s="14" t="str">
        <f t="shared" si="0"/>
        <v>bh</v>
      </c>
      <c r="H45" s="14">
        <f>'RAB BILIK L'!G46*'RAB 500JT'!BE62</f>
        <v>0</v>
      </c>
      <c r="I45" s="14" t="str">
        <f t="shared" si="3"/>
        <v>bh</v>
      </c>
      <c r="J45" s="14">
        <f t="shared" si="1"/>
        <v>9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'22'!J46</f>
        <v>9</v>
      </c>
      <c r="G46" s="14" t="str">
        <f t="shared" si="0"/>
        <v>bh</v>
      </c>
      <c r="H46" s="14">
        <f>'RAB BILIK L'!G47*'RAB 500JT'!BE63</f>
        <v>0</v>
      </c>
      <c r="I46" s="14" t="str">
        <f t="shared" si="3"/>
        <v>bh</v>
      </c>
      <c r="J46" s="14">
        <f t="shared" si="1"/>
        <v>9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'22'!J47</f>
        <v>34</v>
      </c>
      <c r="G47" s="14" t="str">
        <f t="shared" si="0"/>
        <v>bh</v>
      </c>
      <c r="H47" s="14">
        <f>'RAB BILIK L'!G48*'RAB 500JT'!BE64</f>
        <v>0</v>
      </c>
      <c r="I47" s="14" t="str">
        <f t="shared" si="3"/>
        <v>bh</v>
      </c>
      <c r="J47" s="14">
        <f t="shared" si="1"/>
        <v>34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'22'!J48</f>
        <v>35</v>
      </c>
      <c r="G48" s="14" t="str">
        <f t="shared" si="0"/>
        <v>btg</v>
      </c>
      <c r="H48" s="14">
        <f>'RAB BILIK L'!G49*'RAB 500JT'!BE65</f>
        <v>0</v>
      </c>
      <c r="I48" s="14" t="str">
        <f t="shared" si="3"/>
        <v>btg</v>
      </c>
      <c r="J48" s="14">
        <f t="shared" si="1"/>
        <v>35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'22'!J49</f>
        <v>57</v>
      </c>
      <c r="G49" s="14" t="str">
        <f t="shared" si="0"/>
        <v>bh</v>
      </c>
      <c r="H49" s="14">
        <f>'RAB BILIK L'!G50*'RAB 500JT'!BE66</f>
        <v>0</v>
      </c>
      <c r="I49" s="14" t="str">
        <f t="shared" si="3"/>
        <v>bh</v>
      </c>
      <c r="J49" s="14">
        <f t="shared" si="1"/>
        <v>57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'22'!J53</f>
        <v>45.143999999999998</v>
      </c>
      <c r="G53" s="14" t="str">
        <f t="shared" si="0"/>
        <v>m3</v>
      </c>
      <c r="H53" s="14">
        <f>'RAB SEPT'!G13*'RAB 500JT'!BE69</f>
        <v>0</v>
      </c>
      <c r="I53" s="14" t="str">
        <f>E53</f>
        <v>m3</v>
      </c>
      <c r="J53" s="14">
        <f>H53+F53</f>
        <v>45.143999999999998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'22'!J54</f>
        <v>14.255999999999998</v>
      </c>
      <c r="G54" s="14" t="str">
        <f t="shared" si="0"/>
        <v>m3</v>
      </c>
      <c r="H54" s="14">
        <f>'RAB SEPT'!G14*'RAB 500JT'!BE70</f>
        <v>0.79199999999999993</v>
      </c>
      <c r="I54" s="14" t="str">
        <f>E54</f>
        <v>m3</v>
      </c>
      <c r="J54" s="14">
        <f t="shared" ref="J54:J94" si="4">H54+F54</f>
        <v>15.047999999999998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'22'!J56</f>
        <v>183.99999999999997</v>
      </c>
      <c r="G56" s="14" t="str">
        <f t="shared" si="0"/>
        <v>m2</v>
      </c>
      <c r="H56" s="14">
        <f>'RAB SEPT'!G16*'RAB 500JT'!BE72</f>
        <v>9.1999999999999993</v>
      </c>
      <c r="I56" s="14" t="str">
        <f>E56</f>
        <v>m2</v>
      </c>
      <c r="J56" s="14">
        <f t="shared" si="4"/>
        <v>193.19999999999996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'22'!J58</f>
        <v>9.9180000000000028</v>
      </c>
      <c r="G58" s="14" t="str">
        <f t="shared" si="0"/>
        <v>m3</v>
      </c>
      <c r="H58" s="14">
        <f>'RAB SEPT'!G18*'RAB 500JT'!BE74</f>
        <v>0.52200000000000002</v>
      </c>
      <c r="I58" s="14" t="str">
        <f t="shared" ref="I58:I63" si="5">E58</f>
        <v>m3</v>
      </c>
      <c r="J58" s="14">
        <f t="shared" si="4"/>
        <v>10.440000000000003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'22'!J59</f>
        <v>2.4623999999999993</v>
      </c>
      <c r="G59" s="14" t="str">
        <f t="shared" si="0"/>
        <v>m3</v>
      </c>
      <c r="H59" s="14">
        <f>'RAB SEPT'!G19*'RAB 500JT'!BE75</f>
        <v>0.25919999999999999</v>
      </c>
      <c r="I59" s="14" t="str">
        <f t="shared" si="5"/>
        <v>m3</v>
      </c>
      <c r="J59" s="14">
        <f t="shared" si="4"/>
        <v>2.7215999999999991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'22'!J60</f>
        <v>3.6859999999999995</v>
      </c>
      <c r="G60" s="14" t="str">
        <f t="shared" si="0"/>
        <v>m3</v>
      </c>
      <c r="H60" s="14">
        <f>'RAB SEPT'!G20*'RAB 500JT'!BE76</f>
        <v>0.19400000000000001</v>
      </c>
      <c r="I60" s="14" t="str">
        <f t="shared" si="5"/>
        <v>m3</v>
      </c>
      <c r="J60" s="14">
        <f t="shared" si="4"/>
        <v>3.8799999999999994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'22'!J61</f>
        <v>0.95000000000000029</v>
      </c>
      <c r="G61" s="14" t="str">
        <f t="shared" si="0"/>
        <v>m3</v>
      </c>
      <c r="H61" s="14">
        <f>'RAB SEPT'!G21*'RAB 500JT'!BE77</f>
        <v>0.05</v>
      </c>
      <c r="I61" s="14" t="str">
        <f t="shared" si="5"/>
        <v>m3</v>
      </c>
      <c r="J61" s="14">
        <f t="shared" si="4"/>
        <v>1.0000000000000002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'22'!J62</f>
        <v>0.27000000000000013</v>
      </c>
      <c r="G62" s="14" t="str">
        <f t="shared" si="0"/>
        <v>m3</v>
      </c>
      <c r="H62" s="14">
        <f>'RAB SEPT'!G22*'RAB 500JT'!BE78</f>
        <v>1.4999999999999999E-2</v>
      </c>
      <c r="I62" s="14" t="str">
        <f t="shared" si="5"/>
        <v>m3</v>
      </c>
      <c r="J62" s="14">
        <f t="shared" si="4"/>
        <v>0.28500000000000014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'22'!J63</f>
        <v>8.1699999999999982</v>
      </c>
      <c r="G63" s="14" t="str">
        <f t="shared" si="0"/>
        <v>m3</v>
      </c>
      <c r="H63" s="14">
        <f>'RAB SEPT'!G23*'RAB 500JT'!BE79</f>
        <v>0.43</v>
      </c>
      <c r="I63" s="14" t="str">
        <f t="shared" si="5"/>
        <v>m3</v>
      </c>
      <c r="J63" s="14">
        <f t="shared" si="4"/>
        <v>8.5999999999999979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'22'!J65</f>
        <v>700.27160000000003</v>
      </c>
      <c r="G65" s="14" t="str">
        <f t="shared" si="0"/>
        <v>Kg</v>
      </c>
      <c r="H65" s="14">
        <f>'RAB SEPT'!G25*'RAB 500JT'!BE81</f>
        <v>36.856400000000001</v>
      </c>
      <c r="I65" s="14" t="str">
        <f t="shared" ref="I65:I70" si="6">E65</f>
        <v>Kg</v>
      </c>
      <c r="J65" s="14">
        <f t="shared" si="4"/>
        <v>737.12800000000004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'22'!J66</f>
        <v>154.74360000000001</v>
      </c>
      <c r="G66" s="14" t="str">
        <f t="shared" si="0"/>
        <v>Kg</v>
      </c>
      <c r="H66" s="14">
        <f>'RAB SEPT'!G26*'RAB 500JT'!BE82</f>
        <v>8.144400000000001</v>
      </c>
      <c r="I66" s="14" t="str">
        <f t="shared" si="6"/>
        <v>Kg</v>
      </c>
      <c r="J66" s="14">
        <f t="shared" si="4"/>
        <v>162.88800000000001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'22'!J67</f>
        <v>146.59920000000002</v>
      </c>
      <c r="G67" s="14" t="str">
        <f t="shared" si="0"/>
        <v>Kg</v>
      </c>
      <c r="H67" s="14">
        <f>'RAB SEPT'!G27*'RAB 500JT'!BE83</f>
        <v>8.144400000000001</v>
      </c>
      <c r="I67" s="14" t="str">
        <f t="shared" si="6"/>
        <v>Kg</v>
      </c>
      <c r="J67" s="14">
        <f t="shared" si="4"/>
        <v>154.74360000000001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'22'!J68</f>
        <v>89.586000000000041</v>
      </c>
      <c r="G68" s="14" t="str">
        <f t="shared" si="0"/>
        <v>Kg</v>
      </c>
      <c r="H68" s="14">
        <f>'RAB SEPT'!G28*'RAB 500JT'!BE84</f>
        <v>4.9770000000000003</v>
      </c>
      <c r="I68" s="14" t="str">
        <f t="shared" si="6"/>
        <v>Kg</v>
      </c>
      <c r="J68" s="14">
        <f t="shared" si="4"/>
        <v>94.563000000000045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'22'!J69</f>
        <v>41.238</v>
      </c>
      <c r="G69" s="14" t="str">
        <f t="shared" si="0"/>
        <v>Kg</v>
      </c>
      <c r="H69" s="14">
        <f>'RAB SEPT'!G29*'RAB 500JT'!BE85</f>
        <v>2.2910000000000004</v>
      </c>
      <c r="I69" s="14" t="str">
        <f t="shared" si="6"/>
        <v>Kg</v>
      </c>
      <c r="J69" s="14">
        <f t="shared" si="4"/>
        <v>43.528999999999996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'22'!J70</f>
        <v>22.66510000000001</v>
      </c>
      <c r="G70" s="14" t="str">
        <f t="shared" si="0"/>
        <v>Kg</v>
      </c>
      <c r="H70" s="14">
        <f>'RAB SEPT'!G30*'RAB 500JT'!BE86</f>
        <v>1.1929000000000001</v>
      </c>
      <c r="I70" s="14" t="str">
        <f t="shared" si="6"/>
        <v>Kg</v>
      </c>
      <c r="J70" s="14">
        <f t="shared" si="4"/>
        <v>23.858000000000011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'22'!J72</f>
        <v>54</v>
      </c>
      <c r="G72" s="14" t="str">
        <f t="shared" si="0"/>
        <v>m2</v>
      </c>
      <c r="H72" s="14">
        <f>'RAB SEPT'!G32*'RAB 500JT'!BE88</f>
        <v>3</v>
      </c>
      <c r="I72" s="14" t="str">
        <f>E72</f>
        <v>m2</v>
      </c>
      <c r="J72" s="14">
        <f t="shared" si="4"/>
        <v>57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'22'!J73</f>
        <v>35.567999999999998</v>
      </c>
      <c r="G73" s="14" t="str">
        <f t="shared" si="0"/>
        <v>m2</v>
      </c>
      <c r="H73" s="14">
        <f>'RAB SEPT'!G33*'RAB 500JT'!BE89</f>
        <v>1.8719999999999999</v>
      </c>
      <c r="I73" s="14" t="str">
        <f>E73</f>
        <v>m2</v>
      </c>
      <c r="J73" s="14">
        <f t="shared" si="4"/>
        <v>37.44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'22'!J74</f>
        <v>18</v>
      </c>
      <c r="G74" s="14" t="str">
        <f t="shared" si="0"/>
        <v>m2</v>
      </c>
      <c r="H74" s="14">
        <f>'RAB SEPT'!G34*'RAB 500JT'!BE90</f>
        <v>1</v>
      </c>
      <c r="I74" s="14" t="str">
        <f>E74</f>
        <v>m2</v>
      </c>
      <c r="J74" s="14">
        <f t="shared" si="4"/>
        <v>19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'22'!J75</f>
        <v>0.28500000000000014</v>
      </c>
      <c r="G75" s="14" t="str">
        <f t="shared" si="0"/>
        <v>m2</v>
      </c>
      <c r="H75" s="14">
        <f>'RAB SEPT'!G35*'RAB 500JT'!BE91</f>
        <v>1.4999999999999999E-2</v>
      </c>
      <c r="I75" s="14" t="str">
        <f>E75</f>
        <v>m2</v>
      </c>
      <c r="J75" s="14">
        <f t="shared" si="4"/>
        <v>0.30000000000000016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'22'!J76</f>
        <v>7.7399999999999984</v>
      </c>
      <c r="G76" s="14" t="str">
        <f t="shared" ref="G76:G94" si="7">E76</f>
        <v>m2</v>
      </c>
      <c r="H76" s="14">
        <f>'RAB SEPT'!G36*'RAB 500JT'!BE92</f>
        <v>0.43</v>
      </c>
      <c r="I76" s="14" t="str">
        <f>E76</f>
        <v>m2</v>
      </c>
      <c r="J76" s="14">
        <f t="shared" si="4"/>
        <v>8.1699999999999982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'22'!J78</f>
        <v>18</v>
      </c>
      <c r="G78" s="14" t="str">
        <f t="shared" si="7"/>
        <v>bh</v>
      </c>
      <c r="H78" s="14">
        <f>'RAB SEPT'!G38*'RAB 500JT'!BE94</f>
        <v>1</v>
      </c>
      <c r="I78" s="14" t="str">
        <f t="shared" ref="I78:I86" si="9">E78</f>
        <v>bh</v>
      </c>
      <c r="J78" s="14">
        <f t="shared" si="4"/>
        <v>19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'22'!J79</f>
        <v>36</v>
      </c>
      <c r="G79" s="14" t="str">
        <f t="shared" si="7"/>
        <v>m</v>
      </c>
      <c r="H79" s="14">
        <f>'RAB SEPT'!G39*'RAB 500JT'!BE95</f>
        <v>2</v>
      </c>
      <c r="I79" s="14" t="str">
        <f t="shared" si="9"/>
        <v>m</v>
      </c>
      <c r="J79" s="14">
        <f t="shared" si="4"/>
        <v>38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'22'!J80</f>
        <v>38</v>
      </c>
      <c r="G80" s="14" t="str">
        <f t="shared" si="7"/>
        <v>btg</v>
      </c>
      <c r="H80" s="14">
        <f>'RAB SEPT'!G40*'RAB 500JT'!BE96</f>
        <v>2</v>
      </c>
      <c r="I80" s="14" t="str">
        <f t="shared" si="9"/>
        <v>btg</v>
      </c>
      <c r="J80" s="14">
        <f t="shared" si="4"/>
        <v>40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'22'!J81</f>
        <v>17</v>
      </c>
      <c r="G81" s="14" t="str">
        <f t="shared" si="7"/>
        <v>bh</v>
      </c>
      <c r="H81" s="14">
        <f>'RAB SEPT'!G41*'RAB 500JT'!BE97</f>
        <v>1</v>
      </c>
      <c r="I81" s="14" t="str">
        <f t="shared" si="9"/>
        <v>bh</v>
      </c>
      <c r="J81" s="14">
        <f t="shared" si="4"/>
        <v>18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'22'!J82</f>
        <v>36</v>
      </c>
      <c r="G82" s="14" t="str">
        <f t="shared" si="7"/>
        <v>bh</v>
      </c>
      <c r="H82" s="14">
        <f>'RAB SEPT'!G42*'RAB 500JT'!BE98</f>
        <v>2</v>
      </c>
      <c r="I82" s="14" t="str">
        <f t="shared" si="9"/>
        <v>bh</v>
      </c>
      <c r="J82" s="14">
        <f t="shared" si="4"/>
        <v>38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'22'!J83</f>
        <v>17</v>
      </c>
      <c r="G83" s="14" t="str">
        <f t="shared" si="7"/>
        <v>bh</v>
      </c>
      <c r="H83" s="14">
        <f>'RAB SEPT'!G43*'RAB 500JT'!BE99</f>
        <v>1</v>
      </c>
      <c r="I83" s="14" t="str">
        <f t="shared" si="9"/>
        <v>bh</v>
      </c>
      <c r="J83" s="14">
        <f t="shared" si="4"/>
        <v>18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'22'!J84</f>
        <v>18</v>
      </c>
      <c r="G84" s="14" t="str">
        <f t="shared" si="7"/>
        <v>set</v>
      </c>
      <c r="H84" s="14">
        <f>'RAB SEPT'!G44*'RAB 500JT'!BE100</f>
        <v>0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'22'!J85</f>
        <v>0</v>
      </c>
      <c r="G85" s="14" t="str">
        <f t="shared" si="7"/>
        <v>set</v>
      </c>
      <c r="H85" s="14">
        <f>'RAB SEPT'!G45*'RAB 500JT'!BE101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'22'!J86</f>
        <v>21</v>
      </c>
      <c r="G86" s="14" t="str">
        <f t="shared" si="7"/>
        <v>bh</v>
      </c>
      <c r="H86" s="14">
        <f>'RAB SEPT'!G46*'RAB 500JT'!BE102</f>
        <v>1</v>
      </c>
      <c r="I86" s="14" t="str">
        <f t="shared" si="9"/>
        <v>bh</v>
      </c>
      <c r="J86" s="14">
        <f t="shared" si="4"/>
        <v>22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'22'!J88</f>
        <v>13.564800000000005</v>
      </c>
      <c r="G88" s="14" t="str">
        <f t="shared" si="7"/>
        <v>m3</v>
      </c>
      <c r="H88" s="14">
        <f>'RAB SEPT'!G48*'RAB 500JT'!BE104</f>
        <v>0.75360000000000005</v>
      </c>
      <c r="I88" s="14" t="str">
        <f t="shared" ref="I88:I94" si="10">E88</f>
        <v>m3</v>
      </c>
      <c r="J88" s="14">
        <f t="shared" si="4"/>
        <v>14.318400000000006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'22'!J89</f>
        <v>4.0191999999999988</v>
      </c>
      <c r="G89" s="14" t="str">
        <f t="shared" si="7"/>
        <v>m3</v>
      </c>
      <c r="H89" s="14">
        <f>'RAB SEPT'!G49*'RAB 500JT'!BE105</f>
        <v>0.50239999999999996</v>
      </c>
      <c r="I89" s="14" t="str">
        <f t="shared" si="10"/>
        <v>m3</v>
      </c>
      <c r="J89" s="14">
        <f t="shared" si="4"/>
        <v>4.5215999999999985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'22'!J90</f>
        <v>57</v>
      </c>
      <c r="G90" s="14" t="str">
        <f t="shared" si="7"/>
        <v>Bh</v>
      </c>
      <c r="H90" s="14">
        <f>'RAB SEPT'!G50*'RAB 500JT'!BE106</f>
        <v>0</v>
      </c>
      <c r="I90" s="14" t="str">
        <f t="shared" si="10"/>
        <v>Bh</v>
      </c>
      <c r="J90" s="14">
        <f t="shared" si="4"/>
        <v>57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'22'!J91</f>
        <v>18</v>
      </c>
      <c r="G91" s="14" t="str">
        <f t="shared" si="7"/>
        <v>Bh</v>
      </c>
      <c r="H91" s="14">
        <f>'RAB SEPT'!G51*'RAB 500JT'!BE107</f>
        <v>2</v>
      </c>
      <c r="I91" s="14" t="str">
        <f t="shared" si="10"/>
        <v>Bh</v>
      </c>
      <c r="J91" s="14">
        <f t="shared" si="4"/>
        <v>20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'22'!J92</f>
        <v>1.6076800000000004</v>
      </c>
      <c r="G92" s="14" t="str">
        <f t="shared" si="7"/>
        <v>M3</v>
      </c>
      <c r="H92" s="14">
        <f>'RAB SEPT'!G52*'RAB 500JT'!BE108</f>
        <v>0.20096000000000003</v>
      </c>
      <c r="I92" s="14" t="str">
        <f t="shared" si="10"/>
        <v>M3</v>
      </c>
      <c r="J92" s="14">
        <f t="shared" si="4"/>
        <v>1.8086400000000005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'22'!J93</f>
        <v>1.8086400000000005</v>
      </c>
      <c r="G93" s="14" t="str">
        <f t="shared" si="7"/>
        <v>M3</v>
      </c>
      <c r="H93" s="14">
        <f>'RAB SEPT'!G53*'RAB 500JT'!BE109</f>
        <v>0</v>
      </c>
      <c r="I93" s="14" t="str">
        <f t="shared" si="10"/>
        <v>M3</v>
      </c>
      <c r="J93" s="14">
        <f t="shared" si="4"/>
        <v>1.8086400000000005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'22'!J94</f>
        <v>18</v>
      </c>
      <c r="G94" s="14" t="str">
        <f t="shared" si="7"/>
        <v>M2</v>
      </c>
      <c r="H94" s="14">
        <f>'RAB SEPT'!G54*'RAB 500JT'!BE110</f>
        <v>1</v>
      </c>
      <c r="I94" s="14" t="str">
        <f t="shared" si="10"/>
        <v>M2</v>
      </c>
      <c r="J94" s="14">
        <f t="shared" si="4"/>
        <v>19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8CB1-0A8C-4CCD-9A9C-99413BAA75E8}">
  <dimension ref="A1:Z119"/>
  <sheetViews>
    <sheetView topLeftCell="A58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304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'23'!J11</f>
        <v>37.148999999999987</v>
      </c>
      <c r="G11" s="14" t="str">
        <f>E11</f>
        <v>m3</v>
      </c>
      <c r="H11" s="14">
        <f>'RAB BILIK L'!G12*'RAB 500JT'!BF28</f>
        <v>0</v>
      </c>
      <c r="I11" s="14" t="str">
        <f>E11</f>
        <v>m3</v>
      </c>
      <c r="J11" s="14">
        <f>H11+F11</f>
        <v>37.148999999999987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'23'!J12</f>
        <v>0.53069999999999995</v>
      </c>
      <c r="G12" s="14" t="str">
        <f t="shared" ref="G12:G75" si="0">E12</f>
        <v>m3</v>
      </c>
      <c r="H12" s="14">
        <f>'RAB BILIK L'!G13*'RAB 500JT'!BF29</f>
        <v>0</v>
      </c>
      <c r="I12" s="14" t="str">
        <f>E12</f>
        <v>m3</v>
      </c>
      <c r="J12" s="14">
        <f t="shared" ref="J12:J49" si="1">H12+F12</f>
        <v>0.53069999999999995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'23'!J14</f>
        <v>19.835999999999999</v>
      </c>
      <c r="G14" s="14" t="str">
        <f t="shared" si="0"/>
        <v>m3</v>
      </c>
      <c r="H14" s="14">
        <f>'RAB BILIK L'!G15*'RAB 500JT'!BF31</f>
        <v>0</v>
      </c>
      <c r="I14" s="14" t="str">
        <f>E14</f>
        <v>m3</v>
      </c>
      <c r="J14" s="14">
        <f t="shared" si="1"/>
        <v>19.835999999999999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'23'!J15</f>
        <v>318.71999999999997</v>
      </c>
      <c r="G15" s="14" t="str">
        <f t="shared" si="0"/>
        <v>m2</v>
      </c>
      <c r="H15" s="14">
        <f>'RAB BILIK L'!G16*'RAB 500JT'!BF32</f>
        <v>0</v>
      </c>
      <c r="I15" s="14" t="str">
        <f>E15</f>
        <v>m2</v>
      </c>
      <c r="J15" s="14">
        <f t="shared" si="1"/>
        <v>318.71999999999997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'23'!J16</f>
        <v>591.92000000000007</v>
      </c>
      <c r="G16" s="14" t="str">
        <f t="shared" si="0"/>
        <v>m2</v>
      </c>
      <c r="H16" s="14">
        <f>'RAB BILIK L'!G17*'RAB 500JT'!BF33</f>
        <v>0</v>
      </c>
      <c r="I16" s="14" t="str">
        <f>E16</f>
        <v>m2</v>
      </c>
      <c r="J16" s="14">
        <f t="shared" si="1"/>
        <v>591.92000000000007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'23'!J17</f>
        <v>591.92000000000007</v>
      </c>
      <c r="G17" s="14" t="str">
        <f t="shared" si="0"/>
        <v>m2</v>
      </c>
      <c r="H17" s="14">
        <f>'RAB BILIK L'!G18*'RAB 500JT'!BF34</f>
        <v>0</v>
      </c>
      <c r="I17" s="14" t="str">
        <f>E17</f>
        <v>m2</v>
      </c>
      <c r="J17" s="14">
        <f t="shared" si="1"/>
        <v>591.92000000000007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'23'!J18</f>
        <v>61.199999999999989</v>
      </c>
      <c r="G18" s="14" t="str">
        <f t="shared" si="0"/>
        <v>m2</v>
      </c>
      <c r="H18" s="14">
        <f>'RAB BILIK L'!G19*'RAB 500JT'!BF35</f>
        <v>0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'23'!J20</f>
        <v>3.0240000000000009</v>
      </c>
      <c r="G20" s="14" t="str">
        <f t="shared" si="0"/>
        <v>m3</v>
      </c>
      <c r="H20" s="14">
        <f>'RAB BILIK L'!G21*'RAB 500JT'!BF37</f>
        <v>0</v>
      </c>
      <c r="I20" s="14" t="str">
        <f>E20</f>
        <v>m3</v>
      </c>
      <c r="J20" s="14">
        <f t="shared" si="1"/>
        <v>3.0240000000000009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'23'!J21</f>
        <v>2.6534999999999993</v>
      </c>
      <c r="G21" s="14" t="str">
        <f t="shared" si="0"/>
        <v>m3</v>
      </c>
      <c r="H21" s="14">
        <f>'RAB BILIK L'!G22*'RAB 500JT'!BF38</f>
        <v>0</v>
      </c>
      <c r="I21" s="14" t="str">
        <f>E21</f>
        <v>m3</v>
      </c>
      <c r="J21" s="14">
        <f t="shared" si="1"/>
        <v>2.6534999999999993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'23'!J22</f>
        <v>2.9430000000000014</v>
      </c>
      <c r="G22" s="14" t="str">
        <f t="shared" si="0"/>
        <v>m3</v>
      </c>
      <c r="H22" s="14">
        <f>'RAB BILIK L'!G23*'RAB 500JT'!BF39</f>
        <v>0</v>
      </c>
      <c r="I22" s="14" t="str">
        <f>E22</f>
        <v>m3</v>
      </c>
      <c r="J22" s="14">
        <f t="shared" si="1"/>
        <v>2.9430000000000014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'23'!J23</f>
        <v>1.7690000000000001</v>
      </c>
      <c r="G23" s="14" t="str">
        <f t="shared" si="0"/>
        <v>m3</v>
      </c>
      <c r="H23" s="14">
        <f>'RAB BILIK L'!G24*'RAB 500JT'!BF40</f>
        <v>0</v>
      </c>
      <c r="I23" s="14" t="str">
        <f>E23</f>
        <v>m3</v>
      </c>
      <c r="J23" s="14">
        <f t="shared" si="1"/>
        <v>1.7690000000000001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'23'!J25</f>
        <v>589.70175000000029</v>
      </c>
      <c r="G25" s="14" t="str">
        <f t="shared" si="0"/>
        <v>Kg</v>
      </c>
      <c r="H25" s="14">
        <f>'RAB BILIK L'!G26*'RAB 500JT'!BF42</f>
        <v>0</v>
      </c>
      <c r="I25" s="14" t="str">
        <f>E25</f>
        <v>Kg</v>
      </c>
      <c r="J25" s="14">
        <f t="shared" si="1"/>
        <v>589.70175000000029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'23'!J26</f>
        <v>908.49825000000021</v>
      </c>
      <c r="G26" s="14" t="str">
        <f t="shared" si="0"/>
        <v>Kg</v>
      </c>
      <c r="H26" s="14">
        <f>'RAB BILIK L'!G27*'RAB 500JT'!BF43</f>
        <v>0</v>
      </c>
      <c r="I26" s="14" t="str">
        <f>E26</f>
        <v>Kg</v>
      </c>
      <c r="J26" s="14">
        <f t="shared" si="1"/>
        <v>908.49825000000021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'23'!J27</f>
        <v>530.20165000000009</v>
      </c>
      <c r="G27" s="14" t="str">
        <f t="shared" si="0"/>
        <v>Kg</v>
      </c>
      <c r="H27" s="14">
        <f>'RAB BILIK L'!G28*'RAB 500JT'!BF44</f>
        <v>0</v>
      </c>
      <c r="I27" s="14" t="str">
        <f>E27</f>
        <v>Kg</v>
      </c>
      <c r="J27" s="14">
        <f t="shared" si="1"/>
        <v>530.20165000000009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'23'!J29</f>
        <v>33.64</v>
      </c>
      <c r="G29" s="14" t="str">
        <f t="shared" si="0"/>
        <v>m2</v>
      </c>
      <c r="H29" s="14">
        <f>'RAB BILIK L'!G30*'RAB 500JT'!BF46</f>
        <v>0.58000000000000007</v>
      </c>
      <c r="I29" s="14" t="str">
        <f>E29</f>
        <v>m2</v>
      </c>
      <c r="J29" s="14">
        <f t="shared" si="1"/>
        <v>34.22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'23'!J30</f>
        <v>114.12000000000002</v>
      </c>
      <c r="G30" s="14" t="str">
        <f t="shared" si="0"/>
        <v>m2</v>
      </c>
      <c r="H30" s="14">
        <f>'RAB BILIK L'!G31*'RAB 500JT'!BF47</f>
        <v>0</v>
      </c>
      <c r="I30" s="14" t="str">
        <f>E30</f>
        <v>m2</v>
      </c>
      <c r="J30" s="14">
        <f t="shared" si="1"/>
        <v>114.12000000000002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'23'!J31</f>
        <v>34.22</v>
      </c>
      <c r="G31" s="14" t="str">
        <f t="shared" si="0"/>
        <v>m2</v>
      </c>
      <c r="H31" s="14">
        <f>'RAB BILIK L'!G32*'RAB 500JT'!BF48</f>
        <v>0</v>
      </c>
      <c r="I31" s="14" t="str">
        <f>E31</f>
        <v>m2</v>
      </c>
      <c r="J31" s="14">
        <f t="shared" si="1"/>
        <v>34.22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'23'!J33</f>
        <v>59.939999999999984</v>
      </c>
      <c r="G33" s="14" t="str">
        <f t="shared" si="0"/>
        <v>m2</v>
      </c>
      <c r="H33" s="14">
        <f>'RAB BILIK L'!G34*'RAB 500JT'!BF50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'23'!J35</f>
        <v>193.41839999999996</v>
      </c>
      <c r="G35" s="14" t="str">
        <f t="shared" si="0"/>
        <v>m2</v>
      </c>
      <c r="H35" s="14">
        <f>'RAB BILIK L'!G36*'RAB 500JT'!BF52</f>
        <v>13.815599999999998</v>
      </c>
      <c r="I35" s="14" t="str">
        <f>E35</f>
        <v>m2</v>
      </c>
      <c r="J35" s="14">
        <f t="shared" si="1"/>
        <v>207.23399999999995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'23'!J37</f>
        <v>35</v>
      </c>
      <c r="G37" s="14" t="str">
        <f t="shared" si="0"/>
        <v>bh</v>
      </c>
      <c r="H37" s="14">
        <f>'RAB BILIK L'!G38*'RAB 500JT'!BF54</f>
        <v>0</v>
      </c>
      <c r="I37" s="14" t="str">
        <f t="shared" ref="I37:I49" si="3">E37</f>
        <v>bh</v>
      </c>
      <c r="J37" s="14">
        <f t="shared" si="1"/>
        <v>35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'23'!J38</f>
        <v>35</v>
      </c>
      <c r="G38" s="14" t="str">
        <f t="shared" si="0"/>
        <v>bh</v>
      </c>
      <c r="H38" s="14">
        <f>'RAB BILIK L'!G39*'RAB 500JT'!BF55</f>
        <v>0</v>
      </c>
      <c r="I38" s="14" t="str">
        <f t="shared" si="3"/>
        <v>bh</v>
      </c>
      <c r="J38" s="14">
        <f t="shared" si="1"/>
        <v>35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'23'!J39</f>
        <v>35</v>
      </c>
      <c r="G39" s="14" t="str">
        <f t="shared" si="0"/>
        <v>bh</v>
      </c>
      <c r="H39" s="14">
        <f>'RAB BILIK L'!G40*'RAB 500JT'!BF56</f>
        <v>0</v>
      </c>
      <c r="I39" s="14" t="str">
        <f t="shared" si="3"/>
        <v>bh</v>
      </c>
      <c r="J39" s="14">
        <f t="shared" si="1"/>
        <v>35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'23'!J40</f>
        <v>35</v>
      </c>
      <c r="G40" s="14" t="str">
        <f t="shared" si="0"/>
        <v>btg</v>
      </c>
      <c r="H40" s="14">
        <f>'RAB BILIK L'!G41*'RAB 500JT'!BF57</f>
        <v>0</v>
      </c>
      <c r="I40" s="14" t="str">
        <f t="shared" si="3"/>
        <v>btg</v>
      </c>
      <c r="J40" s="14">
        <f t="shared" si="1"/>
        <v>35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'23'!J41</f>
        <v>35</v>
      </c>
      <c r="G41" s="14" t="str">
        <f t="shared" si="0"/>
        <v>bh</v>
      </c>
      <c r="H41" s="14">
        <f>'RAB BILIK L'!G42*'RAB 500JT'!BF58</f>
        <v>0</v>
      </c>
      <c r="I41" s="14" t="str">
        <f t="shared" si="3"/>
        <v>bh</v>
      </c>
      <c r="J41" s="14">
        <f t="shared" si="1"/>
        <v>35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'23'!J42</f>
        <v>35</v>
      </c>
      <c r="G42" s="14" t="str">
        <f t="shared" si="0"/>
        <v>bh</v>
      </c>
      <c r="H42" s="14">
        <f>'RAB BILIK L'!G43*'RAB 500JT'!BF59</f>
        <v>0</v>
      </c>
      <c r="I42" s="14" t="str">
        <f t="shared" si="3"/>
        <v>bh</v>
      </c>
      <c r="J42" s="14">
        <f t="shared" si="1"/>
        <v>35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'23'!J43</f>
        <v>21</v>
      </c>
      <c r="G43" s="14" t="str">
        <f t="shared" si="0"/>
        <v>m</v>
      </c>
      <c r="H43" s="14">
        <f>'RAB BILIK L'!G44*'RAB 500JT'!BF60</f>
        <v>6</v>
      </c>
      <c r="I43" s="14" t="str">
        <f t="shared" si="3"/>
        <v>m</v>
      </c>
      <c r="J43" s="14">
        <f t="shared" si="1"/>
        <v>27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'23'!J44</f>
        <v>9</v>
      </c>
      <c r="G44" s="14" t="str">
        <f t="shared" si="0"/>
        <v>bh</v>
      </c>
      <c r="H44" s="14">
        <f>'RAB BILIK L'!G45*'RAB 500JT'!BF61</f>
        <v>0</v>
      </c>
      <c r="I44" s="14" t="str">
        <f t="shared" si="3"/>
        <v>bh</v>
      </c>
      <c r="J44" s="14">
        <f t="shared" si="1"/>
        <v>9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'23'!J45</f>
        <v>9</v>
      </c>
      <c r="G45" s="14" t="str">
        <f t="shared" si="0"/>
        <v>bh</v>
      </c>
      <c r="H45" s="14">
        <f>'RAB BILIK L'!G46*'RAB 500JT'!BF62</f>
        <v>0</v>
      </c>
      <c r="I45" s="14" t="str">
        <f t="shared" si="3"/>
        <v>bh</v>
      </c>
      <c r="J45" s="14">
        <f t="shared" si="1"/>
        <v>9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'23'!J46</f>
        <v>9</v>
      </c>
      <c r="G46" s="14" t="str">
        <f t="shared" si="0"/>
        <v>bh</v>
      </c>
      <c r="H46" s="14">
        <f>'RAB BILIK L'!G47*'RAB 500JT'!BF63</f>
        <v>0</v>
      </c>
      <c r="I46" s="14" t="str">
        <f t="shared" si="3"/>
        <v>bh</v>
      </c>
      <c r="J46" s="14">
        <f t="shared" si="1"/>
        <v>9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'23'!J47</f>
        <v>34</v>
      </c>
      <c r="G47" s="14" t="str">
        <f t="shared" si="0"/>
        <v>bh</v>
      </c>
      <c r="H47" s="14">
        <f>'RAB BILIK L'!G48*'RAB 500JT'!BF64</f>
        <v>0</v>
      </c>
      <c r="I47" s="14" t="str">
        <f t="shared" si="3"/>
        <v>bh</v>
      </c>
      <c r="J47" s="14">
        <f t="shared" si="1"/>
        <v>34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'23'!J48</f>
        <v>35</v>
      </c>
      <c r="G48" s="14" t="str">
        <f t="shared" si="0"/>
        <v>btg</v>
      </c>
      <c r="H48" s="14">
        <f>'RAB BILIK L'!G49*'RAB 500JT'!BF65</f>
        <v>0</v>
      </c>
      <c r="I48" s="14" t="str">
        <f t="shared" si="3"/>
        <v>btg</v>
      </c>
      <c r="J48" s="14">
        <f t="shared" si="1"/>
        <v>35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'23'!J49</f>
        <v>57</v>
      </c>
      <c r="G49" s="14" t="str">
        <f t="shared" si="0"/>
        <v>bh</v>
      </c>
      <c r="H49" s="14">
        <f>'RAB BILIK L'!G50*'RAB 500JT'!BF66</f>
        <v>0</v>
      </c>
      <c r="I49" s="14" t="str">
        <f t="shared" si="3"/>
        <v>bh</v>
      </c>
      <c r="J49" s="14">
        <f t="shared" si="1"/>
        <v>57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'23'!J53</f>
        <v>45.143999999999998</v>
      </c>
      <c r="G53" s="14" t="str">
        <f t="shared" si="0"/>
        <v>m3</v>
      </c>
      <c r="H53" s="14">
        <f>'RAB SEPT'!G13*'RAB 500JT'!BF69</f>
        <v>2.3759999999999999</v>
      </c>
      <c r="I53" s="14" t="str">
        <f>E53</f>
        <v>m3</v>
      </c>
      <c r="J53" s="14">
        <f>H53+F53</f>
        <v>47.519999999999996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'23'!J54</f>
        <v>15.047999999999998</v>
      </c>
      <c r="G54" s="14" t="str">
        <f t="shared" si="0"/>
        <v>m3</v>
      </c>
      <c r="H54" s="14">
        <f>'RAB SEPT'!G14*'RAB 500JT'!BF70</f>
        <v>0</v>
      </c>
      <c r="I54" s="14" t="str">
        <f>E54</f>
        <v>m3</v>
      </c>
      <c r="J54" s="14">
        <f t="shared" ref="J54:J94" si="4">H54+F54</f>
        <v>15.047999999999998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'23'!J56</f>
        <v>193.19999999999996</v>
      </c>
      <c r="G56" s="14" t="str">
        <f t="shared" si="0"/>
        <v>m2</v>
      </c>
      <c r="H56" s="14">
        <f>'RAB SEPT'!G16*'RAB 500JT'!BF72</f>
        <v>9.1999999999999993</v>
      </c>
      <c r="I56" s="14" t="str">
        <f>E56</f>
        <v>m2</v>
      </c>
      <c r="J56" s="14">
        <f t="shared" si="4"/>
        <v>202.39999999999995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'23'!J58</f>
        <v>10.440000000000003</v>
      </c>
      <c r="G58" s="14" t="str">
        <f t="shared" si="0"/>
        <v>m3</v>
      </c>
      <c r="H58" s="14">
        <f>'RAB SEPT'!G18*'RAB 500JT'!BF74</f>
        <v>0</v>
      </c>
      <c r="I58" s="14" t="str">
        <f t="shared" ref="I58:I63" si="5">E58</f>
        <v>m3</v>
      </c>
      <c r="J58" s="14">
        <f t="shared" si="4"/>
        <v>10.440000000000003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'23'!J59</f>
        <v>2.7215999999999991</v>
      </c>
      <c r="G59" s="14" t="str">
        <f t="shared" si="0"/>
        <v>m3</v>
      </c>
      <c r="H59" s="14">
        <f>'RAB SEPT'!G19*'RAB 500JT'!BF75</f>
        <v>0.12959999999999999</v>
      </c>
      <c r="I59" s="14" t="str">
        <f t="shared" si="5"/>
        <v>m3</v>
      </c>
      <c r="J59" s="14">
        <f t="shared" si="4"/>
        <v>2.8511999999999991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'23'!J60</f>
        <v>3.8799999999999994</v>
      </c>
      <c r="G60" s="14" t="str">
        <f t="shared" si="0"/>
        <v>m3</v>
      </c>
      <c r="H60" s="14">
        <f>'RAB SEPT'!G20*'RAB 500JT'!BF76</f>
        <v>0.19400000000000001</v>
      </c>
      <c r="I60" s="14" t="str">
        <f t="shared" si="5"/>
        <v>m3</v>
      </c>
      <c r="J60" s="14">
        <f t="shared" si="4"/>
        <v>4.0739999999999998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'23'!J61</f>
        <v>1.0000000000000002</v>
      </c>
      <c r="G61" s="14" t="str">
        <f t="shared" si="0"/>
        <v>m3</v>
      </c>
      <c r="H61" s="14">
        <f>'RAB SEPT'!G21*'RAB 500JT'!BF77</f>
        <v>0</v>
      </c>
      <c r="I61" s="14" t="str">
        <f t="shared" si="5"/>
        <v>m3</v>
      </c>
      <c r="J61" s="14">
        <f t="shared" si="4"/>
        <v>1.0000000000000002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'23'!J62</f>
        <v>0.28500000000000014</v>
      </c>
      <c r="G62" s="14" t="str">
        <f t="shared" si="0"/>
        <v>m3</v>
      </c>
      <c r="H62" s="14">
        <f>'RAB SEPT'!G22*'RAB 500JT'!BF78</f>
        <v>1.4999999999999999E-2</v>
      </c>
      <c r="I62" s="14" t="str">
        <f t="shared" si="5"/>
        <v>m3</v>
      </c>
      <c r="J62" s="14">
        <f t="shared" si="4"/>
        <v>0.30000000000000016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'23'!J63</f>
        <v>8.5999999999999979</v>
      </c>
      <c r="G63" s="14" t="str">
        <f t="shared" si="0"/>
        <v>m3</v>
      </c>
      <c r="H63" s="14">
        <f>'RAB SEPT'!G23*'RAB 500JT'!BF79</f>
        <v>0.43</v>
      </c>
      <c r="I63" s="14" t="str">
        <f t="shared" si="5"/>
        <v>m3</v>
      </c>
      <c r="J63" s="14">
        <f t="shared" si="4"/>
        <v>9.0299999999999976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'23'!J65</f>
        <v>737.12800000000004</v>
      </c>
      <c r="G65" s="14" t="str">
        <f t="shared" si="0"/>
        <v>Kg</v>
      </c>
      <c r="H65" s="14">
        <f>'RAB SEPT'!G25*'RAB 500JT'!BF81</f>
        <v>0</v>
      </c>
      <c r="I65" s="14" t="str">
        <f t="shared" ref="I65:I70" si="6">E65</f>
        <v>Kg</v>
      </c>
      <c r="J65" s="14">
        <f t="shared" si="4"/>
        <v>737.12800000000004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'23'!J66</f>
        <v>162.88800000000001</v>
      </c>
      <c r="G66" s="14" t="str">
        <f t="shared" si="0"/>
        <v>Kg</v>
      </c>
      <c r="H66" s="14">
        <f>'RAB SEPT'!G26*'RAB 500JT'!BF82</f>
        <v>0</v>
      </c>
      <c r="I66" s="14" t="str">
        <f t="shared" si="6"/>
        <v>Kg</v>
      </c>
      <c r="J66" s="14">
        <f t="shared" si="4"/>
        <v>162.88800000000001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'23'!J67</f>
        <v>154.74360000000001</v>
      </c>
      <c r="G67" s="14" t="str">
        <f t="shared" si="0"/>
        <v>Kg</v>
      </c>
      <c r="H67" s="14">
        <f>'RAB SEPT'!G27*'RAB 500JT'!BF83</f>
        <v>8.144400000000001</v>
      </c>
      <c r="I67" s="14" t="str">
        <f t="shared" si="6"/>
        <v>Kg</v>
      </c>
      <c r="J67" s="14">
        <f t="shared" si="4"/>
        <v>162.88800000000001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'23'!J68</f>
        <v>94.563000000000045</v>
      </c>
      <c r="G68" s="14" t="str">
        <f t="shared" si="0"/>
        <v>Kg</v>
      </c>
      <c r="H68" s="14">
        <f>'RAB SEPT'!G28*'RAB 500JT'!BF84</f>
        <v>4.9770000000000003</v>
      </c>
      <c r="I68" s="14" t="str">
        <f t="shared" si="6"/>
        <v>Kg</v>
      </c>
      <c r="J68" s="14">
        <f t="shared" si="4"/>
        <v>99.540000000000049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'23'!J69</f>
        <v>43.528999999999996</v>
      </c>
      <c r="G69" s="14" t="str">
        <f t="shared" si="0"/>
        <v>Kg</v>
      </c>
      <c r="H69" s="14">
        <f>'RAB SEPT'!G29*'RAB 500JT'!BF85</f>
        <v>2.2910000000000004</v>
      </c>
      <c r="I69" s="14" t="str">
        <f t="shared" si="6"/>
        <v>Kg</v>
      </c>
      <c r="J69" s="14">
        <f t="shared" si="4"/>
        <v>45.819999999999993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'23'!J70</f>
        <v>23.858000000000011</v>
      </c>
      <c r="G70" s="14" t="str">
        <f t="shared" si="0"/>
        <v>Kg</v>
      </c>
      <c r="H70" s="14">
        <f>'RAB SEPT'!G30*'RAB 500JT'!BF86</f>
        <v>0</v>
      </c>
      <c r="I70" s="14" t="str">
        <f t="shared" si="6"/>
        <v>Kg</v>
      </c>
      <c r="J70" s="14">
        <f t="shared" si="4"/>
        <v>23.858000000000011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'23'!J72</f>
        <v>57</v>
      </c>
      <c r="G72" s="14" t="str">
        <f t="shared" si="0"/>
        <v>m2</v>
      </c>
      <c r="H72" s="14">
        <f>'RAB SEPT'!G32*'RAB 500JT'!BF88</f>
        <v>3</v>
      </c>
      <c r="I72" s="14" t="str">
        <f>E72</f>
        <v>m2</v>
      </c>
      <c r="J72" s="14">
        <f t="shared" si="4"/>
        <v>60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'23'!J73</f>
        <v>37.44</v>
      </c>
      <c r="G73" s="14" t="str">
        <f t="shared" si="0"/>
        <v>m2</v>
      </c>
      <c r="H73" s="14">
        <f>'RAB SEPT'!G33*'RAB 500JT'!BF89</f>
        <v>0</v>
      </c>
      <c r="I73" s="14" t="str">
        <f>E73</f>
        <v>m2</v>
      </c>
      <c r="J73" s="14">
        <f t="shared" si="4"/>
        <v>37.44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'23'!J74</f>
        <v>19</v>
      </c>
      <c r="G74" s="14" t="str">
        <f t="shared" si="0"/>
        <v>m2</v>
      </c>
      <c r="H74" s="14">
        <f>'RAB SEPT'!G34*'RAB 500JT'!BF90</f>
        <v>1</v>
      </c>
      <c r="I74" s="14" t="str">
        <f>E74</f>
        <v>m2</v>
      </c>
      <c r="J74" s="14">
        <f t="shared" si="4"/>
        <v>20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'23'!J75</f>
        <v>0.30000000000000016</v>
      </c>
      <c r="G75" s="14" t="str">
        <f t="shared" si="0"/>
        <v>m2</v>
      </c>
      <c r="H75" s="14">
        <f>'RAB SEPT'!G35*'RAB 500JT'!BF91</f>
        <v>0</v>
      </c>
      <c r="I75" s="14" t="str">
        <f>E75</f>
        <v>m2</v>
      </c>
      <c r="J75" s="14">
        <f t="shared" si="4"/>
        <v>0.30000000000000016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'23'!J76</f>
        <v>8.1699999999999982</v>
      </c>
      <c r="G76" s="14" t="str">
        <f t="shared" ref="G76:G94" si="7">E76</f>
        <v>m2</v>
      </c>
      <c r="H76" s="14">
        <f>'RAB SEPT'!G36*'RAB 500JT'!BF92</f>
        <v>0.43</v>
      </c>
      <c r="I76" s="14" t="str">
        <f>E76</f>
        <v>m2</v>
      </c>
      <c r="J76" s="14">
        <f t="shared" si="4"/>
        <v>8.5999999999999979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'23'!J78</f>
        <v>19</v>
      </c>
      <c r="G78" s="14" t="str">
        <f t="shared" si="7"/>
        <v>bh</v>
      </c>
      <c r="H78" s="14">
        <f>'RAB SEPT'!G38*'RAB 500JT'!BF94</f>
        <v>0</v>
      </c>
      <c r="I78" s="14" t="str">
        <f t="shared" ref="I78:I86" si="9">E78</f>
        <v>bh</v>
      </c>
      <c r="J78" s="14">
        <f t="shared" si="4"/>
        <v>19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'23'!J79</f>
        <v>38</v>
      </c>
      <c r="G79" s="14" t="str">
        <f t="shared" si="7"/>
        <v>m</v>
      </c>
      <c r="H79" s="14">
        <f>'RAB SEPT'!G39*'RAB 500JT'!BF95</f>
        <v>2</v>
      </c>
      <c r="I79" s="14" t="str">
        <f t="shared" si="9"/>
        <v>m</v>
      </c>
      <c r="J79" s="14">
        <f t="shared" si="4"/>
        <v>40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'23'!J80</f>
        <v>40</v>
      </c>
      <c r="G80" s="14" t="str">
        <f t="shared" si="7"/>
        <v>btg</v>
      </c>
      <c r="H80" s="14">
        <f>'RAB SEPT'!G40*'RAB 500JT'!BF96</f>
        <v>0</v>
      </c>
      <c r="I80" s="14" t="str">
        <f t="shared" si="9"/>
        <v>btg</v>
      </c>
      <c r="J80" s="14">
        <f t="shared" si="4"/>
        <v>40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'23'!J81</f>
        <v>18</v>
      </c>
      <c r="G81" s="14" t="str">
        <f t="shared" si="7"/>
        <v>bh</v>
      </c>
      <c r="H81" s="14">
        <f>'RAB SEPT'!G41*'RAB 500JT'!BF97</f>
        <v>1</v>
      </c>
      <c r="I81" s="14" t="str">
        <f t="shared" si="9"/>
        <v>bh</v>
      </c>
      <c r="J81" s="14">
        <f t="shared" si="4"/>
        <v>19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'23'!J82</f>
        <v>38</v>
      </c>
      <c r="G82" s="14" t="str">
        <f t="shared" si="7"/>
        <v>bh</v>
      </c>
      <c r="H82" s="14">
        <f>'RAB SEPT'!G42*'RAB 500JT'!BF98</f>
        <v>0</v>
      </c>
      <c r="I82" s="14" t="str">
        <f t="shared" si="9"/>
        <v>bh</v>
      </c>
      <c r="J82" s="14">
        <f t="shared" si="4"/>
        <v>38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'23'!J83</f>
        <v>18</v>
      </c>
      <c r="G83" s="14" t="str">
        <f t="shared" si="7"/>
        <v>bh</v>
      </c>
      <c r="H83" s="14">
        <f>'RAB SEPT'!G43*'RAB 500JT'!BF99</f>
        <v>1</v>
      </c>
      <c r="I83" s="14" t="str">
        <f t="shared" si="9"/>
        <v>bh</v>
      </c>
      <c r="J83" s="14">
        <f t="shared" si="4"/>
        <v>19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'23'!J84</f>
        <v>18</v>
      </c>
      <c r="G84" s="14" t="str">
        <f t="shared" si="7"/>
        <v>set</v>
      </c>
      <c r="H84" s="14">
        <f>'RAB SEPT'!G44*'RAB 500JT'!BF100</f>
        <v>0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'23'!J85</f>
        <v>0</v>
      </c>
      <c r="G85" s="14" t="str">
        <f t="shared" si="7"/>
        <v>set</v>
      </c>
      <c r="H85" s="14">
        <f>'RAB SEPT'!G45*'RAB 500JT'!BF101</f>
        <v>0</v>
      </c>
      <c r="I85" s="14" t="str">
        <f t="shared" si="9"/>
        <v>set</v>
      </c>
      <c r="J85" s="14">
        <f t="shared" si="4"/>
        <v>0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'23'!J86</f>
        <v>22</v>
      </c>
      <c r="G86" s="14" t="str">
        <f t="shared" si="7"/>
        <v>bh</v>
      </c>
      <c r="H86" s="14">
        <f>'RAB SEPT'!G46*'RAB 500JT'!BF102</f>
        <v>1</v>
      </c>
      <c r="I86" s="14" t="str">
        <f t="shared" si="9"/>
        <v>bh</v>
      </c>
      <c r="J86" s="14">
        <f t="shared" si="4"/>
        <v>23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'23'!J88</f>
        <v>14.318400000000006</v>
      </c>
      <c r="G88" s="14" t="str">
        <f t="shared" si="7"/>
        <v>m3</v>
      </c>
      <c r="H88" s="14">
        <f>'RAB SEPT'!G48*'RAB 500JT'!BF104</f>
        <v>0</v>
      </c>
      <c r="I88" s="14" t="str">
        <f t="shared" ref="I88:I94" si="10">E88</f>
        <v>m3</v>
      </c>
      <c r="J88" s="14">
        <f t="shared" si="4"/>
        <v>14.318400000000006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'23'!J89</f>
        <v>4.5215999999999985</v>
      </c>
      <c r="G89" s="14" t="str">
        <f t="shared" si="7"/>
        <v>m3</v>
      </c>
      <c r="H89" s="14">
        <f>'RAB SEPT'!G49*'RAB 500JT'!BF105</f>
        <v>0.50239999999999996</v>
      </c>
      <c r="I89" s="14" t="str">
        <f t="shared" si="10"/>
        <v>m3</v>
      </c>
      <c r="J89" s="14">
        <f t="shared" si="4"/>
        <v>5.0239999999999982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'23'!J90</f>
        <v>57</v>
      </c>
      <c r="G90" s="14" t="str">
        <f t="shared" si="7"/>
        <v>Bh</v>
      </c>
      <c r="H90" s="14">
        <f>'RAB SEPT'!G50*'RAB 500JT'!BF106</f>
        <v>0</v>
      </c>
      <c r="I90" s="14" t="str">
        <f t="shared" si="10"/>
        <v>Bh</v>
      </c>
      <c r="J90" s="14">
        <f t="shared" si="4"/>
        <v>57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'23'!J91</f>
        <v>20</v>
      </c>
      <c r="G91" s="14" t="str">
        <f t="shared" si="7"/>
        <v>Bh</v>
      </c>
      <c r="H91" s="14">
        <f>'RAB SEPT'!G51*'RAB 500JT'!BF107</f>
        <v>0</v>
      </c>
      <c r="I91" s="14" t="str">
        <f t="shared" si="10"/>
        <v>Bh</v>
      </c>
      <c r="J91" s="14">
        <f t="shared" si="4"/>
        <v>20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'23'!J92</f>
        <v>1.8086400000000005</v>
      </c>
      <c r="G92" s="14" t="str">
        <f t="shared" si="7"/>
        <v>M3</v>
      </c>
      <c r="H92" s="14">
        <f>'RAB SEPT'!G52*'RAB 500JT'!BF108</f>
        <v>0.20096000000000003</v>
      </c>
      <c r="I92" s="14" t="str">
        <f t="shared" si="10"/>
        <v>M3</v>
      </c>
      <c r="J92" s="14">
        <f t="shared" si="4"/>
        <v>2.0096000000000007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'23'!J93</f>
        <v>1.8086400000000005</v>
      </c>
      <c r="G93" s="14" t="str">
        <f t="shared" si="7"/>
        <v>M3</v>
      </c>
      <c r="H93" s="14">
        <f>'RAB SEPT'!G53*'RAB 500JT'!BF109</f>
        <v>0</v>
      </c>
      <c r="I93" s="14" t="str">
        <f t="shared" si="10"/>
        <v>M3</v>
      </c>
      <c r="J93" s="14">
        <f t="shared" si="4"/>
        <v>1.8086400000000005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'23'!J94</f>
        <v>19</v>
      </c>
      <c r="G94" s="14" t="str">
        <f t="shared" si="7"/>
        <v>M2</v>
      </c>
      <c r="H94" s="14">
        <f>'RAB SEPT'!G54*'RAB 500JT'!BF110</f>
        <v>0</v>
      </c>
      <c r="I94" s="14" t="str">
        <f t="shared" si="10"/>
        <v>M2</v>
      </c>
      <c r="J94" s="14">
        <f t="shared" si="4"/>
        <v>19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D9A8-0881-4509-BCBA-147D91ACC4A7}">
  <dimension ref="A1:Z119"/>
  <sheetViews>
    <sheetView topLeftCell="A52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305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'24'!J11</f>
        <v>37.148999999999987</v>
      </c>
      <c r="G11" s="14" t="str">
        <f>E11</f>
        <v>m3</v>
      </c>
      <c r="H11" s="14">
        <f>'RAB BILIK L'!G12*'RAB 500JT'!BI28</f>
        <v>0</v>
      </c>
      <c r="I11" s="14" t="str">
        <f>E11</f>
        <v>m3</v>
      </c>
      <c r="J11" s="14">
        <f>H11+F11</f>
        <v>37.148999999999987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'24'!J12</f>
        <v>0.53069999999999995</v>
      </c>
      <c r="G12" s="14" t="str">
        <f t="shared" ref="G12:G75" si="0">E12</f>
        <v>m3</v>
      </c>
      <c r="H12" s="14">
        <f>'RAB BILIK L'!G13*'RAB 500JT'!BI29</f>
        <v>0</v>
      </c>
      <c r="I12" s="14" t="str">
        <f>E12</f>
        <v>m3</v>
      </c>
      <c r="J12" s="14">
        <f t="shared" ref="J12:J49" si="1">H12+F12</f>
        <v>0.53069999999999995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'24'!J14</f>
        <v>19.835999999999999</v>
      </c>
      <c r="G14" s="14" t="str">
        <f t="shared" si="0"/>
        <v>m3</v>
      </c>
      <c r="H14" s="14">
        <f>'RAB BILIK L'!G15*'RAB 500JT'!BI31</f>
        <v>0.34800000000000003</v>
      </c>
      <c r="I14" s="14" t="str">
        <f>E14</f>
        <v>m3</v>
      </c>
      <c r="J14" s="14">
        <f t="shared" si="1"/>
        <v>20.183999999999997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'24'!J15</f>
        <v>318.71999999999997</v>
      </c>
      <c r="G15" s="14" t="str">
        <f t="shared" si="0"/>
        <v>m2</v>
      </c>
      <c r="H15" s="14">
        <f>'RAB BILIK L'!G16*'RAB 500JT'!BI32</f>
        <v>0</v>
      </c>
      <c r="I15" s="14" t="str">
        <f>E15</f>
        <v>m2</v>
      </c>
      <c r="J15" s="14">
        <f t="shared" si="1"/>
        <v>318.71999999999997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'24'!J16</f>
        <v>591.92000000000007</v>
      </c>
      <c r="G16" s="14" t="str">
        <f t="shared" si="0"/>
        <v>m2</v>
      </c>
      <c r="H16" s="14">
        <f>'RAB BILIK L'!G17*'RAB 500JT'!BI33</f>
        <v>0</v>
      </c>
      <c r="I16" s="14" t="str">
        <f>E16</f>
        <v>m2</v>
      </c>
      <c r="J16" s="14">
        <f t="shared" si="1"/>
        <v>591.92000000000007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'24'!J17</f>
        <v>591.92000000000007</v>
      </c>
      <c r="G17" s="14" t="str">
        <f t="shared" si="0"/>
        <v>m2</v>
      </c>
      <c r="H17" s="14">
        <f>'RAB BILIK L'!G18*'RAB 500JT'!BI34</f>
        <v>0</v>
      </c>
      <c r="I17" s="14" t="str">
        <f>E17</f>
        <v>m2</v>
      </c>
      <c r="J17" s="14">
        <f t="shared" si="1"/>
        <v>591.92000000000007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'24'!J18</f>
        <v>61.199999999999989</v>
      </c>
      <c r="G18" s="14" t="str">
        <f t="shared" si="0"/>
        <v>m2</v>
      </c>
      <c r="H18" s="14">
        <f>'RAB BILIK L'!G19*'RAB 500JT'!BI35</f>
        <v>0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'24'!J20</f>
        <v>3.0240000000000009</v>
      </c>
      <c r="G20" s="14" t="str">
        <f t="shared" si="0"/>
        <v>m3</v>
      </c>
      <c r="H20" s="14">
        <f>'RAB BILIK L'!G21*'RAB 500JT'!BI37</f>
        <v>8.4000000000000005E-2</v>
      </c>
      <c r="I20" s="14" t="str">
        <f>E20</f>
        <v>m3</v>
      </c>
      <c r="J20" s="14">
        <f t="shared" si="1"/>
        <v>3.108000000000001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'24'!J21</f>
        <v>2.6534999999999993</v>
      </c>
      <c r="G21" s="14" t="str">
        <f t="shared" si="0"/>
        <v>m3</v>
      </c>
      <c r="H21" s="14">
        <f>'RAB BILIK L'!G22*'RAB 500JT'!BI38</f>
        <v>0</v>
      </c>
      <c r="I21" s="14" t="str">
        <f>E21</f>
        <v>m3</v>
      </c>
      <c r="J21" s="14">
        <f t="shared" si="1"/>
        <v>2.6534999999999993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'24'!J22</f>
        <v>2.9430000000000014</v>
      </c>
      <c r="G22" s="14" t="str">
        <f t="shared" si="0"/>
        <v>m3</v>
      </c>
      <c r="H22" s="14">
        <f>'RAB BILIK L'!G23*'RAB 500JT'!BI39</f>
        <v>0</v>
      </c>
      <c r="I22" s="14" t="str">
        <f>E22</f>
        <v>m3</v>
      </c>
      <c r="J22" s="14">
        <f t="shared" si="1"/>
        <v>2.9430000000000014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'24'!J23</f>
        <v>1.7690000000000001</v>
      </c>
      <c r="G23" s="14" t="str">
        <f t="shared" si="0"/>
        <v>m3</v>
      </c>
      <c r="H23" s="14">
        <f>'RAB BILIK L'!G24*'RAB 500JT'!BI40</f>
        <v>0</v>
      </c>
      <c r="I23" s="14" t="str">
        <f>E23</f>
        <v>m3</v>
      </c>
      <c r="J23" s="14">
        <f t="shared" si="1"/>
        <v>1.7690000000000001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'24'!J25</f>
        <v>589.70175000000029</v>
      </c>
      <c r="G25" s="14" t="str">
        <f t="shared" si="0"/>
        <v>Kg</v>
      </c>
      <c r="H25" s="14">
        <f>'RAB BILIK L'!G26*'RAB 500JT'!BI42</f>
        <v>10.72185</v>
      </c>
      <c r="I25" s="14" t="str">
        <f>E25</f>
        <v>Kg</v>
      </c>
      <c r="J25" s="14">
        <f t="shared" si="1"/>
        <v>600.42360000000031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'24'!J26</f>
        <v>908.49825000000021</v>
      </c>
      <c r="G26" s="14" t="str">
        <f t="shared" si="0"/>
        <v>Kg</v>
      </c>
      <c r="H26" s="14">
        <f>'RAB BILIK L'!G27*'RAB 500JT'!BI43</f>
        <v>0</v>
      </c>
      <c r="I26" s="14" t="str">
        <f>E26</f>
        <v>Kg</v>
      </c>
      <c r="J26" s="14">
        <f t="shared" si="1"/>
        <v>908.49825000000021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'24'!J27</f>
        <v>530.20165000000009</v>
      </c>
      <c r="G27" s="14" t="str">
        <f t="shared" si="0"/>
        <v>Kg</v>
      </c>
      <c r="H27" s="14">
        <f>'RAB BILIK L'!G28*'RAB 500JT'!BI44</f>
        <v>0</v>
      </c>
      <c r="I27" s="14" t="str">
        <f>E27</f>
        <v>Kg</v>
      </c>
      <c r="J27" s="14">
        <f t="shared" si="1"/>
        <v>530.20165000000009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'24'!J29</f>
        <v>34.22</v>
      </c>
      <c r="G29" s="14" t="str">
        <f t="shared" si="0"/>
        <v>m2</v>
      </c>
      <c r="H29" s="14">
        <f>'RAB BILIK L'!G30*'RAB 500JT'!BI46</f>
        <v>0</v>
      </c>
      <c r="I29" s="14" t="str">
        <f>E29</f>
        <v>m2</v>
      </c>
      <c r="J29" s="14">
        <f t="shared" si="1"/>
        <v>34.22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'24'!J30</f>
        <v>114.12000000000002</v>
      </c>
      <c r="G30" s="14" t="str">
        <f t="shared" si="0"/>
        <v>m2</v>
      </c>
      <c r="H30" s="14">
        <f>'RAB BILIK L'!G31*'RAB 500JT'!BI47</f>
        <v>0</v>
      </c>
      <c r="I30" s="14" t="str">
        <f>E30</f>
        <v>m2</v>
      </c>
      <c r="J30" s="14">
        <f t="shared" si="1"/>
        <v>114.12000000000002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'24'!J31</f>
        <v>34.22</v>
      </c>
      <c r="G31" s="14" t="str">
        <f t="shared" si="0"/>
        <v>m2</v>
      </c>
      <c r="H31" s="14">
        <f>'RAB BILIK L'!G32*'RAB 500JT'!BI48</f>
        <v>0</v>
      </c>
      <c r="I31" s="14" t="str">
        <f>E31</f>
        <v>m2</v>
      </c>
      <c r="J31" s="14">
        <f t="shared" si="1"/>
        <v>34.22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'24'!J33</f>
        <v>59.939999999999984</v>
      </c>
      <c r="G33" s="14" t="str">
        <f t="shared" si="0"/>
        <v>m2</v>
      </c>
      <c r="H33" s="14">
        <f>'RAB BILIK L'!G34*'RAB 500JT'!BI50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'24'!J35</f>
        <v>207.23399999999995</v>
      </c>
      <c r="G35" s="14" t="str">
        <f t="shared" si="0"/>
        <v>m2</v>
      </c>
      <c r="H35" s="14">
        <f>'RAB BILIK L'!G36*'RAB 500JT'!BI52</f>
        <v>55.262399999999992</v>
      </c>
      <c r="I35" s="14" t="str">
        <f>E35</f>
        <v>m2</v>
      </c>
      <c r="J35" s="14">
        <f t="shared" si="1"/>
        <v>262.49639999999994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'24'!J37</f>
        <v>35</v>
      </c>
      <c r="G37" s="14" t="str">
        <f t="shared" si="0"/>
        <v>bh</v>
      </c>
      <c r="H37" s="14">
        <f>'RAB BILIK L'!G38*'RAB 500JT'!BI54</f>
        <v>0</v>
      </c>
      <c r="I37" s="14" t="str">
        <f t="shared" ref="I37:I49" si="3">E37</f>
        <v>bh</v>
      </c>
      <c r="J37" s="14">
        <f t="shared" si="1"/>
        <v>35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'24'!J38</f>
        <v>35</v>
      </c>
      <c r="G38" s="14" t="str">
        <f t="shared" si="0"/>
        <v>bh</v>
      </c>
      <c r="H38" s="14">
        <f>'RAB BILIK L'!G39*'RAB 500JT'!BI55</f>
        <v>0</v>
      </c>
      <c r="I38" s="14" t="str">
        <f t="shared" si="3"/>
        <v>bh</v>
      </c>
      <c r="J38" s="14">
        <f t="shared" si="1"/>
        <v>35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'24'!J39</f>
        <v>35</v>
      </c>
      <c r="G39" s="14" t="str">
        <f t="shared" si="0"/>
        <v>bh</v>
      </c>
      <c r="H39" s="14">
        <f>'RAB BILIK L'!G40*'RAB 500JT'!BI56</f>
        <v>0</v>
      </c>
      <c r="I39" s="14" t="str">
        <f t="shared" si="3"/>
        <v>bh</v>
      </c>
      <c r="J39" s="14">
        <f t="shared" si="1"/>
        <v>35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'24'!J40</f>
        <v>35</v>
      </c>
      <c r="G40" s="14" t="str">
        <f t="shared" si="0"/>
        <v>btg</v>
      </c>
      <c r="H40" s="14">
        <f>'RAB BILIK L'!G41*'RAB 500JT'!BI57</f>
        <v>0</v>
      </c>
      <c r="I40" s="14" t="str">
        <f t="shared" si="3"/>
        <v>btg</v>
      </c>
      <c r="J40" s="14">
        <f t="shared" si="1"/>
        <v>35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'24'!J41</f>
        <v>35</v>
      </c>
      <c r="G41" s="14" t="str">
        <f t="shared" si="0"/>
        <v>bh</v>
      </c>
      <c r="H41" s="14">
        <f>'RAB BILIK L'!G42*'RAB 500JT'!BI58</f>
        <v>7</v>
      </c>
      <c r="I41" s="14" t="str">
        <f t="shared" si="3"/>
        <v>bh</v>
      </c>
      <c r="J41" s="14">
        <f t="shared" si="1"/>
        <v>42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'24'!J42</f>
        <v>35</v>
      </c>
      <c r="G42" s="14" t="str">
        <f t="shared" si="0"/>
        <v>bh</v>
      </c>
      <c r="H42" s="14">
        <f>'RAB BILIK L'!G43*'RAB 500JT'!BI59</f>
        <v>0</v>
      </c>
      <c r="I42" s="14" t="str">
        <f t="shared" si="3"/>
        <v>bh</v>
      </c>
      <c r="J42" s="14">
        <f t="shared" si="1"/>
        <v>35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'24'!J43</f>
        <v>27</v>
      </c>
      <c r="G43" s="14" t="str">
        <f t="shared" si="0"/>
        <v>m</v>
      </c>
      <c r="H43" s="14">
        <f>'RAB BILIK L'!G44*'RAB 500JT'!BI60</f>
        <v>9</v>
      </c>
      <c r="I43" s="14" t="str">
        <f t="shared" si="3"/>
        <v>m</v>
      </c>
      <c r="J43" s="14">
        <f t="shared" si="1"/>
        <v>36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'24'!J44</f>
        <v>9</v>
      </c>
      <c r="G44" s="14" t="str">
        <f t="shared" si="0"/>
        <v>bh</v>
      </c>
      <c r="H44" s="14">
        <f>'RAB BILIK L'!G45*'RAB 500JT'!BI61</f>
        <v>4</v>
      </c>
      <c r="I44" s="14" t="str">
        <f t="shared" si="3"/>
        <v>bh</v>
      </c>
      <c r="J44" s="14">
        <f t="shared" si="1"/>
        <v>13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'24'!J45</f>
        <v>9</v>
      </c>
      <c r="G45" s="14" t="str">
        <f t="shared" si="0"/>
        <v>bh</v>
      </c>
      <c r="H45" s="14">
        <f>'RAB BILIK L'!G46*'RAB 500JT'!BI62</f>
        <v>4</v>
      </c>
      <c r="I45" s="14" t="str">
        <f t="shared" si="3"/>
        <v>bh</v>
      </c>
      <c r="J45" s="14">
        <f t="shared" si="1"/>
        <v>13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'24'!J46</f>
        <v>9</v>
      </c>
      <c r="G46" s="14" t="str">
        <f t="shared" si="0"/>
        <v>bh</v>
      </c>
      <c r="H46" s="14">
        <f>'RAB BILIK L'!G47*'RAB 500JT'!BI63</f>
        <v>4</v>
      </c>
      <c r="I46" s="14" t="str">
        <f t="shared" si="3"/>
        <v>bh</v>
      </c>
      <c r="J46" s="14">
        <f t="shared" si="1"/>
        <v>13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'24'!J47</f>
        <v>34</v>
      </c>
      <c r="G47" s="14" t="str">
        <f t="shared" si="0"/>
        <v>bh</v>
      </c>
      <c r="H47" s="14">
        <f>'RAB BILIK L'!G48*'RAB 500JT'!BI64</f>
        <v>1</v>
      </c>
      <c r="I47" s="14" t="str">
        <f t="shared" si="3"/>
        <v>bh</v>
      </c>
      <c r="J47" s="14">
        <f t="shared" si="1"/>
        <v>35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'24'!J48</f>
        <v>35</v>
      </c>
      <c r="G48" s="14" t="str">
        <f t="shared" si="0"/>
        <v>btg</v>
      </c>
      <c r="H48" s="14">
        <f>'RAB BILIK L'!G49*'RAB 500JT'!BI65</f>
        <v>0</v>
      </c>
      <c r="I48" s="14" t="str">
        <f t="shared" si="3"/>
        <v>btg</v>
      </c>
      <c r="J48" s="14">
        <f t="shared" si="1"/>
        <v>35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'24'!J49</f>
        <v>57</v>
      </c>
      <c r="G49" s="14" t="str">
        <f t="shared" si="0"/>
        <v>bh</v>
      </c>
      <c r="H49" s="14">
        <f>'RAB BILIK L'!G50*'RAB 500JT'!BI66</f>
        <v>1</v>
      </c>
      <c r="I49" s="14" t="str">
        <f t="shared" si="3"/>
        <v>bh</v>
      </c>
      <c r="J49" s="14">
        <f t="shared" si="1"/>
        <v>58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'24'!J53</f>
        <v>47.519999999999996</v>
      </c>
      <c r="G53" s="14" t="str">
        <f t="shared" si="0"/>
        <v>m3</v>
      </c>
      <c r="H53" s="14">
        <f>'RAB SEPT'!G13*'RAB 500JT'!BI69</f>
        <v>0</v>
      </c>
      <c r="I53" s="14" t="str">
        <f>E53</f>
        <v>m3</v>
      </c>
      <c r="J53" s="14">
        <f>H53+F53</f>
        <v>47.519999999999996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'24'!J54</f>
        <v>15.047999999999998</v>
      </c>
      <c r="G54" s="14" t="str">
        <f t="shared" si="0"/>
        <v>m3</v>
      </c>
      <c r="H54" s="14">
        <f>'RAB SEPT'!G14*'RAB 500JT'!BI70</f>
        <v>0</v>
      </c>
      <c r="I54" s="14" t="str">
        <f>E54</f>
        <v>m3</v>
      </c>
      <c r="J54" s="14">
        <f t="shared" ref="J54:J94" si="4">H54+F54</f>
        <v>15.047999999999998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'24'!J56</f>
        <v>202.39999999999995</v>
      </c>
      <c r="G56" s="14" t="str">
        <f t="shared" si="0"/>
        <v>m2</v>
      </c>
      <c r="H56" s="14">
        <f>'RAB SEPT'!G16*'RAB 500JT'!BI72</f>
        <v>0</v>
      </c>
      <c r="I56" s="14" t="str">
        <f>E56</f>
        <v>m2</v>
      </c>
      <c r="J56" s="14">
        <f t="shared" si="4"/>
        <v>202.39999999999995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'24'!J58</f>
        <v>10.440000000000003</v>
      </c>
      <c r="G58" s="14" t="str">
        <f t="shared" si="0"/>
        <v>m3</v>
      </c>
      <c r="H58" s="14">
        <f>'RAB SEPT'!G18*'RAB 500JT'!BI74</f>
        <v>0</v>
      </c>
      <c r="I58" s="14" t="str">
        <f t="shared" ref="I58:I63" si="5">E58</f>
        <v>m3</v>
      </c>
      <c r="J58" s="14">
        <f t="shared" si="4"/>
        <v>10.440000000000003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'24'!J59</f>
        <v>2.8511999999999991</v>
      </c>
      <c r="G59" s="14" t="str">
        <f t="shared" si="0"/>
        <v>m3</v>
      </c>
      <c r="H59" s="14">
        <f>'RAB SEPT'!G19*'RAB 500JT'!BI75</f>
        <v>0</v>
      </c>
      <c r="I59" s="14" t="str">
        <f t="shared" si="5"/>
        <v>m3</v>
      </c>
      <c r="J59" s="14">
        <f t="shared" si="4"/>
        <v>2.8511999999999991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'24'!J60</f>
        <v>4.0739999999999998</v>
      </c>
      <c r="G60" s="14" t="str">
        <f t="shared" si="0"/>
        <v>m3</v>
      </c>
      <c r="H60" s="14">
        <f>'RAB SEPT'!G20*'RAB 500JT'!BI76</f>
        <v>0</v>
      </c>
      <c r="I60" s="14" t="str">
        <f t="shared" si="5"/>
        <v>m3</v>
      </c>
      <c r="J60" s="14">
        <f t="shared" si="4"/>
        <v>4.0739999999999998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'24'!J61</f>
        <v>1.0000000000000002</v>
      </c>
      <c r="G61" s="14" t="str">
        <f t="shared" si="0"/>
        <v>m3</v>
      </c>
      <c r="H61" s="14">
        <f>'RAB SEPT'!G21*'RAB 500JT'!BI77</f>
        <v>0</v>
      </c>
      <c r="I61" s="14" t="str">
        <f t="shared" si="5"/>
        <v>m3</v>
      </c>
      <c r="J61" s="14">
        <f t="shared" si="4"/>
        <v>1.0000000000000002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'24'!J62</f>
        <v>0.30000000000000016</v>
      </c>
      <c r="G62" s="14" t="str">
        <f t="shared" si="0"/>
        <v>m3</v>
      </c>
      <c r="H62" s="14">
        <f>'RAB SEPT'!G22*'RAB 500JT'!BI78</f>
        <v>0</v>
      </c>
      <c r="I62" s="14" t="str">
        <f t="shared" si="5"/>
        <v>m3</v>
      </c>
      <c r="J62" s="14">
        <f t="shared" si="4"/>
        <v>0.30000000000000016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'24'!J63</f>
        <v>9.0299999999999976</v>
      </c>
      <c r="G63" s="14" t="str">
        <f t="shared" si="0"/>
        <v>m3</v>
      </c>
      <c r="H63" s="14">
        <f>'RAB SEPT'!G23*'RAB 500JT'!BI79</f>
        <v>0</v>
      </c>
      <c r="I63" s="14" t="str">
        <f t="shared" si="5"/>
        <v>m3</v>
      </c>
      <c r="J63" s="14">
        <f t="shared" si="4"/>
        <v>9.0299999999999976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'24'!J65</f>
        <v>737.12800000000004</v>
      </c>
      <c r="G65" s="14" t="str">
        <f t="shared" si="0"/>
        <v>Kg</v>
      </c>
      <c r="H65" s="14">
        <f>'RAB SEPT'!G25*'RAB 500JT'!BI81</f>
        <v>36.856400000000001</v>
      </c>
      <c r="I65" s="14" t="str">
        <f t="shared" ref="I65:I70" si="6">E65</f>
        <v>Kg</v>
      </c>
      <c r="J65" s="14">
        <f t="shared" si="4"/>
        <v>773.98440000000005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'24'!J66</f>
        <v>162.88800000000001</v>
      </c>
      <c r="G66" s="14" t="str">
        <f t="shared" si="0"/>
        <v>Kg</v>
      </c>
      <c r="H66" s="14">
        <f>'RAB SEPT'!G26*'RAB 500JT'!BI82</f>
        <v>0</v>
      </c>
      <c r="I66" s="14" t="str">
        <f t="shared" si="6"/>
        <v>Kg</v>
      </c>
      <c r="J66" s="14">
        <f t="shared" si="4"/>
        <v>162.88800000000001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'24'!J67</f>
        <v>162.88800000000001</v>
      </c>
      <c r="G67" s="14" t="str">
        <f t="shared" si="0"/>
        <v>Kg</v>
      </c>
      <c r="H67" s="14">
        <f>'RAB SEPT'!G27*'RAB 500JT'!BI83</f>
        <v>0</v>
      </c>
      <c r="I67" s="14" t="str">
        <f t="shared" si="6"/>
        <v>Kg</v>
      </c>
      <c r="J67" s="14">
        <f t="shared" si="4"/>
        <v>162.88800000000001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'24'!J68</f>
        <v>99.540000000000049</v>
      </c>
      <c r="G68" s="14" t="str">
        <f t="shared" si="0"/>
        <v>Kg</v>
      </c>
      <c r="H68" s="14">
        <f>'RAB SEPT'!G28*'RAB 500JT'!BI84</f>
        <v>0</v>
      </c>
      <c r="I68" s="14" t="str">
        <f t="shared" si="6"/>
        <v>Kg</v>
      </c>
      <c r="J68" s="14">
        <f t="shared" si="4"/>
        <v>99.540000000000049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'24'!J69</f>
        <v>45.819999999999993</v>
      </c>
      <c r="G69" s="14" t="str">
        <f t="shared" si="0"/>
        <v>Kg</v>
      </c>
      <c r="H69" s="14">
        <f>'RAB SEPT'!G29*'RAB 500JT'!BI85</f>
        <v>0</v>
      </c>
      <c r="I69" s="14" t="str">
        <f t="shared" si="6"/>
        <v>Kg</v>
      </c>
      <c r="J69" s="14">
        <f t="shared" si="4"/>
        <v>45.819999999999993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'24'!J70</f>
        <v>23.858000000000011</v>
      </c>
      <c r="G70" s="14" t="str">
        <f t="shared" si="0"/>
        <v>Kg</v>
      </c>
      <c r="H70" s="14">
        <f>'RAB SEPT'!G30*'RAB 500JT'!BI86</f>
        <v>0</v>
      </c>
      <c r="I70" s="14" t="str">
        <f t="shared" si="6"/>
        <v>Kg</v>
      </c>
      <c r="J70" s="14">
        <f t="shared" si="4"/>
        <v>23.858000000000011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'24'!J72</f>
        <v>60</v>
      </c>
      <c r="G72" s="14" t="str">
        <f t="shared" si="0"/>
        <v>m2</v>
      </c>
      <c r="H72" s="14">
        <f>'RAB SEPT'!G32*'RAB 500JT'!BI88</f>
        <v>0</v>
      </c>
      <c r="I72" s="14" t="str">
        <f>E72</f>
        <v>m2</v>
      </c>
      <c r="J72" s="14">
        <f t="shared" si="4"/>
        <v>60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'24'!J73</f>
        <v>37.44</v>
      </c>
      <c r="G73" s="14" t="str">
        <f t="shared" si="0"/>
        <v>m2</v>
      </c>
      <c r="H73" s="14">
        <f>'RAB SEPT'!G33*'RAB 500JT'!BI89</f>
        <v>1.8719999999999999</v>
      </c>
      <c r="I73" s="14" t="str">
        <f>E73</f>
        <v>m2</v>
      </c>
      <c r="J73" s="14">
        <f t="shared" si="4"/>
        <v>39.311999999999998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'24'!J74</f>
        <v>20</v>
      </c>
      <c r="G74" s="14" t="str">
        <f t="shared" si="0"/>
        <v>m2</v>
      </c>
      <c r="H74" s="14">
        <f>'RAB SEPT'!G34*'RAB 500JT'!BI90</f>
        <v>1</v>
      </c>
      <c r="I74" s="14" t="str">
        <f>E74</f>
        <v>m2</v>
      </c>
      <c r="J74" s="14">
        <f t="shared" si="4"/>
        <v>21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'24'!J75</f>
        <v>0.30000000000000016</v>
      </c>
      <c r="G75" s="14" t="str">
        <f t="shared" si="0"/>
        <v>m2</v>
      </c>
      <c r="H75" s="14">
        <f>'RAB SEPT'!G35*'RAB 500JT'!BI91</f>
        <v>0</v>
      </c>
      <c r="I75" s="14" t="str">
        <f>E75</f>
        <v>m2</v>
      </c>
      <c r="J75" s="14">
        <f t="shared" si="4"/>
        <v>0.30000000000000016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'24'!J76</f>
        <v>8.5999999999999979</v>
      </c>
      <c r="G76" s="14" t="str">
        <f t="shared" ref="G76:G94" si="7">E76</f>
        <v>m2</v>
      </c>
      <c r="H76" s="14">
        <f>'RAB SEPT'!G36*'RAB 500JT'!BI92</f>
        <v>0.43</v>
      </c>
      <c r="I76" s="14" t="str">
        <f>E76</f>
        <v>m2</v>
      </c>
      <c r="J76" s="14">
        <f t="shared" si="4"/>
        <v>9.0299999999999976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'24'!J78</f>
        <v>19</v>
      </c>
      <c r="G78" s="14" t="str">
        <f t="shared" si="7"/>
        <v>bh</v>
      </c>
      <c r="H78" s="14">
        <f>'RAB SEPT'!G38*'RAB 500JT'!BI94</f>
        <v>0</v>
      </c>
      <c r="I78" s="14" t="str">
        <f t="shared" ref="I78:I86" si="9">E78</f>
        <v>bh</v>
      </c>
      <c r="J78" s="14">
        <f t="shared" si="4"/>
        <v>19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'24'!J79</f>
        <v>40</v>
      </c>
      <c r="G79" s="14" t="str">
        <f t="shared" si="7"/>
        <v>m</v>
      </c>
      <c r="H79" s="14">
        <f>'RAB SEPT'!G39*'RAB 500JT'!BI95</f>
        <v>0</v>
      </c>
      <c r="I79" s="14" t="str">
        <f t="shared" si="9"/>
        <v>m</v>
      </c>
      <c r="J79" s="14">
        <f t="shared" si="4"/>
        <v>40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'24'!J80</f>
        <v>40</v>
      </c>
      <c r="G80" s="14" t="str">
        <f t="shared" si="7"/>
        <v>btg</v>
      </c>
      <c r="H80" s="14">
        <f>'RAB SEPT'!G40*'RAB 500JT'!BI96</f>
        <v>0</v>
      </c>
      <c r="I80" s="14" t="str">
        <f t="shared" si="9"/>
        <v>btg</v>
      </c>
      <c r="J80" s="14">
        <f t="shared" si="4"/>
        <v>40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'24'!J81</f>
        <v>19</v>
      </c>
      <c r="G81" s="14" t="str">
        <f t="shared" si="7"/>
        <v>bh</v>
      </c>
      <c r="H81" s="14">
        <f>'RAB SEPT'!G41*'RAB 500JT'!BI97</f>
        <v>0</v>
      </c>
      <c r="I81" s="14" t="str">
        <f t="shared" si="9"/>
        <v>bh</v>
      </c>
      <c r="J81" s="14">
        <f t="shared" si="4"/>
        <v>19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'24'!J82</f>
        <v>38</v>
      </c>
      <c r="G82" s="14" t="str">
        <f t="shared" si="7"/>
        <v>bh</v>
      </c>
      <c r="H82" s="14">
        <f>'RAB SEPT'!G42*'RAB 500JT'!BI98</f>
        <v>0</v>
      </c>
      <c r="I82" s="14" t="str">
        <f t="shared" si="9"/>
        <v>bh</v>
      </c>
      <c r="J82" s="14">
        <f t="shared" si="4"/>
        <v>38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'24'!J83</f>
        <v>19</v>
      </c>
      <c r="G83" s="14" t="str">
        <f t="shared" si="7"/>
        <v>bh</v>
      </c>
      <c r="H83" s="14">
        <f>'RAB SEPT'!G43*'RAB 500JT'!BI99</f>
        <v>0</v>
      </c>
      <c r="I83" s="14" t="str">
        <f t="shared" si="9"/>
        <v>bh</v>
      </c>
      <c r="J83" s="14">
        <f t="shared" si="4"/>
        <v>19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'24'!J84</f>
        <v>18</v>
      </c>
      <c r="G84" s="14" t="str">
        <f t="shared" si="7"/>
        <v>set</v>
      </c>
      <c r="H84" s="14">
        <f>'RAB SEPT'!G44*'RAB 500JT'!BI100</f>
        <v>0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'24'!J85</f>
        <v>0</v>
      </c>
      <c r="G85" s="14" t="str">
        <f t="shared" si="7"/>
        <v>set</v>
      </c>
      <c r="H85" s="14">
        <f>'RAB SEPT'!G45*'RAB 500JT'!BI101</f>
        <v>1</v>
      </c>
      <c r="I85" s="14" t="str">
        <f t="shared" si="9"/>
        <v>set</v>
      </c>
      <c r="J85" s="14">
        <f t="shared" si="4"/>
        <v>1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'24'!J86</f>
        <v>23</v>
      </c>
      <c r="G86" s="14" t="str">
        <f t="shared" si="7"/>
        <v>bh</v>
      </c>
      <c r="H86" s="14">
        <f>'RAB SEPT'!G46*'RAB 500JT'!BI102</f>
        <v>0</v>
      </c>
      <c r="I86" s="14" t="str">
        <f t="shared" si="9"/>
        <v>bh</v>
      </c>
      <c r="J86" s="14">
        <f t="shared" si="4"/>
        <v>23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'24'!J88</f>
        <v>14.318400000000006</v>
      </c>
      <c r="G88" s="14" t="str">
        <f t="shared" si="7"/>
        <v>m3</v>
      </c>
      <c r="H88" s="14">
        <f>'RAB SEPT'!G48*'RAB 500JT'!BI104</f>
        <v>0</v>
      </c>
      <c r="I88" s="14" t="str">
        <f t="shared" ref="I88:I94" si="10">E88</f>
        <v>m3</v>
      </c>
      <c r="J88" s="14">
        <f t="shared" si="4"/>
        <v>14.318400000000006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'24'!J89</f>
        <v>5.0239999999999982</v>
      </c>
      <c r="G89" s="14" t="str">
        <f t="shared" si="7"/>
        <v>m3</v>
      </c>
      <c r="H89" s="14">
        <f>'RAB SEPT'!G49*'RAB 500JT'!BI105</f>
        <v>0</v>
      </c>
      <c r="I89" s="14" t="str">
        <f t="shared" si="10"/>
        <v>m3</v>
      </c>
      <c r="J89" s="14">
        <f t="shared" si="4"/>
        <v>5.0239999999999982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'24'!J90</f>
        <v>57</v>
      </c>
      <c r="G90" s="14" t="str">
        <f t="shared" si="7"/>
        <v>Bh</v>
      </c>
      <c r="H90" s="14">
        <f>'RAB SEPT'!G50*'RAB 500JT'!BI106</f>
        <v>0</v>
      </c>
      <c r="I90" s="14" t="str">
        <f t="shared" si="10"/>
        <v>Bh</v>
      </c>
      <c r="J90" s="14">
        <f t="shared" si="4"/>
        <v>57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'24'!J91</f>
        <v>20</v>
      </c>
      <c r="G91" s="14" t="str">
        <f t="shared" si="7"/>
        <v>Bh</v>
      </c>
      <c r="H91" s="14">
        <f>'RAB SEPT'!G51*'RAB 500JT'!BI107</f>
        <v>0</v>
      </c>
      <c r="I91" s="14" t="str">
        <f t="shared" si="10"/>
        <v>Bh</v>
      </c>
      <c r="J91" s="14">
        <f t="shared" si="4"/>
        <v>20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'24'!J92</f>
        <v>2.0096000000000007</v>
      </c>
      <c r="G92" s="14" t="str">
        <f t="shared" si="7"/>
        <v>M3</v>
      </c>
      <c r="H92" s="14">
        <f>'RAB SEPT'!G52*'RAB 500JT'!BI108</f>
        <v>0</v>
      </c>
      <c r="I92" s="14" t="str">
        <f t="shared" si="10"/>
        <v>M3</v>
      </c>
      <c r="J92" s="14">
        <f t="shared" si="4"/>
        <v>2.0096000000000007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'24'!J93</f>
        <v>1.8086400000000005</v>
      </c>
      <c r="G93" s="14" t="str">
        <f t="shared" si="7"/>
        <v>M3</v>
      </c>
      <c r="H93" s="14">
        <f>'RAB SEPT'!G53*'RAB 500JT'!BI109</f>
        <v>0.10048000000000001</v>
      </c>
      <c r="I93" s="14" t="str">
        <f t="shared" si="10"/>
        <v>M3</v>
      </c>
      <c r="J93" s="14">
        <f t="shared" si="4"/>
        <v>1.9091200000000006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'24'!J94</f>
        <v>19</v>
      </c>
      <c r="G94" s="14" t="str">
        <f t="shared" si="7"/>
        <v>M2</v>
      </c>
      <c r="H94" s="14">
        <f>'RAB SEPT'!G54*'RAB 500JT'!BI110</f>
        <v>0</v>
      </c>
      <c r="I94" s="14" t="str">
        <f t="shared" si="10"/>
        <v>M2</v>
      </c>
      <c r="J94" s="14">
        <f t="shared" si="4"/>
        <v>19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6283-C390-4CBE-8520-C372B8771ACC}">
  <dimension ref="A1:Z119"/>
  <sheetViews>
    <sheetView topLeftCell="A55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306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'25'!J11</f>
        <v>37.148999999999987</v>
      </c>
      <c r="G11" s="14" t="str">
        <f>E11</f>
        <v>m3</v>
      </c>
      <c r="H11" s="14">
        <f>'RAB BILIK L'!G12*'RAB 500JT'!BJ28</f>
        <v>0.60899999999999987</v>
      </c>
      <c r="I11" s="14" t="str">
        <f>E11</f>
        <v>m3</v>
      </c>
      <c r="J11" s="14">
        <f>H11+F11</f>
        <v>37.757999999999988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'25'!J12</f>
        <v>0.53069999999999995</v>
      </c>
      <c r="G12" s="14" t="str">
        <f t="shared" ref="G12:G75" si="0">E12</f>
        <v>m3</v>
      </c>
      <c r="H12" s="14">
        <f>'RAB BILIK L'!G13*'RAB 500JT'!BJ29</f>
        <v>0</v>
      </c>
      <c r="I12" s="14" t="str">
        <f>E12</f>
        <v>m3</v>
      </c>
      <c r="J12" s="14">
        <f t="shared" ref="J12:J49" si="1">H12+F12</f>
        <v>0.53069999999999995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'25'!J14</f>
        <v>20.183999999999997</v>
      </c>
      <c r="G14" s="14" t="str">
        <f t="shared" si="0"/>
        <v>m3</v>
      </c>
      <c r="H14" s="14">
        <f>'RAB BILIK L'!G15*'RAB 500JT'!BJ31</f>
        <v>0.34800000000000003</v>
      </c>
      <c r="I14" s="14" t="str">
        <f>E14</f>
        <v>m3</v>
      </c>
      <c r="J14" s="14">
        <f t="shared" si="1"/>
        <v>20.531999999999996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'25'!J15</f>
        <v>318.71999999999997</v>
      </c>
      <c r="G15" s="14" t="str">
        <f t="shared" si="0"/>
        <v>m2</v>
      </c>
      <c r="H15" s="14">
        <f>'RAB BILIK L'!G16*'RAB 500JT'!BJ32</f>
        <v>4.5199999999999996</v>
      </c>
      <c r="I15" s="14" t="str">
        <f>E15</f>
        <v>m2</v>
      </c>
      <c r="J15" s="14">
        <f t="shared" si="1"/>
        <v>323.23999999999995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'25'!J16</f>
        <v>591.92000000000007</v>
      </c>
      <c r="G16" s="14" t="str">
        <f t="shared" si="0"/>
        <v>m2</v>
      </c>
      <c r="H16" s="14">
        <f>'RAB BILIK L'!G17*'RAB 500JT'!BJ33</f>
        <v>0</v>
      </c>
      <c r="I16" s="14" t="str">
        <f>E16</f>
        <v>m2</v>
      </c>
      <c r="J16" s="14">
        <f t="shared" si="1"/>
        <v>591.92000000000007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'25'!J17</f>
        <v>591.92000000000007</v>
      </c>
      <c r="G17" s="14" t="str">
        <f t="shared" si="0"/>
        <v>m2</v>
      </c>
      <c r="H17" s="14">
        <f>'RAB BILIK L'!G18*'RAB 500JT'!BJ34</f>
        <v>0</v>
      </c>
      <c r="I17" s="14" t="str">
        <f>E17</f>
        <v>m2</v>
      </c>
      <c r="J17" s="14">
        <f t="shared" si="1"/>
        <v>591.92000000000007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'25'!J18</f>
        <v>61.199999999999989</v>
      </c>
      <c r="G18" s="14" t="str">
        <f t="shared" si="0"/>
        <v>m2</v>
      </c>
      <c r="H18" s="14">
        <f>'RAB BILIK L'!G19*'RAB 500JT'!BJ35</f>
        <v>0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'25'!J20</f>
        <v>3.108000000000001</v>
      </c>
      <c r="G20" s="14" t="str">
        <f t="shared" si="0"/>
        <v>m3</v>
      </c>
      <c r="H20" s="14">
        <f>'RAB BILIK L'!G21*'RAB 500JT'!BJ37</f>
        <v>8.4000000000000005E-2</v>
      </c>
      <c r="I20" s="14" t="str">
        <f>E20</f>
        <v>m3</v>
      </c>
      <c r="J20" s="14">
        <f t="shared" si="1"/>
        <v>3.1920000000000011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'25'!J21</f>
        <v>2.6534999999999993</v>
      </c>
      <c r="G21" s="14" t="str">
        <f t="shared" si="0"/>
        <v>m3</v>
      </c>
      <c r="H21" s="14">
        <f>'RAB BILIK L'!G22*'RAB 500JT'!BJ38</f>
        <v>0</v>
      </c>
      <c r="I21" s="14" t="str">
        <f>E21</f>
        <v>m3</v>
      </c>
      <c r="J21" s="14">
        <f t="shared" si="1"/>
        <v>2.6534999999999993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'25'!J22</f>
        <v>2.9430000000000014</v>
      </c>
      <c r="G22" s="14" t="str">
        <f t="shared" si="0"/>
        <v>m3</v>
      </c>
      <c r="H22" s="14">
        <f>'RAB BILIK L'!G23*'RAB 500JT'!BJ39</f>
        <v>0</v>
      </c>
      <c r="I22" s="14" t="str">
        <f>E22</f>
        <v>m3</v>
      </c>
      <c r="J22" s="14">
        <f t="shared" si="1"/>
        <v>2.9430000000000014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'25'!J23</f>
        <v>1.7690000000000001</v>
      </c>
      <c r="G23" s="14" t="str">
        <f t="shared" si="0"/>
        <v>m3</v>
      </c>
      <c r="H23" s="14">
        <f>'RAB BILIK L'!G24*'RAB 500JT'!BJ40</f>
        <v>0</v>
      </c>
      <c r="I23" s="14" t="str">
        <f>E23</f>
        <v>m3</v>
      </c>
      <c r="J23" s="14">
        <f t="shared" si="1"/>
        <v>1.7690000000000001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'25'!J25</f>
        <v>600.42360000000031</v>
      </c>
      <c r="G25" s="14" t="str">
        <f t="shared" si="0"/>
        <v>Kg</v>
      </c>
      <c r="H25" s="14">
        <f>'RAB BILIK L'!G26*'RAB 500JT'!BJ42</f>
        <v>0</v>
      </c>
      <c r="I25" s="14" t="str">
        <f>E25</f>
        <v>Kg</v>
      </c>
      <c r="J25" s="14">
        <f t="shared" si="1"/>
        <v>600.42360000000031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'25'!J26</f>
        <v>908.49825000000021</v>
      </c>
      <c r="G26" s="14" t="str">
        <f t="shared" si="0"/>
        <v>Kg</v>
      </c>
      <c r="H26" s="14">
        <f>'RAB BILIK L'!G27*'RAB 500JT'!BJ43</f>
        <v>22.524749999999997</v>
      </c>
      <c r="I26" s="14" t="str">
        <f>E26</f>
        <v>Kg</v>
      </c>
      <c r="J26" s="14">
        <f t="shared" si="1"/>
        <v>931.02300000000025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'25'!J27</f>
        <v>530.20165000000009</v>
      </c>
      <c r="G27" s="14" t="str">
        <f t="shared" si="0"/>
        <v>Kg</v>
      </c>
      <c r="H27" s="14">
        <f>'RAB BILIK L'!G28*'RAB 500JT'!BJ44</f>
        <v>0</v>
      </c>
      <c r="I27" s="14" t="str">
        <f>E27</f>
        <v>Kg</v>
      </c>
      <c r="J27" s="14">
        <f t="shared" si="1"/>
        <v>530.20165000000009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'25'!J29</f>
        <v>34.22</v>
      </c>
      <c r="G29" s="14" t="str">
        <f t="shared" si="0"/>
        <v>m2</v>
      </c>
      <c r="H29" s="14">
        <f>'RAB BILIK L'!G30*'RAB 500JT'!BJ46</f>
        <v>0.58000000000000007</v>
      </c>
      <c r="I29" s="14" t="str">
        <f>E29</f>
        <v>m2</v>
      </c>
      <c r="J29" s="14">
        <f t="shared" si="1"/>
        <v>34.799999999999997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'25'!J30</f>
        <v>114.12000000000002</v>
      </c>
      <c r="G30" s="14" t="str">
        <f t="shared" si="0"/>
        <v>m2</v>
      </c>
      <c r="H30" s="14">
        <f>'RAB BILIK L'!G31*'RAB 500JT'!BJ47</f>
        <v>0</v>
      </c>
      <c r="I30" s="14" t="str">
        <f>E30</f>
        <v>m2</v>
      </c>
      <c r="J30" s="14">
        <f t="shared" si="1"/>
        <v>114.12000000000002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'25'!J31</f>
        <v>34.22</v>
      </c>
      <c r="G31" s="14" t="str">
        <f t="shared" si="0"/>
        <v>m2</v>
      </c>
      <c r="H31" s="14">
        <f>'RAB BILIK L'!G32*'RAB 500JT'!BJ48</f>
        <v>0</v>
      </c>
      <c r="I31" s="14" t="str">
        <f>E31</f>
        <v>m2</v>
      </c>
      <c r="J31" s="14">
        <f t="shared" si="1"/>
        <v>34.22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'25'!J33</f>
        <v>59.939999999999984</v>
      </c>
      <c r="G33" s="14" t="str">
        <f t="shared" si="0"/>
        <v>m2</v>
      </c>
      <c r="H33" s="14">
        <f>'RAB BILIK L'!G34*'RAB 500JT'!BJ50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'25'!J35</f>
        <v>262.49639999999994</v>
      </c>
      <c r="G35" s="14" t="str">
        <f t="shared" si="0"/>
        <v>m2</v>
      </c>
      <c r="H35" s="14">
        <f>'RAB BILIK L'!G36*'RAB 500JT'!BJ52</f>
        <v>55.262399999999992</v>
      </c>
      <c r="I35" s="14" t="str">
        <f>E35</f>
        <v>m2</v>
      </c>
      <c r="J35" s="14">
        <f t="shared" si="1"/>
        <v>317.75879999999995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'25'!J37</f>
        <v>35</v>
      </c>
      <c r="G37" s="14" t="str">
        <f t="shared" si="0"/>
        <v>bh</v>
      </c>
      <c r="H37" s="14">
        <f>'RAB BILIK L'!G38*'RAB 500JT'!BJ54</f>
        <v>1</v>
      </c>
      <c r="I37" s="14" t="str">
        <f t="shared" ref="I37:I49" si="3">E37</f>
        <v>bh</v>
      </c>
      <c r="J37" s="14">
        <f t="shared" si="1"/>
        <v>36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'25'!J38</f>
        <v>35</v>
      </c>
      <c r="G38" s="14" t="str">
        <f t="shared" si="0"/>
        <v>bh</v>
      </c>
      <c r="H38" s="14">
        <f>'RAB BILIK L'!G39*'RAB 500JT'!BJ55</f>
        <v>0</v>
      </c>
      <c r="I38" s="14" t="str">
        <f t="shared" si="3"/>
        <v>bh</v>
      </c>
      <c r="J38" s="14">
        <f t="shared" si="1"/>
        <v>35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'25'!J39</f>
        <v>35</v>
      </c>
      <c r="G39" s="14" t="str">
        <f t="shared" si="0"/>
        <v>bh</v>
      </c>
      <c r="H39" s="14">
        <f>'RAB BILIK L'!G40*'RAB 500JT'!BJ56</f>
        <v>0</v>
      </c>
      <c r="I39" s="14" t="str">
        <f t="shared" si="3"/>
        <v>bh</v>
      </c>
      <c r="J39" s="14">
        <f t="shared" si="1"/>
        <v>35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'25'!J40</f>
        <v>35</v>
      </c>
      <c r="G40" s="14" t="str">
        <f t="shared" si="0"/>
        <v>btg</v>
      </c>
      <c r="H40" s="14">
        <f>'RAB BILIK L'!G41*'RAB 500JT'!BJ57</f>
        <v>0</v>
      </c>
      <c r="I40" s="14" t="str">
        <f t="shared" si="3"/>
        <v>btg</v>
      </c>
      <c r="J40" s="14">
        <f t="shared" si="1"/>
        <v>35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'25'!J41</f>
        <v>42</v>
      </c>
      <c r="G41" s="14" t="str">
        <f t="shared" si="0"/>
        <v>bh</v>
      </c>
      <c r="H41" s="14">
        <f>'RAB BILIK L'!G42*'RAB 500JT'!BJ58</f>
        <v>7</v>
      </c>
      <c r="I41" s="14" t="str">
        <f t="shared" si="3"/>
        <v>bh</v>
      </c>
      <c r="J41" s="14">
        <f t="shared" si="1"/>
        <v>49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'25'!J42</f>
        <v>35</v>
      </c>
      <c r="G42" s="14" t="str">
        <f t="shared" si="0"/>
        <v>bh</v>
      </c>
      <c r="H42" s="14">
        <f>'RAB BILIK L'!G43*'RAB 500JT'!BJ59</f>
        <v>0</v>
      </c>
      <c r="I42" s="14" t="str">
        <f t="shared" si="3"/>
        <v>bh</v>
      </c>
      <c r="J42" s="14">
        <f t="shared" si="1"/>
        <v>35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'25'!J43</f>
        <v>36</v>
      </c>
      <c r="G43" s="14" t="str">
        <f t="shared" si="0"/>
        <v>m</v>
      </c>
      <c r="H43" s="14">
        <f>'RAB BILIK L'!G44*'RAB 500JT'!BJ60</f>
        <v>9</v>
      </c>
      <c r="I43" s="14" t="str">
        <f t="shared" si="3"/>
        <v>m</v>
      </c>
      <c r="J43" s="14">
        <f t="shared" si="1"/>
        <v>45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'25'!J44</f>
        <v>13</v>
      </c>
      <c r="G44" s="14" t="str">
        <f t="shared" si="0"/>
        <v>bh</v>
      </c>
      <c r="H44" s="14">
        <f>'RAB BILIK L'!G45*'RAB 500JT'!BJ61</f>
        <v>3</v>
      </c>
      <c r="I44" s="14" t="str">
        <f t="shared" si="3"/>
        <v>bh</v>
      </c>
      <c r="J44" s="14">
        <f t="shared" si="1"/>
        <v>16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'25'!J45</f>
        <v>13</v>
      </c>
      <c r="G45" s="14" t="str">
        <f t="shared" si="0"/>
        <v>bh</v>
      </c>
      <c r="H45" s="14">
        <f>'RAB BILIK L'!G46*'RAB 500JT'!BJ62</f>
        <v>4</v>
      </c>
      <c r="I45" s="14" t="str">
        <f t="shared" si="3"/>
        <v>bh</v>
      </c>
      <c r="J45" s="14">
        <f t="shared" si="1"/>
        <v>17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'25'!J46</f>
        <v>13</v>
      </c>
      <c r="G46" s="14" t="str">
        <f t="shared" si="0"/>
        <v>bh</v>
      </c>
      <c r="H46" s="14">
        <f>'RAB BILIK L'!G47*'RAB 500JT'!BJ63</f>
        <v>3</v>
      </c>
      <c r="I46" s="14" t="str">
        <f t="shared" si="3"/>
        <v>bh</v>
      </c>
      <c r="J46" s="14">
        <f t="shared" si="1"/>
        <v>16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'25'!J47</f>
        <v>35</v>
      </c>
      <c r="G47" s="14" t="str">
        <f t="shared" si="0"/>
        <v>bh</v>
      </c>
      <c r="H47" s="14">
        <f>'RAB BILIK L'!G48*'RAB 500JT'!BJ64</f>
        <v>1</v>
      </c>
      <c r="I47" s="14" t="str">
        <f t="shared" si="3"/>
        <v>bh</v>
      </c>
      <c r="J47" s="14">
        <f t="shared" si="1"/>
        <v>36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'25'!J48</f>
        <v>35</v>
      </c>
      <c r="G48" s="14" t="str">
        <f t="shared" si="0"/>
        <v>btg</v>
      </c>
      <c r="H48" s="14">
        <f>'RAB BILIK L'!G49*'RAB 500JT'!BJ65</f>
        <v>0</v>
      </c>
      <c r="I48" s="14" t="str">
        <f t="shared" si="3"/>
        <v>btg</v>
      </c>
      <c r="J48" s="14">
        <f t="shared" si="1"/>
        <v>35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'25'!J49</f>
        <v>58</v>
      </c>
      <c r="G49" s="14" t="str">
        <f t="shared" si="0"/>
        <v>bh</v>
      </c>
      <c r="H49" s="14">
        <f>'RAB BILIK L'!G50*'RAB 500JT'!BJ66</f>
        <v>0</v>
      </c>
      <c r="I49" s="14" t="str">
        <f t="shared" si="3"/>
        <v>bh</v>
      </c>
      <c r="J49" s="14">
        <f t="shared" si="1"/>
        <v>58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'25'!J53</f>
        <v>47.519999999999996</v>
      </c>
      <c r="G53" s="14" t="str">
        <f t="shared" si="0"/>
        <v>m3</v>
      </c>
      <c r="H53" s="14">
        <f>'RAB SEPT'!G13*'RAB 500JT'!BJ69</f>
        <v>0</v>
      </c>
      <c r="I53" s="14" t="str">
        <f>E53</f>
        <v>m3</v>
      </c>
      <c r="J53" s="14">
        <f>H53+F53</f>
        <v>47.519999999999996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'25'!J54</f>
        <v>15.047999999999998</v>
      </c>
      <c r="G54" s="14" t="str">
        <f t="shared" si="0"/>
        <v>m3</v>
      </c>
      <c r="H54" s="14">
        <f>'RAB SEPT'!G14*'RAB 500JT'!BJ70</f>
        <v>0</v>
      </c>
      <c r="I54" s="14" t="str">
        <f>E54</f>
        <v>m3</v>
      </c>
      <c r="J54" s="14">
        <f t="shared" ref="J54:J94" si="4">H54+F54</f>
        <v>15.047999999999998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'25'!J56</f>
        <v>202.39999999999995</v>
      </c>
      <c r="G56" s="14" t="str">
        <f t="shared" si="0"/>
        <v>m2</v>
      </c>
      <c r="H56" s="14">
        <f>'RAB SEPT'!G16*'RAB 500JT'!BJ72</f>
        <v>0</v>
      </c>
      <c r="I56" s="14" t="str">
        <f>E56</f>
        <v>m2</v>
      </c>
      <c r="J56" s="14">
        <f t="shared" si="4"/>
        <v>202.39999999999995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'25'!J58</f>
        <v>10.440000000000003</v>
      </c>
      <c r="G58" s="14" t="str">
        <f t="shared" si="0"/>
        <v>m3</v>
      </c>
      <c r="H58" s="14">
        <f>'RAB SEPT'!G18*'RAB 500JT'!BJ74</f>
        <v>0</v>
      </c>
      <c r="I58" s="14" t="str">
        <f t="shared" ref="I58:I63" si="5">E58</f>
        <v>m3</v>
      </c>
      <c r="J58" s="14">
        <f t="shared" si="4"/>
        <v>10.440000000000003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'25'!J59</f>
        <v>2.8511999999999991</v>
      </c>
      <c r="G59" s="14" t="str">
        <f t="shared" si="0"/>
        <v>m3</v>
      </c>
      <c r="H59" s="14">
        <f>'RAB SEPT'!G19*'RAB 500JT'!BJ75</f>
        <v>0</v>
      </c>
      <c r="I59" s="14" t="str">
        <f t="shared" si="5"/>
        <v>m3</v>
      </c>
      <c r="J59" s="14">
        <f t="shared" si="4"/>
        <v>2.8511999999999991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'25'!J60</f>
        <v>4.0739999999999998</v>
      </c>
      <c r="G60" s="14" t="str">
        <f t="shared" si="0"/>
        <v>m3</v>
      </c>
      <c r="H60" s="14">
        <f>'RAB SEPT'!G20*'RAB 500JT'!BJ76</f>
        <v>0</v>
      </c>
      <c r="I60" s="14" t="str">
        <f t="shared" si="5"/>
        <v>m3</v>
      </c>
      <c r="J60" s="14">
        <f t="shared" si="4"/>
        <v>4.0739999999999998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'25'!J61</f>
        <v>1.0000000000000002</v>
      </c>
      <c r="G61" s="14" t="str">
        <f t="shared" si="0"/>
        <v>m3</v>
      </c>
      <c r="H61" s="14">
        <f>'RAB SEPT'!G21*'RAB 500JT'!BJ77</f>
        <v>0.05</v>
      </c>
      <c r="I61" s="14" t="str">
        <f t="shared" si="5"/>
        <v>m3</v>
      </c>
      <c r="J61" s="14">
        <f t="shared" si="4"/>
        <v>1.0500000000000003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'25'!J62</f>
        <v>0.30000000000000016</v>
      </c>
      <c r="G62" s="14" t="str">
        <f t="shared" si="0"/>
        <v>m3</v>
      </c>
      <c r="H62" s="14">
        <f>'RAB SEPT'!G22*'RAB 500JT'!BJ78</f>
        <v>0</v>
      </c>
      <c r="I62" s="14" t="str">
        <f t="shared" si="5"/>
        <v>m3</v>
      </c>
      <c r="J62" s="14">
        <f t="shared" si="4"/>
        <v>0.30000000000000016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'25'!J63</f>
        <v>9.0299999999999976</v>
      </c>
      <c r="G63" s="14" t="str">
        <f t="shared" si="0"/>
        <v>m3</v>
      </c>
      <c r="H63" s="14">
        <f>'RAB SEPT'!G23*'RAB 500JT'!BJ79</f>
        <v>0</v>
      </c>
      <c r="I63" s="14" t="str">
        <f t="shared" si="5"/>
        <v>m3</v>
      </c>
      <c r="J63" s="14">
        <f t="shared" si="4"/>
        <v>9.0299999999999976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'25'!J65</f>
        <v>773.98440000000005</v>
      </c>
      <c r="G65" s="14" t="str">
        <f t="shared" si="0"/>
        <v>Kg</v>
      </c>
      <c r="H65" s="14">
        <f>'RAB SEPT'!G25*'RAB 500JT'!BJ81</f>
        <v>0</v>
      </c>
      <c r="I65" s="14" t="str">
        <f t="shared" ref="I65:I70" si="6">E65</f>
        <v>Kg</v>
      </c>
      <c r="J65" s="14">
        <f t="shared" si="4"/>
        <v>773.98440000000005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'25'!J66</f>
        <v>162.88800000000001</v>
      </c>
      <c r="G66" s="14" t="str">
        <f t="shared" si="0"/>
        <v>Kg</v>
      </c>
      <c r="H66" s="14">
        <f>'RAB SEPT'!G26*'RAB 500JT'!BJ82</f>
        <v>8.144400000000001</v>
      </c>
      <c r="I66" s="14" t="str">
        <f t="shared" si="6"/>
        <v>Kg</v>
      </c>
      <c r="J66" s="14">
        <f t="shared" si="4"/>
        <v>171.0324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'25'!J67</f>
        <v>162.88800000000001</v>
      </c>
      <c r="G67" s="14" t="str">
        <f t="shared" si="0"/>
        <v>Kg</v>
      </c>
      <c r="H67" s="14">
        <f>'RAB SEPT'!G27*'RAB 500JT'!BJ83</f>
        <v>0</v>
      </c>
      <c r="I67" s="14" t="str">
        <f t="shared" si="6"/>
        <v>Kg</v>
      </c>
      <c r="J67" s="14">
        <f t="shared" si="4"/>
        <v>162.88800000000001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'25'!J68</f>
        <v>99.540000000000049</v>
      </c>
      <c r="G68" s="14" t="str">
        <f t="shared" si="0"/>
        <v>Kg</v>
      </c>
      <c r="H68" s="14">
        <f>'RAB SEPT'!G28*'RAB 500JT'!BJ84</f>
        <v>0</v>
      </c>
      <c r="I68" s="14" t="str">
        <f t="shared" si="6"/>
        <v>Kg</v>
      </c>
      <c r="J68" s="14">
        <f t="shared" si="4"/>
        <v>99.540000000000049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'25'!J69</f>
        <v>45.819999999999993</v>
      </c>
      <c r="G69" s="14" t="str">
        <f t="shared" si="0"/>
        <v>Kg</v>
      </c>
      <c r="H69" s="14">
        <f>'RAB SEPT'!G29*'RAB 500JT'!BJ85</f>
        <v>0</v>
      </c>
      <c r="I69" s="14" t="str">
        <f t="shared" si="6"/>
        <v>Kg</v>
      </c>
      <c r="J69" s="14">
        <f t="shared" si="4"/>
        <v>45.819999999999993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'25'!J70</f>
        <v>23.858000000000011</v>
      </c>
      <c r="G70" s="14" t="str">
        <f t="shared" si="0"/>
        <v>Kg</v>
      </c>
      <c r="H70" s="14">
        <f>'RAB SEPT'!G30*'RAB 500JT'!BJ86</f>
        <v>0</v>
      </c>
      <c r="I70" s="14" t="str">
        <f t="shared" si="6"/>
        <v>Kg</v>
      </c>
      <c r="J70" s="14">
        <f t="shared" si="4"/>
        <v>23.858000000000011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'25'!J72</f>
        <v>60</v>
      </c>
      <c r="G72" s="14" t="str">
        <f t="shared" si="0"/>
        <v>m2</v>
      </c>
      <c r="H72" s="14">
        <f>'RAB SEPT'!G32*'RAB 500JT'!BJ88</f>
        <v>3</v>
      </c>
      <c r="I72" s="14" t="str">
        <f>E72</f>
        <v>m2</v>
      </c>
      <c r="J72" s="14">
        <f t="shared" si="4"/>
        <v>63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'25'!J73</f>
        <v>39.311999999999998</v>
      </c>
      <c r="G73" s="14" t="str">
        <f t="shared" si="0"/>
        <v>m2</v>
      </c>
      <c r="H73" s="14">
        <f>'RAB SEPT'!G33*'RAB 500JT'!BJ89</f>
        <v>1.8719999999999999</v>
      </c>
      <c r="I73" s="14" t="str">
        <f>E73</f>
        <v>m2</v>
      </c>
      <c r="J73" s="14">
        <f t="shared" si="4"/>
        <v>41.183999999999997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'25'!J74</f>
        <v>21</v>
      </c>
      <c r="G74" s="14" t="str">
        <f t="shared" si="0"/>
        <v>m2</v>
      </c>
      <c r="H74" s="14">
        <f>'RAB SEPT'!G34*'RAB 500JT'!BJ90</f>
        <v>1</v>
      </c>
      <c r="I74" s="14" t="str">
        <f>E74</f>
        <v>m2</v>
      </c>
      <c r="J74" s="14">
        <f t="shared" si="4"/>
        <v>22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'25'!J75</f>
        <v>0.30000000000000016</v>
      </c>
      <c r="G75" s="14" t="str">
        <f t="shared" si="0"/>
        <v>m2</v>
      </c>
      <c r="H75" s="14">
        <f>'RAB SEPT'!G35*'RAB 500JT'!BJ91</f>
        <v>0</v>
      </c>
      <c r="I75" s="14" t="str">
        <f>E75</f>
        <v>m2</v>
      </c>
      <c r="J75" s="14">
        <f t="shared" si="4"/>
        <v>0.30000000000000016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'25'!J76</f>
        <v>9.0299999999999976</v>
      </c>
      <c r="G76" s="14" t="str">
        <f t="shared" ref="G76:G94" si="7">E76</f>
        <v>m2</v>
      </c>
      <c r="H76" s="14">
        <f>'RAB SEPT'!G36*'RAB 500JT'!BJ92</f>
        <v>0.43</v>
      </c>
      <c r="I76" s="14" t="str">
        <f>E76</f>
        <v>m2</v>
      </c>
      <c r="J76" s="14">
        <f t="shared" si="4"/>
        <v>9.4599999999999973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'25'!J78</f>
        <v>19</v>
      </c>
      <c r="G78" s="14" t="str">
        <f t="shared" si="7"/>
        <v>bh</v>
      </c>
      <c r="H78" s="14">
        <f>'RAB SEPT'!G38*'RAB 500JT'!BJ94</f>
        <v>0</v>
      </c>
      <c r="I78" s="14" t="str">
        <f t="shared" ref="I78:I86" si="9">E78</f>
        <v>bh</v>
      </c>
      <c r="J78" s="14">
        <f t="shared" si="4"/>
        <v>19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'25'!J79</f>
        <v>40</v>
      </c>
      <c r="G79" s="14" t="str">
        <f t="shared" si="7"/>
        <v>m</v>
      </c>
      <c r="H79" s="14">
        <f>'RAB SEPT'!G39*'RAB 500JT'!BJ95</f>
        <v>0</v>
      </c>
      <c r="I79" s="14" t="str">
        <f t="shared" si="9"/>
        <v>m</v>
      </c>
      <c r="J79" s="14">
        <f t="shared" si="4"/>
        <v>40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'25'!J80</f>
        <v>40</v>
      </c>
      <c r="G80" s="14" t="str">
        <f t="shared" si="7"/>
        <v>btg</v>
      </c>
      <c r="H80" s="14">
        <f>'RAB SEPT'!G40*'RAB 500JT'!BJ96</f>
        <v>0</v>
      </c>
      <c r="I80" s="14" t="str">
        <f t="shared" si="9"/>
        <v>btg</v>
      </c>
      <c r="J80" s="14">
        <f t="shared" si="4"/>
        <v>40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'25'!J81</f>
        <v>19</v>
      </c>
      <c r="G81" s="14" t="str">
        <f t="shared" si="7"/>
        <v>bh</v>
      </c>
      <c r="H81" s="14">
        <f>'RAB SEPT'!G41*'RAB 500JT'!BJ97</f>
        <v>0</v>
      </c>
      <c r="I81" s="14" t="str">
        <f t="shared" si="9"/>
        <v>bh</v>
      </c>
      <c r="J81" s="14">
        <f t="shared" si="4"/>
        <v>19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'25'!J82</f>
        <v>38</v>
      </c>
      <c r="G82" s="14" t="str">
        <f t="shared" si="7"/>
        <v>bh</v>
      </c>
      <c r="H82" s="14">
        <f>'RAB SEPT'!G42*'RAB 500JT'!BJ98</f>
        <v>0</v>
      </c>
      <c r="I82" s="14" t="str">
        <f t="shared" si="9"/>
        <v>bh</v>
      </c>
      <c r="J82" s="14">
        <f t="shared" si="4"/>
        <v>38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'25'!J83</f>
        <v>19</v>
      </c>
      <c r="G83" s="14" t="str">
        <f t="shared" si="7"/>
        <v>bh</v>
      </c>
      <c r="H83" s="14">
        <f>'RAB SEPT'!G43*'RAB 500JT'!BJ99</f>
        <v>1</v>
      </c>
      <c r="I83" s="14" t="str">
        <f t="shared" si="9"/>
        <v>bh</v>
      </c>
      <c r="J83" s="14">
        <f t="shared" si="4"/>
        <v>20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'25'!J84</f>
        <v>18</v>
      </c>
      <c r="G84" s="14" t="str">
        <f t="shared" si="7"/>
        <v>set</v>
      </c>
      <c r="H84" s="14">
        <f>'RAB SEPT'!G44*'RAB 500JT'!BJ100</f>
        <v>0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'25'!J85</f>
        <v>1</v>
      </c>
      <c r="G85" s="14" t="str">
        <f t="shared" si="7"/>
        <v>set</v>
      </c>
      <c r="H85" s="14">
        <f>'RAB SEPT'!G45*'RAB 500JT'!BJ101</f>
        <v>1</v>
      </c>
      <c r="I85" s="14" t="str">
        <f t="shared" si="9"/>
        <v>set</v>
      </c>
      <c r="J85" s="14">
        <f t="shared" si="4"/>
        <v>2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'25'!J86</f>
        <v>23</v>
      </c>
      <c r="G86" s="14" t="str">
        <f t="shared" si="7"/>
        <v>bh</v>
      </c>
      <c r="H86" s="14">
        <f>'RAB SEPT'!G46*'RAB 500JT'!BJ102</f>
        <v>0</v>
      </c>
      <c r="I86" s="14" t="str">
        <f t="shared" si="9"/>
        <v>bh</v>
      </c>
      <c r="J86" s="14">
        <f t="shared" si="4"/>
        <v>23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'25'!J88</f>
        <v>14.318400000000006</v>
      </c>
      <c r="G88" s="14" t="str">
        <f t="shared" si="7"/>
        <v>m3</v>
      </c>
      <c r="H88" s="14">
        <f>'RAB SEPT'!G48*'RAB 500JT'!BJ104</f>
        <v>0</v>
      </c>
      <c r="I88" s="14" t="str">
        <f t="shared" ref="I88:I94" si="10">E88</f>
        <v>m3</v>
      </c>
      <c r="J88" s="14">
        <f t="shared" si="4"/>
        <v>14.318400000000006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'25'!J89</f>
        <v>5.0239999999999982</v>
      </c>
      <c r="G89" s="14" t="str">
        <f t="shared" si="7"/>
        <v>m3</v>
      </c>
      <c r="H89" s="14">
        <f>'RAB SEPT'!G49*'RAB 500JT'!BJ105</f>
        <v>0</v>
      </c>
      <c r="I89" s="14" t="str">
        <f t="shared" si="10"/>
        <v>m3</v>
      </c>
      <c r="J89" s="14">
        <f t="shared" si="4"/>
        <v>5.0239999999999982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'25'!J90</f>
        <v>57</v>
      </c>
      <c r="G90" s="14" t="str">
        <f t="shared" si="7"/>
        <v>Bh</v>
      </c>
      <c r="H90" s="14">
        <f>'RAB SEPT'!G50*'RAB 500JT'!BJ106</f>
        <v>0</v>
      </c>
      <c r="I90" s="14" t="str">
        <f t="shared" si="10"/>
        <v>Bh</v>
      </c>
      <c r="J90" s="14">
        <f t="shared" si="4"/>
        <v>57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'25'!J91</f>
        <v>20</v>
      </c>
      <c r="G91" s="14" t="str">
        <f t="shared" si="7"/>
        <v>Bh</v>
      </c>
      <c r="H91" s="14">
        <f>'RAB SEPT'!G51*'RAB 500JT'!BJ107</f>
        <v>0</v>
      </c>
      <c r="I91" s="14" t="str">
        <f t="shared" si="10"/>
        <v>Bh</v>
      </c>
      <c r="J91" s="14">
        <f t="shared" si="4"/>
        <v>20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'25'!J92</f>
        <v>2.0096000000000007</v>
      </c>
      <c r="G92" s="14" t="str">
        <f t="shared" si="7"/>
        <v>M3</v>
      </c>
      <c r="H92" s="14">
        <f>'RAB SEPT'!G52*'RAB 500JT'!BJ108</f>
        <v>0.10048000000000001</v>
      </c>
      <c r="I92" s="14" t="str">
        <f t="shared" si="10"/>
        <v>M3</v>
      </c>
      <c r="J92" s="14">
        <f t="shared" si="4"/>
        <v>2.1100800000000008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'25'!J93</f>
        <v>1.9091200000000006</v>
      </c>
      <c r="G93" s="14" t="str">
        <f t="shared" si="7"/>
        <v>M3</v>
      </c>
      <c r="H93" s="14">
        <f>'RAB SEPT'!G53*'RAB 500JT'!BJ109</f>
        <v>0</v>
      </c>
      <c r="I93" s="14" t="str">
        <f t="shared" si="10"/>
        <v>M3</v>
      </c>
      <c r="J93" s="14">
        <f t="shared" si="4"/>
        <v>1.9091200000000006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'25'!J94</f>
        <v>19</v>
      </c>
      <c r="G94" s="14" t="str">
        <f t="shared" si="7"/>
        <v>M2</v>
      </c>
      <c r="H94" s="14">
        <f>'RAB SEPT'!G54*'RAB 500JT'!BJ110</f>
        <v>1</v>
      </c>
      <c r="I94" s="14" t="str">
        <f t="shared" si="10"/>
        <v>M2</v>
      </c>
      <c r="J94" s="14">
        <f t="shared" si="4"/>
        <v>20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442D-A011-462F-B906-7E2410BDAC84}">
  <dimension ref="A1:Z119"/>
  <sheetViews>
    <sheetView topLeftCell="A59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307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'26'!J11</f>
        <v>37.757999999999988</v>
      </c>
      <c r="G11" s="14" t="str">
        <f>E11</f>
        <v>m3</v>
      </c>
      <c r="H11" s="14">
        <f>'RAB BILIK L'!G12*'RAB 500JT'!BK28</f>
        <v>0</v>
      </c>
      <c r="I11" s="14" t="str">
        <f>E11</f>
        <v>m3</v>
      </c>
      <c r="J11" s="14">
        <f>H11+F11</f>
        <v>37.757999999999988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'26'!J12</f>
        <v>0.53069999999999995</v>
      </c>
      <c r="G12" s="14" t="str">
        <f t="shared" ref="G12:G75" si="0">E12</f>
        <v>m3</v>
      </c>
      <c r="H12" s="14">
        <f>'RAB BILIK L'!G13*'RAB 500JT'!BK29</f>
        <v>8.6999999999999994E-3</v>
      </c>
      <c r="I12" s="14" t="str">
        <f>E12</f>
        <v>m3</v>
      </c>
      <c r="J12" s="14">
        <f t="shared" ref="J12:J49" si="1">H12+F12</f>
        <v>0.53939999999999999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'26'!J14</f>
        <v>20.531999999999996</v>
      </c>
      <c r="G14" s="14" t="str">
        <f t="shared" si="0"/>
        <v>m3</v>
      </c>
      <c r="H14" s="14">
        <f>'RAB BILIK L'!G15*'RAB 500JT'!BK31</f>
        <v>0.34800000000000003</v>
      </c>
      <c r="I14" s="14" t="str">
        <f>E14</f>
        <v>m3</v>
      </c>
      <c r="J14" s="14">
        <f t="shared" si="1"/>
        <v>20.879999999999995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'26'!J15</f>
        <v>323.23999999999995</v>
      </c>
      <c r="G15" s="14" t="str">
        <f t="shared" si="0"/>
        <v>m2</v>
      </c>
      <c r="H15" s="14">
        <f>'RAB BILIK L'!G16*'RAB 500JT'!BK32</f>
        <v>4.5199999999999996</v>
      </c>
      <c r="I15" s="14" t="str">
        <f>E15</f>
        <v>m2</v>
      </c>
      <c r="J15" s="14">
        <f t="shared" si="1"/>
        <v>327.75999999999993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'26'!J16</f>
        <v>591.92000000000007</v>
      </c>
      <c r="G16" s="14" t="str">
        <f t="shared" si="0"/>
        <v>m2</v>
      </c>
      <c r="H16" s="14">
        <f>'RAB BILIK L'!G17*'RAB 500JT'!BK33</f>
        <v>9.0399999999999991</v>
      </c>
      <c r="I16" s="14" t="str">
        <f>E16</f>
        <v>m2</v>
      </c>
      <c r="J16" s="14">
        <f t="shared" si="1"/>
        <v>600.96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'26'!J17</f>
        <v>591.92000000000007</v>
      </c>
      <c r="G17" s="14" t="str">
        <f t="shared" si="0"/>
        <v>m2</v>
      </c>
      <c r="H17" s="14">
        <f>'RAB BILIK L'!G18*'RAB 500JT'!BK34</f>
        <v>0</v>
      </c>
      <c r="I17" s="14" t="str">
        <f>E17</f>
        <v>m2</v>
      </c>
      <c r="J17" s="14">
        <f t="shared" si="1"/>
        <v>591.92000000000007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'26'!J18</f>
        <v>61.199999999999989</v>
      </c>
      <c r="G18" s="14" t="str">
        <f t="shared" si="0"/>
        <v>m2</v>
      </c>
      <c r="H18" s="14">
        <f>'RAB BILIK L'!G19*'RAB 500JT'!BK35</f>
        <v>0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'26'!J20</f>
        <v>3.1920000000000011</v>
      </c>
      <c r="G20" s="14" t="str">
        <f t="shared" si="0"/>
        <v>m3</v>
      </c>
      <c r="H20" s="14">
        <f>'RAB BILIK L'!G21*'RAB 500JT'!BK37</f>
        <v>0</v>
      </c>
      <c r="I20" s="14" t="str">
        <f>E20</f>
        <v>m3</v>
      </c>
      <c r="J20" s="14">
        <f t="shared" si="1"/>
        <v>3.1920000000000011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'26'!J21</f>
        <v>2.6534999999999993</v>
      </c>
      <c r="G21" s="14" t="str">
        <f t="shared" si="0"/>
        <v>m3</v>
      </c>
      <c r="H21" s="14">
        <f>'RAB BILIK L'!G22*'RAB 500JT'!BK38</f>
        <v>4.3499999999999997E-2</v>
      </c>
      <c r="I21" s="14" t="str">
        <f>E21</f>
        <v>m3</v>
      </c>
      <c r="J21" s="14">
        <f t="shared" si="1"/>
        <v>2.6969999999999992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'26'!J22</f>
        <v>2.9430000000000014</v>
      </c>
      <c r="G22" s="14" t="str">
        <f t="shared" si="0"/>
        <v>m3</v>
      </c>
      <c r="H22" s="14">
        <f>'RAB BILIK L'!G23*'RAB 500JT'!BK39</f>
        <v>0</v>
      </c>
      <c r="I22" s="14" t="str">
        <f>E22</f>
        <v>m3</v>
      </c>
      <c r="J22" s="14">
        <f t="shared" si="1"/>
        <v>2.9430000000000014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'26'!J23</f>
        <v>1.7690000000000001</v>
      </c>
      <c r="G23" s="14" t="str">
        <f t="shared" si="0"/>
        <v>m3</v>
      </c>
      <c r="H23" s="14">
        <f>'RAB BILIK L'!G24*'RAB 500JT'!BK40</f>
        <v>0</v>
      </c>
      <c r="I23" s="14" t="str">
        <f>E23</f>
        <v>m3</v>
      </c>
      <c r="J23" s="14">
        <f t="shared" si="1"/>
        <v>1.7690000000000001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'26'!J25</f>
        <v>600.42360000000031</v>
      </c>
      <c r="G25" s="14" t="str">
        <f t="shared" si="0"/>
        <v>Kg</v>
      </c>
      <c r="H25" s="14">
        <f>'RAB BILIK L'!G26*'RAB 500JT'!BK42</f>
        <v>10.72185</v>
      </c>
      <c r="I25" s="14" t="str">
        <f>E25</f>
        <v>Kg</v>
      </c>
      <c r="J25" s="14">
        <f t="shared" si="1"/>
        <v>611.14545000000032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'26'!J26</f>
        <v>931.02300000000025</v>
      </c>
      <c r="G26" s="14" t="str">
        <f t="shared" si="0"/>
        <v>Kg</v>
      </c>
      <c r="H26" s="14">
        <f>'RAB BILIK L'!G27*'RAB 500JT'!BK43</f>
        <v>0</v>
      </c>
      <c r="I26" s="14" t="str">
        <f>E26</f>
        <v>Kg</v>
      </c>
      <c r="J26" s="14">
        <f t="shared" si="1"/>
        <v>931.02300000000025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'26'!J27</f>
        <v>530.20165000000009</v>
      </c>
      <c r="G27" s="14" t="str">
        <f t="shared" si="0"/>
        <v>Kg</v>
      </c>
      <c r="H27" s="14">
        <f>'RAB BILIK L'!G28*'RAB 500JT'!BK44</f>
        <v>0</v>
      </c>
      <c r="I27" s="14" t="str">
        <f>E27</f>
        <v>Kg</v>
      </c>
      <c r="J27" s="14">
        <f t="shared" si="1"/>
        <v>530.20165000000009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'26'!J29</f>
        <v>34.799999999999997</v>
      </c>
      <c r="G29" s="14" t="str">
        <f t="shared" si="0"/>
        <v>m2</v>
      </c>
      <c r="H29" s="14">
        <f>'RAB BILIK L'!G30*'RAB 500JT'!BK46</f>
        <v>0</v>
      </c>
      <c r="I29" s="14" t="str">
        <f>E29</f>
        <v>m2</v>
      </c>
      <c r="J29" s="14">
        <f t="shared" si="1"/>
        <v>34.799999999999997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'26'!J30</f>
        <v>114.12000000000002</v>
      </c>
      <c r="G30" s="14" t="str">
        <f t="shared" si="0"/>
        <v>m2</v>
      </c>
      <c r="H30" s="14">
        <f>'RAB BILIK L'!G31*'RAB 500JT'!BK47</f>
        <v>0</v>
      </c>
      <c r="I30" s="14" t="str">
        <f>E30</f>
        <v>m2</v>
      </c>
      <c r="J30" s="14">
        <f t="shared" si="1"/>
        <v>114.12000000000002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'26'!J31</f>
        <v>34.22</v>
      </c>
      <c r="G31" s="14" t="str">
        <f t="shared" si="0"/>
        <v>m2</v>
      </c>
      <c r="H31" s="14">
        <f>'RAB BILIK L'!G32*'RAB 500JT'!BK48</f>
        <v>0.58000000000000007</v>
      </c>
      <c r="I31" s="14" t="str">
        <f>E31</f>
        <v>m2</v>
      </c>
      <c r="J31" s="14">
        <f t="shared" si="1"/>
        <v>34.799999999999997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'26'!J33</f>
        <v>59.939999999999984</v>
      </c>
      <c r="G33" s="14" t="str">
        <f t="shared" si="0"/>
        <v>m2</v>
      </c>
      <c r="H33" s="14">
        <f>'RAB BILIK L'!G34*'RAB 500JT'!BK50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'26'!J35</f>
        <v>317.75879999999995</v>
      </c>
      <c r="G35" s="14" t="str">
        <f t="shared" si="0"/>
        <v>m2</v>
      </c>
      <c r="H35" s="14">
        <f>'RAB BILIK L'!G36*'RAB 500JT'!BK52</f>
        <v>55.262399999999992</v>
      </c>
      <c r="I35" s="14" t="str">
        <f>E35</f>
        <v>m2</v>
      </c>
      <c r="J35" s="14">
        <f t="shared" si="1"/>
        <v>373.02119999999996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'26'!J37</f>
        <v>36</v>
      </c>
      <c r="G37" s="14" t="str">
        <f t="shared" si="0"/>
        <v>bh</v>
      </c>
      <c r="H37" s="14">
        <f>'RAB BILIK L'!G38*'RAB 500JT'!BK54</f>
        <v>1</v>
      </c>
      <c r="I37" s="14" t="str">
        <f t="shared" ref="I37:I49" si="3">E37</f>
        <v>bh</v>
      </c>
      <c r="J37" s="14">
        <f t="shared" si="1"/>
        <v>37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'26'!J38</f>
        <v>35</v>
      </c>
      <c r="G38" s="14" t="str">
        <f t="shared" si="0"/>
        <v>bh</v>
      </c>
      <c r="H38" s="14">
        <f>'RAB BILIK L'!G39*'RAB 500JT'!BK55</f>
        <v>1</v>
      </c>
      <c r="I38" s="14" t="str">
        <f t="shared" si="3"/>
        <v>bh</v>
      </c>
      <c r="J38" s="14">
        <f t="shared" si="1"/>
        <v>36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'26'!J39</f>
        <v>35</v>
      </c>
      <c r="G39" s="14" t="str">
        <f t="shared" si="0"/>
        <v>bh</v>
      </c>
      <c r="H39" s="14">
        <f>'RAB BILIK L'!G40*'RAB 500JT'!BK56</f>
        <v>0</v>
      </c>
      <c r="I39" s="14" t="str">
        <f t="shared" si="3"/>
        <v>bh</v>
      </c>
      <c r="J39" s="14">
        <f t="shared" si="1"/>
        <v>35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'26'!J40</f>
        <v>35</v>
      </c>
      <c r="G40" s="14" t="str">
        <f t="shared" si="0"/>
        <v>btg</v>
      </c>
      <c r="H40" s="14">
        <f>'RAB BILIK L'!G41*'RAB 500JT'!BK57</f>
        <v>0</v>
      </c>
      <c r="I40" s="14" t="str">
        <f t="shared" si="3"/>
        <v>btg</v>
      </c>
      <c r="J40" s="14">
        <f t="shared" si="1"/>
        <v>35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'26'!J41</f>
        <v>49</v>
      </c>
      <c r="G41" s="14" t="str">
        <f t="shared" si="0"/>
        <v>bh</v>
      </c>
      <c r="H41" s="14">
        <f>'RAB BILIK L'!G42*'RAB 500JT'!BK58</f>
        <v>7</v>
      </c>
      <c r="I41" s="14" t="str">
        <f t="shared" si="3"/>
        <v>bh</v>
      </c>
      <c r="J41" s="14">
        <f t="shared" si="1"/>
        <v>56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'26'!J42</f>
        <v>35</v>
      </c>
      <c r="G42" s="14" t="str">
        <f t="shared" si="0"/>
        <v>bh</v>
      </c>
      <c r="H42" s="14">
        <f>'RAB BILIK L'!G43*'RAB 500JT'!BK59</f>
        <v>1</v>
      </c>
      <c r="I42" s="14" t="str">
        <f t="shared" si="3"/>
        <v>bh</v>
      </c>
      <c r="J42" s="14">
        <f t="shared" si="1"/>
        <v>36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'26'!J43</f>
        <v>45</v>
      </c>
      <c r="G43" s="14" t="str">
        <f t="shared" si="0"/>
        <v>m</v>
      </c>
      <c r="H43" s="14">
        <f>'RAB BILIK L'!G44*'RAB 500JT'!BK60</f>
        <v>9</v>
      </c>
      <c r="I43" s="14" t="str">
        <f t="shared" si="3"/>
        <v>m</v>
      </c>
      <c r="J43" s="14">
        <f t="shared" si="1"/>
        <v>54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'26'!J44</f>
        <v>16</v>
      </c>
      <c r="G44" s="14" t="str">
        <f t="shared" si="0"/>
        <v>bh</v>
      </c>
      <c r="H44" s="14">
        <f>'RAB BILIK L'!G45*'RAB 500JT'!BK61</f>
        <v>4</v>
      </c>
      <c r="I44" s="14" t="str">
        <f t="shared" si="3"/>
        <v>bh</v>
      </c>
      <c r="J44" s="14">
        <f t="shared" si="1"/>
        <v>20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'26'!J45</f>
        <v>17</v>
      </c>
      <c r="G45" s="14" t="str">
        <f t="shared" si="0"/>
        <v>bh</v>
      </c>
      <c r="H45" s="14">
        <f>'RAB BILIK L'!G46*'RAB 500JT'!BK62</f>
        <v>4</v>
      </c>
      <c r="I45" s="14" t="str">
        <f t="shared" si="3"/>
        <v>bh</v>
      </c>
      <c r="J45" s="14">
        <f t="shared" si="1"/>
        <v>21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'26'!J46</f>
        <v>16</v>
      </c>
      <c r="G46" s="14" t="str">
        <f t="shared" si="0"/>
        <v>bh</v>
      </c>
      <c r="H46" s="14">
        <f>'RAB BILIK L'!G47*'RAB 500JT'!BK63</f>
        <v>4</v>
      </c>
      <c r="I46" s="14" t="str">
        <f t="shared" si="3"/>
        <v>bh</v>
      </c>
      <c r="J46" s="14">
        <f t="shared" si="1"/>
        <v>20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'26'!J47</f>
        <v>36</v>
      </c>
      <c r="G47" s="14" t="str">
        <f t="shared" si="0"/>
        <v>bh</v>
      </c>
      <c r="H47" s="14">
        <f>'RAB BILIK L'!G48*'RAB 500JT'!BK64</f>
        <v>1</v>
      </c>
      <c r="I47" s="14" t="str">
        <f t="shared" si="3"/>
        <v>bh</v>
      </c>
      <c r="J47" s="14">
        <f t="shared" si="1"/>
        <v>37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'26'!J48</f>
        <v>35</v>
      </c>
      <c r="G48" s="14" t="str">
        <f t="shared" si="0"/>
        <v>btg</v>
      </c>
      <c r="H48" s="14">
        <f>'RAB BILIK L'!G49*'RAB 500JT'!BK65</f>
        <v>0</v>
      </c>
      <c r="I48" s="14" t="str">
        <f t="shared" si="3"/>
        <v>btg</v>
      </c>
      <c r="J48" s="14">
        <f t="shared" si="1"/>
        <v>35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'26'!J49</f>
        <v>58</v>
      </c>
      <c r="G49" s="14" t="str">
        <f t="shared" si="0"/>
        <v>bh</v>
      </c>
      <c r="H49" s="14">
        <f>'RAB BILIK L'!G50*'RAB 500JT'!BK66</f>
        <v>1</v>
      </c>
      <c r="I49" s="14" t="str">
        <f t="shared" si="3"/>
        <v>bh</v>
      </c>
      <c r="J49" s="14">
        <f t="shared" si="1"/>
        <v>59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'26'!J53</f>
        <v>47.519999999999996</v>
      </c>
      <c r="G53" s="14" t="str">
        <f t="shared" si="0"/>
        <v>m3</v>
      </c>
      <c r="H53" s="14">
        <f>'RAB SEPT'!G13*'RAB 500JT'!BK69</f>
        <v>0</v>
      </c>
      <c r="I53" s="14" t="str">
        <f>E53</f>
        <v>m3</v>
      </c>
      <c r="J53" s="14">
        <f>H53+F53</f>
        <v>47.519999999999996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'26'!J54</f>
        <v>15.047999999999998</v>
      </c>
      <c r="G54" s="14" t="str">
        <f t="shared" si="0"/>
        <v>m3</v>
      </c>
      <c r="H54" s="14">
        <f>'RAB SEPT'!G14*'RAB 500JT'!BK70</f>
        <v>0</v>
      </c>
      <c r="I54" s="14" t="str">
        <f>E54</f>
        <v>m3</v>
      </c>
      <c r="J54" s="14">
        <f t="shared" ref="J54:J94" si="4">H54+F54</f>
        <v>15.047999999999998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'26'!J56</f>
        <v>202.39999999999995</v>
      </c>
      <c r="G56" s="14" t="str">
        <f t="shared" si="0"/>
        <v>m2</v>
      </c>
      <c r="H56" s="14">
        <f>'RAB SEPT'!G16*'RAB 500JT'!BK72</f>
        <v>9.1999999999999993</v>
      </c>
      <c r="I56" s="14" t="str">
        <f>E56</f>
        <v>m2</v>
      </c>
      <c r="J56" s="14">
        <f t="shared" si="4"/>
        <v>211.59999999999994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'26'!J58</f>
        <v>10.440000000000003</v>
      </c>
      <c r="G58" s="14" t="str">
        <f t="shared" si="0"/>
        <v>m3</v>
      </c>
      <c r="H58" s="14">
        <f>'RAB SEPT'!G18*'RAB 500JT'!BK74</f>
        <v>0</v>
      </c>
      <c r="I58" s="14" t="str">
        <f t="shared" ref="I58:I63" si="5">E58</f>
        <v>m3</v>
      </c>
      <c r="J58" s="14">
        <f t="shared" si="4"/>
        <v>10.440000000000003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'26'!J59</f>
        <v>2.8511999999999991</v>
      </c>
      <c r="G59" s="14" t="str">
        <f t="shared" si="0"/>
        <v>m3</v>
      </c>
      <c r="H59" s="14">
        <f>'RAB SEPT'!G19*'RAB 500JT'!BK75</f>
        <v>0</v>
      </c>
      <c r="I59" s="14" t="str">
        <f t="shared" si="5"/>
        <v>m3</v>
      </c>
      <c r="J59" s="14">
        <f t="shared" si="4"/>
        <v>2.8511999999999991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'26'!J60</f>
        <v>4.0739999999999998</v>
      </c>
      <c r="G60" s="14" t="str">
        <f t="shared" si="0"/>
        <v>m3</v>
      </c>
      <c r="H60" s="14">
        <f>'RAB SEPT'!G20*'RAB 500JT'!BK76</f>
        <v>0</v>
      </c>
      <c r="I60" s="14" t="str">
        <f t="shared" si="5"/>
        <v>m3</v>
      </c>
      <c r="J60" s="14">
        <f t="shared" si="4"/>
        <v>4.0739999999999998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'26'!J61</f>
        <v>1.0500000000000003</v>
      </c>
      <c r="G61" s="14" t="str">
        <f t="shared" si="0"/>
        <v>m3</v>
      </c>
      <c r="H61" s="14">
        <f>'RAB SEPT'!G21*'RAB 500JT'!BK77</f>
        <v>0</v>
      </c>
      <c r="I61" s="14" t="str">
        <f t="shared" si="5"/>
        <v>m3</v>
      </c>
      <c r="J61" s="14">
        <f t="shared" si="4"/>
        <v>1.0500000000000003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'26'!J62</f>
        <v>0.30000000000000016</v>
      </c>
      <c r="G62" s="14" t="str">
        <f t="shared" si="0"/>
        <v>m3</v>
      </c>
      <c r="H62" s="14">
        <f>'RAB SEPT'!G22*'RAB 500JT'!BK78</f>
        <v>1.4999999999999999E-2</v>
      </c>
      <c r="I62" s="14" t="str">
        <f t="shared" si="5"/>
        <v>m3</v>
      </c>
      <c r="J62" s="14">
        <f t="shared" si="4"/>
        <v>0.31500000000000017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'26'!J63</f>
        <v>9.0299999999999976</v>
      </c>
      <c r="G63" s="14" t="str">
        <f t="shared" si="0"/>
        <v>m3</v>
      </c>
      <c r="H63" s="14">
        <f>'RAB SEPT'!G23*'RAB 500JT'!BK79</f>
        <v>0</v>
      </c>
      <c r="I63" s="14" t="str">
        <f t="shared" si="5"/>
        <v>m3</v>
      </c>
      <c r="J63" s="14">
        <f t="shared" si="4"/>
        <v>9.0299999999999976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'26'!J65</f>
        <v>773.98440000000005</v>
      </c>
      <c r="G65" s="14" t="str">
        <f t="shared" si="0"/>
        <v>Kg</v>
      </c>
      <c r="H65" s="14">
        <f>'RAB SEPT'!G25*'RAB 500JT'!BK81</f>
        <v>0</v>
      </c>
      <c r="I65" s="14" t="str">
        <f t="shared" ref="I65:I70" si="6">E65</f>
        <v>Kg</v>
      </c>
      <c r="J65" s="14">
        <f t="shared" si="4"/>
        <v>773.98440000000005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'26'!J66</f>
        <v>171.0324</v>
      </c>
      <c r="G66" s="14" t="str">
        <f t="shared" si="0"/>
        <v>Kg</v>
      </c>
      <c r="H66" s="14">
        <f>'RAB SEPT'!G26*'RAB 500JT'!BK82</f>
        <v>0</v>
      </c>
      <c r="I66" s="14" t="str">
        <f t="shared" si="6"/>
        <v>Kg</v>
      </c>
      <c r="J66" s="14">
        <f t="shared" si="4"/>
        <v>171.0324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'26'!J67</f>
        <v>162.88800000000001</v>
      </c>
      <c r="G67" s="14" t="str">
        <f t="shared" si="0"/>
        <v>Kg</v>
      </c>
      <c r="H67" s="14">
        <f>'RAB SEPT'!G27*'RAB 500JT'!BK83</f>
        <v>8.144400000000001</v>
      </c>
      <c r="I67" s="14" t="str">
        <f t="shared" si="6"/>
        <v>Kg</v>
      </c>
      <c r="J67" s="14">
        <f t="shared" si="4"/>
        <v>171.0324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'26'!J68</f>
        <v>99.540000000000049</v>
      </c>
      <c r="G68" s="14" t="str">
        <f t="shared" si="0"/>
        <v>Kg</v>
      </c>
      <c r="H68" s="14">
        <f>'RAB SEPT'!G28*'RAB 500JT'!BK84</f>
        <v>0</v>
      </c>
      <c r="I68" s="14" t="str">
        <f t="shared" si="6"/>
        <v>Kg</v>
      </c>
      <c r="J68" s="14">
        <f t="shared" si="4"/>
        <v>99.540000000000049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'26'!J69</f>
        <v>45.819999999999993</v>
      </c>
      <c r="G69" s="14" t="str">
        <f t="shared" si="0"/>
        <v>Kg</v>
      </c>
      <c r="H69" s="14">
        <f>'RAB SEPT'!G29*'RAB 500JT'!BK85</f>
        <v>0</v>
      </c>
      <c r="I69" s="14" t="str">
        <f t="shared" si="6"/>
        <v>Kg</v>
      </c>
      <c r="J69" s="14">
        <f t="shared" si="4"/>
        <v>45.819999999999993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'26'!J70</f>
        <v>23.858000000000011</v>
      </c>
      <c r="G70" s="14" t="str">
        <f t="shared" si="0"/>
        <v>Kg</v>
      </c>
      <c r="H70" s="14">
        <f>'RAB SEPT'!G30*'RAB 500JT'!BK86</f>
        <v>0</v>
      </c>
      <c r="I70" s="14" t="str">
        <f t="shared" si="6"/>
        <v>Kg</v>
      </c>
      <c r="J70" s="14">
        <f t="shared" si="4"/>
        <v>23.858000000000011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'26'!J72</f>
        <v>63</v>
      </c>
      <c r="G72" s="14" t="str">
        <f t="shared" si="0"/>
        <v>m2</v>
      </c>
      <c r="H72" s="14">
        <f>'RAB SEPT'!G32*'RAB 500JT'!BK88</f>
        <v>3</v>
      </c>
      <c r="I72" s="14" t="str">
        <f>E72</f>
        <v>m2</v>
      </c>
      <c r="J72" s="14">
        <f t="shared" si="4"/>
        <v>66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'26'!J73</f>
        <v>41.183999999999997</v>
      </c>
      <c r="G73" s="14" t="str">
        <f t="shared" si="0"/>
        <v>m2</v>
      </c>
      <c r="H73" s="14">
        <f>'RAB SEPT'!G33*'RAB 500JT'!BK89</f>
        <v>1.8719999999999999</v>
      </c>
      <c r="I73" s="14" t="str">
        <f>E73</f>
        <v>m2</v>
      </c>
      <c r="J73" s="14">
        <f t="shared" si="4"/>
        <v>43.055999999999997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'26'!J74</f>
        <v>22</v>
      </c>
      <c r="G74" s="14" t="str">
        <f t="shared" si="0"/>
        <v>m2</v>
      </c>
      <c r="H74" s="14">
        <f>'RAB SEPT'!G34*'RAB 500JT'!BK90</f>
        <v>1</v>
      </c>
      <c r="I74" s="14" t="str">
        <f>E74</f>
        <v>m2</v>
      </c>
      <c r="J74" s="14">
        <f t="shared" si="4"/>
        <v>23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'26'!J75</f>
        <v>0.30000000000000016</v>
      </c>
      <c r="G75" s="14" t="str">
        <f t="shared" si="0"/>
        <v>m2</v>
      </c>
      <c r="H75" s="14">
        <f>'RAB SEPT'!G35*'RAB 500JT'!BK91</f>
        <v>1.4999999999999999E-2</v>
      </c>
      <c r="I75" s="14" t="str">
        <f>E75</f>
        <v>m2</v>
      </c>
      <c r="J75" s="14">
        <f t="shared" si="4"/>
        <v>0.31500000000000017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'26'!J76</f>
        <v>9.4599999999999973</v>
      </c>
      <c r="G76" s="14" t="str">
        <f t="shared" ref="G76:G94" si="7">E76</f>
        <v>m2</v>
      </c>
      <c r="H76" s="14">
        <f>'RAB SEPT'!G36*'RAB 500JT'!BK92</f>
        <v>0.43</v>
      </c>
      <c r="I76" s="14" t="str">
        <f>E76</f>
        <v>m2</v>
      </c>
      <c r="J76" s="14">
        <f t="shared" si="4"/>
        <v>9.889999999999997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'26'!J78</f>
        <v>19</v>
      </c>
      <c r="G78" s="14" t="str">
        <f t="shared" si="7"/>
        <v>bh</v>
      </c>
      <c r="H78" s="14">
        <f>'RAB SEPT'!G38*'RAB 500JT'!BK94</f>
        <v>0</v>
      </c>
      <c r="I78" s="14" t="str">
        <f t="shared" ref="I78:I86" si="9">E78</f>
        <v>bh</v>
      </c>
      <c r="J78" s="14">
        <f t="shared" si="4"/>
        <v>19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'26'!J79</f>
        <v>40</v>
      </c>
      <c r="G79" s="14" t="str">
        <f t="shared" si="7"/>
        <v>m</v>
      </c>
      <c r="H79" s="14">
        <f>'RAB SEPT'!G39*'RAB 500JT'!BK95</f>
        <v>0</v>
      </c>
      <c r="I79" s="14" t="str">
        <f t="shared" si="9"/>
        <v>m</v>
      </c>
      <c r="J79" s="14">
        <f t="shared" si="4"/>
        <v>40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'26'!J80</f>
        <v>40</v>
      </c>
      <c r="G80" s="14" t="str">
        <f t="shared" si="7"/>
        <v>btg</v>
      </c>
      <c r="H80" s="14">
        <f>'RAB SEPT'!G40*'RAB 500JT'!BK96</f>
        <v>0</v>
      </c>
      <c r="I80" s="14" t="str">
        <f t="shared" si="9"/>
        <v>btg</v>
      </c>
      <c r="J80" s="14">
        <f t="shared" si="4"/>
        <v>40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'26'!J81</f>
        <v>19</v>
      </c>
      <c r="G81" s="14" t="str">
        <f t="shared" si="7"/>
        <v>bh</v>
      </c>
      <c r="H81" s="14">
        <f>'RAB SEPT'!G41*'RAB 500JT'!BK97</f>
        <v>0</v>
      </c>
      <c r="I81" s="14" t="str">
        <f t="shared" si="9"/>
        <v>bh</v>
      </c>
      <c r="J81" s="14">
        <f t="shared" si="4"/>
        <v>19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'26'!J82</f>
        <v>38</v>
      </c>
      <c r="G82" s="14" t="str">
        <f t="shared" si="7"/>
        <v>bh</v>
      </c>
      <c r="H82" s="14">
        <f>'RAB SEPT'!G42*'RAB 500JT'!BK98</f>
        <v>2</v>
      </c>
      <c r="I82" s="14" t="str">
        <f t="shared" si="9"/>
        <v>bh</v>
      </c>
      <c r="J82" s="14">
        <f t="shared" si="4"/>
        <v>40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'26'!J83</f>
        <v>20</v>
      </c>
      <c r="G83" s="14" t="str">
        <f t="shared" si="7"/>
        <v>bh</v>
      </c>
      <c r="H83" s="14">
        <f>'RAB SEPT'!G43*'RAB 500JT'!BK99</f>
        <v>0</v>
      </c>
      <c r="I83" s="14" t="str">
        <f t="shared" si="9"/>
        <v>bh</v>
      </c>
      <c r="J83" s="14">
        <f t="shared" si="4"/>
        <v>20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'26'!J84</f>
        <v>18</v>
      </c>
      <c r="G84" s="14" t="str">
        <f t="shared" si="7"/>
        <v>set</v>
      </c>
      <c r="H84" s="14">
        <f>'RAB SEPT'!G44*'RAB 500JT'!BK100</f>
        <v>0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'26'!J85</f>
        <v>2</v>
      </c>
      <c r="G85" s="14" t="str">
        <f t="shared" si="7"/>
        <v>set</v>
      </c>
      <c r="H85" s="14">
        <f>'RAB SEPT'!G45*'RAB 500JT'!BK101</f>
        <v>0</v>
      </c>
      <c r="I85" s="14" t="str">
        <f t="shared" si="9"/>
        <v>set</v>
      </c>
      <c r="J85" s="14">
        <f t="shared" si="4"/>
        <v>2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'26'!J86</f>
        <v>23</v>
      </c>
      <c r="G86" s="14" t="str">
        <f t="shared" si="7"/>
        <v>bh</v>
      </c>
      <c r="H86" s="14">
        <f>'RAB SEPT'!G46*'RAB 500JT'!BK102</f>
        <v>0</v>
      </c>
      <c r="I86" s="14" t="str">
        <f t="shared" si="9"/>
        <v>bh</v>
      </c>
      <c r="J86" s="14">
        <f t="shared" si="4"/>
        <v>23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'26'!J88</f>
        <v>14.318400000000006</v>
      </c>
      <c r="G88" s="14" t="str">
        <f t="shared" si="7"/>
        <v>m3</v>
      </c>
      <c r="H88" s="14">
        <f>'RAB SEPT'!G48*'RAB 500JT'!BK104</f>
        <v>0</v>
      </c>
      <c r="I88" s="14" t="str">
        <f t="shared" ref="I88:I94" si="10">E88</f>
        <v>m3</v>
      </c>
      <c r="J88" s="14">
        <f t="shared" si="4"/>
        <v>14.318400000000006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'26'!J89</f>
        <v>5.0239999999999982</v>
      </c>
      <c r="G89" s="14" t="str">
        <f t="shared" si="7"/>
        <v>m3</v>
      </c>
      <c r="H89" s="14">
        <f>'RAB SEPT'!G49*'RAB 500JT'!BK105</f>
        <v>0</v>
      </c>
      <c r="I89" s="14" t="str">
        <f t="shared" si="10"/>
        <v>m3</v>
      </c>
      <c r="J89" s="14">
        <f t="shared" si="4"/>
        <v>5.0239999999999982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'26'!J90</f>
        <v>57</v>
      </c>
      <c r="G90" s="14" t="str">
        <f t="shared" si="7"/>
        <v>Bh</v>
      </c>
      <c r="H90" s="14">
        <f>'RAB SEPT'!G50*'RAB 500JT'!BK106</f>
        <v>0</v>
      </c>
      <c r="I90" s="14" t="str">
        <f t="shared" si="10"/>
        <v>Bh</v>
      </c>
      <c r="J90" s="14">
        <f t="shared" si="4"/>
        <v>57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'26'!J91</f>
        <v>20</v>
      </c>
      <c r="G91" s="14" t="str">
        <f t="shared" si="7"/>
        <v>Bh</v>
      </c>
      <c r="H91" s="14">
        <f>'RAB SEPT'!G51*'RAB 500JT'!BK107</f>
        <v>1</v>
      </c>
      <c r="I91" s="14" t="str">
        <f t="shared" si="10"/>
        <v>Bh</v>
      </c>
      <c r="J91" s="14">
        <f t="shared" si="4"/>
        <v>21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'26'!J92</f>
        <v>2.1100800000000008</v>
      </c>
      <c r="G92" s="14" t="str">
        <f t="shared" si="7"/>
        <v>M3</v>
      </c>
      <c r="H92" s="14">
        <f>'RAB SEPT'!G52*'RAB 500JT'!BK108</f>
        <v>0</v>
      </c>
      <c r="I92" s="14" t="str">
        <f t="shared" si="10"/>
        <v>M3</v>
      </c>
      <c r="J92" s="14">
        <f t="shared" si="4"/>
        <v>2.1100800000000008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'26'!J93</f>
        <v>1.9091200000000006</v>
      </c>
      <c r="G93" s="14" t="str">
        <f t="shared" si="7"/>
        <v>M3</v>
      </c>
      <c r="H93" s="14">
        <f>'RAB SEPT'!G53*'RAB 500JT'!BK109</f>
        <v>0</v>
      </c>
      <c r="I93" s="14" t="str">
        <f t="shared" si="10"/>
        <v>M3</v>
      </c>
      <c r="J93" s="14">
        <f t="shared" si="4"/>
        <v>1.9091200000000006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'26'!J94</f>
        <v>20</v>
      </c>
      <c r="G94" s="14" t="str">
        <f t="shared" si="7"/>
        <v>M2</v>
      </c>
      <c r="H94" s="14">
        <f>'RAB SEPT'!G54*'RAB 500JT'!BK110</f>
        <v>0</v>
      </c>
      <c r="I94" s="14" t="str">
        <f t="shared" si="10"/>
        <v>M2</v>
      </c>
      <c r="J94" s="14">
        <f t="shared" si="4"/>
        <v>20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2FE1-06A7-409D-8598-195F907F1482}">
  <dimension ref="A1:Z119"/>
  <sheetViews>
    <sheetView topLeftCell="A59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308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'27'!J11</f>
        <v>37.757999999999988</v>
      </c>
      <c r="G11" s="14" t="str">
        <f>E11</f>
        <v>m3</v>
      </c>
      <c r="H11" s="14">
        <f>'RAB BILIK L'!G12*'RAB 500JT'!BL28</f>
        <v>0</v>
      </c>
      <c r="I11" s="14" t="str">
        <f>E11</f>
        <v>m3</v>
      </c>
      <c r="J11" s="14">
        <f>H11+F11</f>
        <v>37.757999999999988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'27'!J12</f>
        <v>0.53939999999999999</v>
      </c>
      <c r="G12" s="14" t="str">
        <f t="shared" ref="G12:G75" si="0">E12</f>
        <v>m3</v>
      </c>
      <c r="H12" s="14">
        <f>'RAB BILIK L'!G13*'RAB 500JT'!BL29</f>
        <v>0</v>
      </c>
      <c r="I12" s="14" t="str">
        <f>E12</f>
        <v>m3</v>
      </c>
      <c r="J12" s="14">
        <f t="shared" ref="J12:J49" si="1">H12+F12</f>
        <v>0.53939999999999999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'27'!J14</f>
        <v>20.879999999999995</v>
      </c>
      <c r="G14" s="14" t="str">
        <f t="shared" si="0"/>
        <v>m3</v>
      </c>
      <c r="H14" s="14">
        <f>'RAB BILIK L'!G15*'RAB 500JT'!BL31</f>
        <v>0</v>
      </c>
      <c r="I14" s="14" t="str">
        <f>E14</f>
        <v>m3</v>
      </c>
      <c r="J14" s="14">
        <f t="shared" si="1"/>
        <v>20.879999999999995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'27'!J15</f>
        <v>327.75999999999993</v>
      </c>
      <c r="G15" s="14" t="str">
        <f t="shared" si="0"/>
        <v>m2</v>
      </c>
      <c r="H15" s="14">
        <f>'RAB BILIK L'!G16*'RAB 500JT'!BL32</f>
        <v>4.5199999999999996</v>
      </c>
      <c r="I15" s="14" t="str">
        <f>E15</f>
        <v>m2</v>
      </c>
      <c r="J15" s="14">
        <f t="shared" si="1"/>
        <v>332.27999999999992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'27'!J16</f>
        <v>600.96</v>
      </c>
      <c r="G16" s="14" t="str">
        <f t="shared" si="0"/>
        <v>m2</v>
      </c>
      <c r="H16" s="14">
        <f>'RAB BILIK L'!G17*'RAB 500JT'!BL33</f>
        <v>9.0399999999999991</v>
      </c>
      <c r="I16" s="14" t="str">
        <f>E16</f>
        <v>m2</v>
      </c>
      <c r="J16" s="14">
        <f t="shared" si="1"/>
        <v>610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'27'!J17</f>
        <v>591.92000000000007</v>
      </c>
      <c r="G17" s="14" t="str">
        <f t="shared" si="0"/>
        <v>m2</v>
      </c>
      <c r="H17" s="14">
        <f>'RAB BILIK L'!G18*'RAB 500JT'!BL34</f>
        <v>9.0399999999999991</v>
      </c>
      <c r="I17" s="14" t="str">
        <f>E17</f>
        <v>m2</v>
      </c>
      <c r="J17" s="14">
        <f t="shared" si="1"/>
        <v>600.96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'27'!J18</f>
        <v>61.199999999999989</v>
      </c>
      <c r="G18" s="14" t="str">
        <f t="shared" si="0"/>
        <v>m2</v>
      </c>
      <c r="H18" s="14">
        <f>'RAB BILIK L'!G19*'RAB 500JT'!BL35</f>
        <v>0</v>
      </c>
      <c r="I18" s="14" t="str">
        <f>E18</f>
        <v>m2</v>
      </c>
      <c r="J18" s="14">
        <f t="shared" si="1"/>
        <v>61.199999999999989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'27'!J20</f>
        <v>3.1920000000000011</v>
      </c>
      <c r="G20" s="14" t="str">
        <f t="shared" si="0"/>
        <v>m3</v>
      </c>
      <c r="H20" s="14">
        <f>'RAB BILIK L'!G21*'RAB 500JT'!BL37</f>
        <v>0</v>
      </c>
      <c r="I20" s="14" t="str">
        <f>E20</f>
        <v>m3</v>
      </c>
      <c r="J20" s="14">
        <f t="shared" si="1"/>
        <v>3.1920000000000011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'27'!J21</f>
        <v>2.6969999999999992</v>
      </c>
      <c r="G21" s="14" t="str">
        <f t="shared" si="0"/>
        <v>m3</v>
      </c>
      <c r="H21" s="14">
        <f>'RAB BILIK L'!G22*'RAB 500JT'!BL38</f>
        <v>4.3499999999999997E-2</v>
      </c>
      <c r="I21" s="14" t="str">
        <f>E21</f>
        <v>m3</v>
      </c>
      <c r="J21" s="14">
        <f t="shared" si="1"/>
        <v>2.740499999999999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'27'!J22</f>
        <v>2.9430000000000014</v>
      </c>
      <c r="G22" s="14" t="str">
        <f t="shared" si="0"/>
        <v>m3</v>
      </c>
      <c r="H22" s="14">
        <f>'RAB BILIK L'!G23*'RAB 500JT'!BL39</f>
        <v>0</v>
      </c>
      <c r="I22" s="14" t="str">
        <f>E22</f>
        <v>m3</v>
      </c>
      <c r="J22" s="14">
        <f t="shared" si="1"/>
        <v>2.9430000000000014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'27'!J23</f>
        <v>1.7690000000000001</v>
      </c>
      <c r="G23" s="14" t="str">
        <f t="shared" si="0"/>
        <v>m3</v>
      </c>
      <c r="H23" s="14">
        <f>'RAB BILIK L'!G24*'RAB 500JT'!BL40</f>
        <v>0</v>
      </c>
      <c r="I23" s="14" t="str">
        <f>E23</f>
        <v>m3</v>
      </c>
      <c r="J23" s="14">
        <f t="shared" si="1"/>
        <v>1.7690000000000001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'27'!J25</f>
        <v>611.14545000000032</v>
      </c>
      <c r="G25" s="14" t="str">
        <f t="shared" si="0"/>
        <v>Kg</v>
      </c>
      <c r="H25" s="14">
        <f>'RAB BILIK L'!G26*'RAB 500JT'!BL42</f>
        <v>0</v>
      </c>
      <c r="I25" s="14" t="str">
        <f>E25</f>
        <v>Kg</v>
      </c>
      <c r="J25" s="14">
        <f t="shared" si="1"/>
        <v>611.14545000000032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'27'!J26</f>
        <v>931.02300000000025</v>
      </c>
      <c r="G26" s="14" t="str">
        <f t="shared" si="0"/>
        <v>Kg</v>
      </c>
      <c r="H26" s="14">
        <f>'RAB BILIK L'!G27*'RAB 500JT'!BL43</f>
        <v>22.524749999999997</v>
      </c>
      <c r="I26" s="14" t="str">
        <f>E26</f>
        <v>Kg</v>
      </c>
      <c r="J26" s="14">
        <f t="shared" si="1"/>
        <v>953.54775000000029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'27'!J27</f>
        <v>530.20165000000009</v>
      </c>
      <c r="G27" s="14" t="str">
        <f t="shared" si="0"/>
        <v>Kg</v>
      </c>
      <c r="H27" s="14">
        <f>'RAB BILIK L'!G28*'RAB 500JT'!BL44</f>
        <v>0</v>
      </c>
      <c r="I27" s="14" t="str">
        <f>E27</f>
        <v>Kg</v>
      </c>
      <c r="J27" s="14">
        <f t="shared" si="1"/>
        <v>530.20165000000009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'27'!J29</f>
        <v>34.799999999999997</v>
      </c>
      <c r="G29" s="14" t="str">
        <f t="shared" si="0"/>
        <v>m2</v>
      </c>
      <c r="H29" s="14">
        <f>'RAB BILIK L'!G30*'RAB 500JT'!BL46</f>
        <v>0.58000000000000007</v>
      </c>
      <c r="I29" s="14" t="str">
        <f>E29</f>
        <v>m2</v>
      </c>
      <c r="J29" s="14">
        <f t="shared" si="1"/>
        <v>35.379999999999995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'27'!J30</f>
        <v>114.12000000000002</v>
      </c>
      <c r="G30" s="14" t="str">
        <f t="shared" si="0"/>
        <v>m2</v>
      </c>
      <c r="H30" s="14">
        <f>'RAB BILIK L'!G31*'RAB 500JT'!BL47</f>
        <v>0</v>
      </c>
      <c r="I30" s="14" t="str">
        <f>E30</f>
        <v>m2</v>
      </c>
      <c r="J30" s="14">
        <f t="shared" si="1"/>
        <v>114.12000000000002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'27'!J31</f>
        <v>34.799999999999997</v>
      </c>
      <c r="G31" s="14" t="str">
        <f t="shared" si="0"/>
        <v>m2</v>
      </c>
      <c r="H31" s="14">
        <f>'RAB BILIK L'!G32*'RAB 500JT'!BL48</f>
        <v>0</v>
      </c>
      <c r="I31" s="14" t="str">
        <f>E31</f>
        <v>m2</v>
      </c>
      <c r="J31" s="14">
        <f t="shared" si="1"/>
        <v>34.799999999999997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'27'!J33</f>
        <v>59.939999999999984</v>
      </c>
      <c r="G33" s="14" t="str">
        <f t="shared" si="0"/>
        <v>m2</v>
      </c>
      <c r="H33" s="14">
        <f>'RAB BILIK L'!G34*'RAB 500JT'!BL50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'27'!J35</f>
        <v>373.02119999999996</v>
      </c>
      <c r="G35" s="14" t="str">
        <f t="shared" si="0"/>
        <v>m2</v>
      </c>
      <c r="H35" s="14">
        <f>'RAB BILIK L'!G36*'RAB 500JT'!BL52</f>
        <v>55.262399999999992</v>
      </c>
      <c r="I35" s="14" t="str">
        <f>E35</f>
        <v>m2</v>
      </c>
      <c r="J35" s="14">
        <f t="shared" si="1"/>
        <v>428.28359999999998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'27'!J37</f>
        <v>37</v>
      </c>
      <c r="G37" s="14" t="str">
        <f t="shared" si="0"/>
        <v>bh</v>
      </c>
      <c r="H37" s="14">
        <f>'RAB BILIK L'!G38*'RAB 500JT'!BL54</f>
        <v>1</v>
      </c>
      <c r="I37" s="14" t="str">
        <f t="shared" ref="I37:I49" si="3">E37</f>
        <v>bh</v>
      </c>
      <c r="J37" s="14">
        <f t="shared" si="1"/>
        <v>38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'27'!J38</f>
        <v>36</v>
      </c>
      <c r="G38" s="14" t="str">
        <f t="shared" si="0"/>
        <v>bh</v>
      </c>
      <c r="H38" s="14">
        <f>'RAB BILIK L'!G39*'RAB 500JT'!BL55</f>
        <v>1</v>
      </c>
      <c r="I38" s="14" t="str">
        <f t="shared" si="3"/>
        <v>bh</v>
      </c>
      <c r="J38" s="14">
        <f t="shared" si="1"/>
        <v>37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'27'!J39</f>
        <v>35</v>
      </c>
      <c r="G39" s="14" t="str">
        <f t="shared" si="0"/>
        <v>bh</v>
      </c>
      <c r="H39" s="14">
        <f>'RAB BILIK L'!G40*'RAB 500JT'!BL56</f>
        <v>1</v>
      </c>
      <c r="I39" s="14" t="str">
        <f t="shared" si="3"/>
        <v>bh</v>
      </c>
      <c r="J39" s="14">
        <f t="shared" si="1"/>
        <v>36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'27'!J40</f>
        <v>35</v>
      </c>
      <c r="G40" s="14" t="str">
        <f t="shared" si="0"/>
        <v>btg</v>
      </c>
      <c r="H40" s="14">
        <f>'RAB BILIK L'!G41*'RAB 500JT'!BL57</f>
        <v>1</v>
      </c>
      <c r="I40" s="14" t="str">
        <f t="shared" si="3"/>
        <v>btg</v>
      </c>
      <c r="J40" s="14">
        <f t="shared" si="1"/>
        <v>36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'27'!J41</f>
        <v>56</v>
      </c>
      <c r="G41" s="14" t="str">
        <f t="shared" si="0"/>
        <v>bh</v>
      </c>
      <c r="H41" s="14">
        <f>'RAB BILIK L'!G42*'RAB 500JT'!BL58</f>
        <v>7</v>
      </c>
      <c r="I41" s="14" t="str">
        <f t="shared" si="3"/>
        <v>bh</v>
      </c>
      <c r="J41" s="14">
        <f t="shared" si="1"/>
        <v>63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'27'!J42</f>
        <v>36</v>
      </c>
      <c r="G42" s="14" t="str">
        <f t="shared" si="0"/>
        <v>bh</v>
      </c>
      <c r="H42" s="14">
        <f>'RAB BILIK L'!G43*'RAB 500JT'!BL59</f>
        <v>1</v>
      </c>
      <c r="I42" s="14" t="str">
        <f t="shared" si="3"/>
        <v>bh</v>
      </c>
      <c r="J42" s="14">
        <f t="shared" si="1"/>
        <v>37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'27'!J43</f>
        <v>54</v>
      </c>
      <c r="G43" s="14" t="str">
        <f t="shared" si="0"/>
        <v>m</v>
      </c>
      <c r="H43" s="14">
        <f>'RAB BILIK L'!G44*'RAB 500JT'!BL60</f>
        <v>12</v>
      </c>
      <c r="I43" s="14" t="str">
        <f t="shared" si="3"/>
        <v>m</v>
      </c>
      <c r="J43" s="14">
        <f t="shared" si="1"/>
        <v>66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'27'!J44</f>
        <v>20</v>
      </c>
      <c r="G44" s="14" t="str">
        <f t="shared" si="0"/>
        <v>bh</v>
      </c>
      <c r="H44" s="14">
        <f>'RAB BILIK L'!G45*'RAB 500JT'!BL61</f>
        <v>3</v>
      </c>
      <c r="I44" s="14" t="str">
        <f t="shared" si="3"/>
        <v>bh</v>
      </c>
      <c r="J44" s="14">
        <f t="shared" si="1"/>
        <v>23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'27'!J45</f>
        <v>21</v>
      </c>
      <c r="G45" s="14" t="str">
        <f t="shared" si="0"/>
        <v>bh</v>
      </c>
      <c r="H45" s="14">
        <f>'RAB BILIK L'!G46*'RAB 500JT'!BL62</f>
        <v>4</v>
      </c>
      <c r="I45" s="14" t="str">
        <f t="shared" si="3"/>
        <v>bh</v>
      </c>
      <c r="J45" s="14">
        <f t="shared" si="1"/>
        <v>25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'27'!J46</f>
        <v>20</v>
      </c>
      <c r="G46" s="14" t="str">
        <f t="shared" si="0"/>
        <v>bh</v>
      </c>
      <c r="H46" s="14">
        <f>'RAB BILIK L'!G47*'RAB 500JT'!BL63</f>
        <v>3</v>
      </c>
      <c r="I46" s="14" t="str">
        <f t="shared" si="3"/>
        <v>bh</v>
      </c>
      <c r="J46" s="14">
        <f t="shared" si="1"/>
        <v>23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'27'!J47</f>
        <v>37</v>
      </c>
      <c r="G47" s="14" t="str">
        <f t="shared" si="0"/>
        <v>bh</v>
      </c>
      <c r="H47" s="14">
        <f>'RAB BILIK L'!G48*'RAB 500JT'!BL64</f>
        <v>1</v>
      </c>
      <c r="I47" s="14" t="str">
        <f t="shared" si="3"/>
        <v>bh</v>
      </c>
      <c r="J47" s="14">
        <f t="shared" si="1"/>
        <v>38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'27'!J48</f>
        <v>35</v>
      </c>
      <c r="G48" s="14" t="str">
        <f t="shared" si="0"/>
        <v>btg</v>
      </c>
      <c r="H48" s="14">
        <f>'RAB BILIK L'!G49*'RAB 500JT'!BL65</f>
        <v>1</v>
      </c>
      <c r="I48" s="14" t="str">
        <f t="shared" si="3"/>
        <v>btg</v>
      </c>
      <c r="J48" s="14">
        <f t="shared" si="1"/>
        <v>36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'27'!J49</f>
        <v>59</v>
      </c>
      <c r="G49" s="14" t="str">
        <f t="shared" si="0"/>
        <v>bh</v>
      </c>
      <c r="H49" s="14">
        <f>'RAB BILIK L'!G50*'RAB 500JT'!BL66</f>
        <v>0</v>
      </c>
      <c r="I49" s="14" t="str">
        <f t="shared" si="3"/>
        <v>bh</v>
      </c>
      <c r="J49" s="14">
        <f t="shared" si="1"/>
        <v>59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'27'!J53</f>
        <v>47.519999999999996</v>
      </c>
      <c r="G53" s="14" t="str">
        <f t="shared" si="0"/>
        <v>m3</v>
      </c>
      <c r="H53" s="14">
        <f>'RAB SEPT'!G13*'RAB 500JT'!BL69</f>
        <v>0</v>
      </c>
      <c r="I53" s="14" t="str">
        <f>E53</f>
        <v>m3</v>
      </c>
      <c r="J53" s="14">
        <f>H53+F53</f>
        <v>47.519999999999996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'27'!J54</f>
        <v>15.047999999999998</v>
      </c>
      <c r="G54" s="14" t="str">
        <f t="shared" si="0"/>
        <v>m3</v>
      </c>
      <c r="H54" s="14">
        <f>'RAB SEPT'!G14*'RAB 500JT'!BL70</f>
        <v>0.79199999999999993</v>
      </c>
      <c r="I54" s="14" t="str">
        <f>E54</f>
        <v>m3</v>
      </c>
      <c r="J54" s="14">
        <f t="shared" ref="J54:J94" si="4">H54+F54</f>
        <v>15.839999999999998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'27'!J56</f>
        <v>211.59999999999994</v>
      </c>
      <c r="G56" s="14" t="str">
        <f t="shared" si="0"/>
        <v>m2</v>
      </c>
      <c r="H56" s="14">
        <f>'RAB SEPT'!G16*'RAB 500JT'!BL72</f>
        <v>0</v>
      </c>
      <c r="I56" s="14" t="str">
        <f>E56</f>
        <v>m2</v>
      </c>
      <c r="J56" s="14">
        <f t="shared" si="4"/>
        <v>211.59999999999994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'27'!J58</f>
        <v>10.440000000000003</v>
      </c>
      <c r="G58" s="14" t="str">
        <f t="shared" si="0"/>
        <v>m3</v>
      </c>
      <c r="H58" s="14">
        <f>'RAB SEPT'!G18*'RAB 500JT'!BL74</f>
        <v>0.52200000000000002</v>
      </c>
      <c r="I58" s="14" t="str">
        <f t="shared" ref="I58:I63" si="5">E58</f>
        <v>m3</v>
      </c>
      <c r="J58" s="14">
        <f t="shared" si="4"/>
        <v>10.962000000000003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'27'!J59</f>
        <v>2.8511999999999991</v>
      </c>
      <c r="G59" s="14" t="str">
        <f t="shared" si="0"/>
        <v>m3</v>
      </c>
      <c r="H59" s="14">
        <f>'RAB SEPT'!G19*'RAB 500JT'!BL75</f>
        <v>0</v>
      </c>
      <c r="I59" s="14" t="str">
        <f t="shared" si="5"/>
        <v>m3</v>
      </c>
      <c r="J59" s="14">
        <f t="shared" si="4"/>
        <v>2.8511999999999991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'27'!J60</f>
        <v>4.0739999999999998</v>
      </c>
      <c r="G60" s="14" t="str">
        <f t="shared" si="0"/>
        <v>m3</v>
      </c>
      <c r="H60" s="14">
        <f>'RAB SEPT'!G20*'RAB 500JT'!BL76</f>
        <v>0.19400000000000001</v>
      </c>
      <c r="I60" s="14" t="str">
        <f t="shared" si="5"/>
        <v>m3</v>
      </c>
      <c r="J60" s="14">
        <f t="shared" si="4"/>
        <v>4.2679999999999998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'27'!J61</f>
        <v>1.0500000000000003</v>
      </c>
      <c r="G61" s="14" t="str">
        <f t="shared" si="0"/>
        <v>m3</v>
      </c>
      <c r="H61" s="14">
        <f>'RAB SEPT'!G21*'RAB 500JT'!BL77</f>
        <v>0</v>
      </c>
      <c r="I61" s="14" t="str">
        <f t="shared" si="5"/>
        <v>m3</v>
      </c>
      <c r="J61" s="14">
        <f t="shared" si="4"/>
        <v>1.0500000000000003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'27'!J62</f>
        <v>0.31500000000000017</v>
      </c>
      <c r="G62" s="14" t="str">
        <f t="shared" si="0"/>
        <v>m3</v>
      </c>
      <c r="H62" s="14">
        <f>'RAB SEPT'!G22*'RAB 500JT'!BL78</f>
        <v>0</v>
      </c>
      <c r="I62" s="14" t="str">
        <f t="shared" si="5"/>
        <v>m3</v>
      </c>
      <c r="J62" s="14">
        <f t="shared" si="4"/>
        <v>0.31500000000000017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'27'!J63</f>
        <v>9.0299999999999976</v>
      </c>
      <c r="G63" s="14" t="str">
        <f t="shared" si="0"/>
        <v>m3</v>
      </c>
      <c r="H63" s="14">
        <f>'RAB SEPT'!G23*'RAB 500JT'!BL79</f>
        <v>0</v>
      </c>
      <c r="I63" s="14" t="str">
        <f t="shared" si="5"/>
        <v>m3</v>
      </c>
      <c r="J63" s="14">
        <f t="shared" si="4"/>
        <v>9.0299999999999976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'27'!J65</f>
        <v>773.98440000000005</v>
      </c>
      <c r="G65" s="14" t="str">
        <f t="shared" si="0"/>
        <v>Kg</v>
      </c>
      <c r="H65" s="14">
        <f>'RAB SEPT'!G25*'RAB 500JT'!BL81</f>
        <v>0</v>
      </c>
      <c r="I65" s="14" t="str">
        <f t="shared" ref="I65:I70" si="6">E65</f>
        <v>Kg</v>
      </c>
      <c r="J65" s="14">
        <f t="shared" si="4"/>
        <v>773.98440000000005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'27'!J66</f>
        <v>171.0324</v>
      </c>
      <c r="G66" s="14" t="str">
        <f t="shared" si="0"/>
        <v>Kg</v>
      </c>
      <c r="H66" s="14">
        <f>'RAB SEPT'!G26*'RAB 500JT'!BL82</f>
        <v>0</v>
      </c>
      <c r="I66" s="14" t="str">
        <f t="shared" si="6"/>
        <v>Kg</v>
      </c>
      <c r="J66" s="14">
        <f t="shared" si="4"/>
        <v>171.0324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'27'!J67</f>
        <v>171.0324</v>
      </c>
      <c r="G67" s="14" t="str">
        <f t="shared" si="0"/>
        <v>Kg</v>
      </c>
      <c r="H67" s="14">
        <f>'RAB SEPT'!G27*'RAB 500JT'!BL83</f>
        <v>0</v>
      </c>
      <c r="I67" s="14" t="str">
        <f t="shared" si="6"/>
        <v>Kg</v>
      </c>
      <c r="J67" s="14">
        <f t="shared" si="4"/>
        <v>171.0324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'27'!J68</f>
        <v>99.540000000000049</v>
      </c>
      <c r="G68" s="14" t="str">
        <f t="shared" si="0"/>
        <v>Kg</v>
      </c>
      <c r="H68" s="14">
        <f>'RAB SEPT'!G28*'RAB 500JT'!BL84</f>
        <v>4.9770000000000003</v>
      </c>
      <c r="I68" s="14" t="str">
        <f t="shared" si="6"/>
        <v>Kg</v>
      </c>
      <c r="J68" s="14">
        <f t="shared" si="4"/>
        <v>104.51700000000005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'27'!J69</f>
        <v>45.819999999999993</v>
      </c>
      <c r="G69" s="14" t="str">
        <f t="shared" si="0"/>
        <v>Kg</v>
      </c>
      <c r="H69" s="14">
        <f>'RAB SEPT'!G29*'RAB 500JT'!BL85</f>
        <v>0</v>
      </c>
      <c r="I69" s="14" t="str">
        <f t="shared" si="6"/>
        <v>Kg</v>
      </c>
      <c r="J69" s="14">
        <f t="shared" si="4"/>
        <v>45.819999999999993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'27'!J70</f>
        <v>23.858000000000011</v>
      </c>
      <c r="G70" s="14" t="str">
        <f t="shared" si="0"/>
        <v>Kg</v>
      </c>
      <c r="H70" s="14">
        <f>'RAB SEPT'!G30*'RAB 500JT'!BL86</f>
        <v>0</v>
      </c>
      <c r="I70" s="14" t="str">
        <f t="shared" si="6"/>
        <v>Kg</v>
      </c>
      <c r="J70" s="14">
        <f t="shared" si="4"/>
        <v>23.858000000000011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'27'!J72</f>
        <v>66</v>
      </c>
      <c r="G72" s="14" t="str">
        <f t="shared" si="0"/>
        <v>m2</v>
      </c>
      <c r="H72" s="14">
        <f>'RAB SEPT'!G32*'RAB 500JT'!BL88</f>
        <v>0</v>
      </c>
      <c r="I72" s="14" t="str">
        <f>E72</f>
        <v>m2</v>
      </c>
      <c r="J72" s="14">
        <f t="shared" si="4"/>
        <v>66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'27'!J73</f>
        <v>43.055999999999997</v>
      </c>
      <c r="G73" s="14" t="str">
        <f t="shared" si="0"/>
        <v>m2</v>
      </c>
      <c r="H73" s="14">
        <f>'RAB SEPT'!G33*'RAB 500JT'!BL89</f>
        <v>1.8719999999999999</v>
      </c>
      <c r="I73" s="14" t="str">
        <f>E73</f>
        <v>m2</v>
      </c>
      <c r="J73" s="14">
        <f t="shared" si="4"/>
        <v>44.927999999999997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'27'!J74</f>
        <v>23</v>
      </c>
      <c r="G74" s="14" t="str">
        <f t="shared" si="0"/>
        <v>m2</v>
      </c>
      <c r="H74" s="14">
        <f>'RAB SEPT'!G34*'RAB 500JT'!BL90</f>
        <v>1</v>
      </c>
      <c r="I74" s="14" t="str">
        <f>E74</f>
        <v>m2</v>
      </c>
      <c r="J74" s="14">
        <f t="shared" si="4"/>
        <v>24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'27'!J75</f>
        <v>0.31500000000000017</v>
      </c>
      <c r="G75" s="14" t="str">
        <f t="shared" si="0"/>
        <v>m2</v>
      </c>
      <c r="H75" s="14">
        <f>'RAB SEPT'!G35*'RAB 500JT'!BL91</f>
        <v>1.4999999999999999E-2</v>
      </c>
      <c r="I75" s="14" t="str">
        <f>E75</f>
        <v>m2</v>
      </c>
      <c r="J75" s="14">
        <f t="shared" si="4"/>
        <v>0.33000000000000018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'27'!J76</f>
        <v>9.889999999999997</v>
      </c>
      <c r="G76" s="14" t="str">
        <f t="shared" ref="G76:G94" si="7">E76</f>
        <v>m2</v>
      </c>
      <c r="H76" s="14">
        <f>'RAB SEPT'!G36*'RAB 500JT'!BL92</f>
        <v>0.43</v>
      </c>
      <c r="I76" s="14" t="str">
        <f>E76</f>
        <v>m2</v>
      </c>
      <c r="J76" s="14">
        <f t="shared" si="4"/>
        <v>10.319999999999997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'27'!J78</f>
        <v>19</v>
      </c>
      <c r="G78" s="14" t="str">
        <f t="shared" si="7"/>
        <v>bh</v>
      </c>
      <c r="H78" s="14">
        <f>'RAB SEPT'!G38*'RAB 500JT'!BL94</f>
        <v>0</v>
      </c>
      <c r="I78" s="14" t="str">
        <f t="shared" ref="I78:I86" si="9">E78</f>
        <v>bh</v>
      </c>
      <c r="J78" s="14">
        <f t="shared" si="4"/>
        <v>19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'27'!J79</f>
        <v>40</v>
      </c>
      <c r="G79" s="14" t="str">
        <f t="shared" si="7"/>
        <v>m</v>
      </c>
      <c r="H79" s="14">
        <f>'RAB SEPT'!G39*'RAB 500JT'!BL95</f>
        <v>0</v>
      </c>
      <c r="I79" s="14" t="str">
        <f t="shared" si="9"/>
        <v>m</v>
      </c>
      <c r="J79" s="14">
        <f t="shared" si="4"/>
        <v>40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'27'!J80</f>
        <v>40</v>
      </c>
      <c r="G80" s="14" t="str">
        <f t="shared" si="7"/>
        <v>btg</v>
      </c>
      <c r="H80" s="14">
        <f>'RAB SEPT'!G40*'RAB 500JT'!BL96</f>
        <v>0</v>
      </c>
      <c r="I80" s="14" t="str">
        <f t="shared" si="9"/>
        <v>btg</v>
      </c>
      <c r="J80" s="14">
        <f t="shared" si="4"/>
        <v>40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'27'!J81</f>
        <v>19</v>
      </c>
      <c r="G81" s="14" t="str">
        <f t="shared" si="7"/>
        <v>bh</v>
      </c>
      <c r="H81" s="14">
        <f>'RAB SEPT'!G41*'RAB 500JT'!BL97</f>
        <v>1</v>
      </c>
      <c r="I81" s="14" t="str">
        <f t="shared" si="9"/>
        <v>bh</v>
      </c>
      <c r="J81" s="14">
        <f t="shared" si="4"/>
        <v>20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'27'!J82</f>
        <v>40</v>
      </c>
      <c r="G82" s="14" t="str">
        <f t="shared" si="7"/>
        <v>bh</v>
      </c>
      <c r="H82" s="14">
        <f>'RAB SEPT'!G42*'RAB 500JT'!BL98</f>
        <v>0</v>
      </c>
      <c r="I82" s="14" t="str">
        <f t="shared" si="9"/>
        <v>bh</v>
      </c>
      <c r="J82" s="14">
        <f t="shared" si="4"/>
        <v>40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'27'!J83</f>
        <v>20</v>
      </c>
      <c r="G83" s="14" t="str">
        <f t="shared" si="7"/>
        <v>bh</v>
      </c>
      <c r="H83" s="14">
        <f>'RAB SEPT'!G43*'RAB 500JT'!BL99</f>
        <v>0</v>
      </c>
      <c r="I83" s="14" t="str">
        <f t="shared" si="9"/>
        <v>bh</v>
      </c>
      <c r="J83" s="14">
        <f t="shared" si="4"/>
        <v>20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'27'!J84</f>
        <v>18</v>
      </c>
      <c r="G84" s="14" t="str">
        <f t="shared" si="7"/>
        <v>set</v>
      </c>
      <c r="H84" s="14">
        <f>'RAB SEPT'!G44*'RAB 500JT'!BL100</f>
        <v>0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'27'!J85</f>
        <v>2</v>
      </c>
      <c r="G85" s="14" t="str">
        <f t="shared" si="7"/>
        <v>set</v>
      </c>
      <c r="H85" s="14">
        <f>'RAB SEPT'!G45*'RAB 500JT'!BL101</f>
        <v>1</v>
      </c>
      <c r="I85" s="14" t="str">
        <f t="shared" si="9"/>
        <v>set</v>
      </c>
      <c r="J85" s="14">
        <f t="shared" si="4"/>
        <v>3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'27'!J86</f>
        <v>23</v>
      </c>
      <c r="G86" s="14" t="str">
        <f t="shared" si="7"/>
        <v>bh</v>
      </c>
      <c r="H86" s="14">
        <f>'RAB SEPT'!G46*'RAB 500JT'!BL102</f>
        <v>0</v>
      </c>
      <c r="I86" s="14" t="str">
        <f t="shared" si="9"/>
        <v>bh</v>
      </c>
      <c r="J86" s="14">
        <f t="shared" si="4"/>
        <v>23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'27'!J88</f>
        <v>14.318400000000006</v>
      </c>
      <c r="G88" s="14" t="str">
        <f t="shared" si="7"/>
        <v>m3</v>
      </c>
      <c r="H88" s="14">
        <f>'RAB SEPT'!G48*'RAB 500JT'!BL104</f>
        <v>0</v>
      </c>
      <c r="I88" s="14" t="str">
        <f t="shared" ref="I88:I94" si="10">E88</f>
        <v>m3</v>
      </c>
      <c r="J88" s="14">
        <f t="shared" si="4"/>
        <v>14.318400000000006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'27'!J89</f>
        <v>5.0239999999999982</v>
      </c>
      <c r="G89" s="14" t="str">
        <f t="shared" si="7"/>
        <v>m3</v>
      </c>
      <c r="H89" s="14">
        <f>'RAB SEPT'!G49*'RAB 500JT'!BL105</f>
        <v>0</v>
      </c>
      <c r="I89" s="14" t="str">
        <f t="shared" si="10"/>
        <v>m3</v>
      </c>
      <c r="J89" s="14">
        <f t="shared" si="4"/>
        <v>5.0239999999999982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'27'!J90</f>
        <v>57</v>
      </c>
      <c r="G90" s="14" t="str">
        <f t="shared" si="7"/>
        <v>Bh</v>
      </c>
      <c r="H90" s="14">
        <f>'RAB SEPT'!G50*'RAB 500JT'!BL106</f>
        <v>3</v>
      </c>
      <c r="I90" s="14" t="str">
        <f t="shared" si="10"/>
        <v>Bh</v>
      </c>
      <c r="J90" s="14">
        <f t="shared" si="4"/>
        <v>60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'27'!J91</f>
        <v>21</v>
      </c>
      <c r="G91" s="14" t="str">
        <f t="shared" si="7"/>
        <v>Bh</v>
      </c>
      <c r="H91" s="14">
        <f>'RAB SEPT'!G51*'RAB 500JT'!BL107</f>
        <v>0</v>
      </c>
      <c r="I91" s="14" t="str">
        <f t="shared" si="10"/>
        <v>Bh</v>
      </c>
      <c r="J91" s="14">
        <f t="shared" si="4"/>
        <v>21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'27'!J92</f>
        <v>2.1100800000000008</v>
      </c>
      <c r="G92" s="14" t="str">
        <f t="shared" si="7"/>
        <v>M3</v>
      </c>
      <c r="H92" s="14">
        <f>'RAB SEPT'!G52*'RAB 500JT'!BL108</f>
        <v>0</v>
      </c>
      <c r="I92" s="14" t="str">
        <f t="shared" si="10"/>
        <v>M3</v>
      </c>
      <c r="J92" s="14">
        <f t="shared" si="4"/>
        <v>2.1100800000000008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'27'!J93</f>
        <v>1.9091200000000006</v>
      </c>
      <c r="G93" s="14" t="str">
        <f t="shared" si="7"/>
        <v>M3</v>
      </c>
      <c r="H93" s="14">
        <f>'RAB SEPT'!G53*'RAB 500JT'!BL109</f>
        <v>0</v>
      </c>
      <c r="I93" s="14" t="str">
        <f t="shared" si="10"/>
        <v>M3</v>
      </c>
      <c r="J93" s="14">
        <f t="shared" si="4"/>
        <v>1.9091200000000006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'27'!J94</f>
        <v>20</v>
      </c>
      <c r="G94" s="14" t="str">
        <f t="shared" si="7"/>
        <v>M2</v>
      </c>
      <c r="H94" s="14">
        <f>'RAB SEPT'!G54*'RAB 500JT'!BL110</f>
        <v>0</v>
      </c>
      <c r="I94" s="14" t="str">
        <f t="shared" si="10"/>
        <v>M2</v>
      </c>
      <c r="J94" s="14">
        <f t="shared" si="4"/>
        <v>20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8A2D-D64B-4B9F-920A-926B23AE3128}">
  <dimension ref="A1:Z119"/>
  <sheetViews>
    <sheetView topLeftCell="A63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309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'28A'!J11</f>
        <v>37.757999999999988</v>
      </c>
      <c r="G11" s="14" t="str">
        <f>E11</f>
        <v>m3</v>
      </c>
      <c r="H11" s="14">
        <f>'RAB BILIK L'!G12*'RAB 500JT'!BM28</f>
        <v>0.60899999999999987</v>
      </c>
      <c r="I11" s="14" t="str">
        <f>E11</f>
        <v>m3</v>
      </c>
      <c r="J11" s="14">
        <f>H11+F11</f>
        <v>38.36699999999999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'28A'!J12</f>
        <v>0.53939999999999999</v>
      </c>
      <c r="G12" s="14" t="str">
        <f t="shared" ref="G12:G75" si="0">E12</f>
        <v>m3</v>
      </c>
      <c r="H12" s="14">
        <f>'RAB BILIK L'!G13*'RAB 500JT'!BM29</f>
        <v>0</v>
      </c>
      <c r="I12" s="14" t="str">
        <f>E12</f>
        <v>m3</v>
      </c>
      <c r="J12" s="14">
        <f t="shared" ref="J12:J49" si="1">H12+F12</f>
        <v>0.53939999999999999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'28A'!J14</f>
        <v>20.879999999999995</v>
      </c>
      <c r="G14" s="14" t="str">
        <f t="shared" si="0"/>
        <v>m3</v>
      </c>
      <c r="H14" s="14">
        <f>'RAB BILIK L'!G15*'RAB 500JT'!BM31</f>
        <v>0</v>
      </c>
      <c r="I14" s="14" t="str">
        <f>E14</f>
        <v>m3</v>
      </c>
      <c r="J14" s="14">
        <f t="shared" si="1"/>
        <v>20.879999999999995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'28A'!J15</f>
        <v>332.27999999999992</v>
      </c>
      <c r="G15" s="14" t="str">
        <f t="shared" si="0"/>
        <v>m2</v>
      </c>
      <c r="H15" s="14">
        <f>'RAB BILIK L'!G16*'RAB 500JT'!BM32</f>
        <v>0</v>
      </c>
      <c r="I15" s="14" t="str">
        <f>E15</f>
        <v>m2</v>
      </c>
      <c r="J15" s="14">
        <f t="shared" si="1"/>
        <v>332.27999999999992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'28A'!J16</f>
        <v>610</v>
      </c>
      <c r="G16" s="14" t="str">
        <f t="shared" si="0"/>
        <v>m2</v>
      </c>
      <c r="H16" s="14">
        <f>'RAB BILIK L'!G17*'RAB 500JT'!BM33</f>
        <v>9.0399999999999991</v>
      </c>
      <c r="I16" s="14" t="str">
        <f>E16</f>
        <v>m2</v>
      </c>
      <c r="J16" s="14">
        <f t="shared" si="1"/>
        <v>619.04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'28A'!J17</f>
        <v>600.96</v>
      </c>
      <c r="G17" s="14" t="str">
        <f t="shared" si="0"/>
        <v>m2</v>
      </c>
      <c r="H17" s="14">
        <f>'RAB BILIK L'!G18*'RAB 500JT'!BM34</f>
        <v>9.0399999999999991</v>
      </c>
      <c r="I17" s="14" t="str">
        <f>E17</f>
        <v>m2</v>
      </c>
      <c r="J17" s="14">
        <f t="shared" si="1"/>
        <v>610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'28A'!J18</f>
        <v>61.199999999999989</v>
      </c>
      <c r="G18" s="14" t="str">
        <f t="shared" si="0"/>
        <v>m2</v>
      </c>
      <c r="H18" s="14">
        <f>'RAB BILIK L'!G19*'RAB 500JT'!BM35</f>
        <v>1.7999999999999998</v>
      </c>
      <c r="I18" s="14" t="str">
        <f>E18</f>
        <v>m2</v>
      </c>
      <c r="J18" s="14">
        <f t="shared" si="1"/>
        <v>62.999999999999986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'28A'!J20</f>
        <v>3.1920000000000011</v>
      </c>
      <c r="G20" s="14" t="str">
        <f t="shared" si="0"/>
        <v>m3</v>
      </c>
      <c r="H20" s="14">
        <f>'RAB BILIK L'!G21*'RAB 500JT'!BM37</f>
        <v>0</v>
      </c>
      <c r="I20" s="14" t="str">
        <f>E20</f>
        <v>m3</v>
      </c>
      <c r="J20" s="14">
        <f t="shared" si="1"/>
        <v>3.1920000000000011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'28A'!J21</f>
        <v>2.740499999999999</v>
      </c>
      <c r="G21" s="14" t="str">
        <f t="shared" si="0"/>
        <v>m3</v>
      </c>
      <c r="H21" s="14">
        <f>'RAB BILIK L'!G22*'RAB 500JT'!BM38</f>
        <v>0</v>
      </c>
      <c r="I21" s="14" t="str">
        <f>E21</f>
        <v>m3</v>
      </c>
      <c r="J21" s="14">
        <f t="shared" si="1"/>
        <v>2.740499999999999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'28A'!J22</f>
        <v>2.9430000000000014</v>
      </c>
      <c r="G22" s="14" t="str">
        <f t="shared" si="0"/>
        <v>m3</v>
      </c>
      <c r="H22" s="14">
        <f>'RAB BILIK L'!G23*'RAB 500JT'!BM39</f>
        <v>6.3000000000000014E-2</v>
      </c>
      <c r="I22" s="14" t="str">
        <f>E22</f>
        <v>m3</v>
      </c>
      <c r="J22" s="14">
        <f t="shared" si="1"/>
        <v>3.0060000000000016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'28A'!J23</f>
        <v>1.7690000000000001</v>
      </c>
      <c r="G23" s="14" t="str">
        <f t="shared" si="0"/>
        <v>m3</v>
      </c>
      <c r="H23" s="14">
        <f>'RAB BILIK L'!G24*'RAB 500JT'!BM40</f>
        <v>0</v>
      </c>
      <c r="I23" s="14" t="str">
        <f>E23</f>
        <v>m3</v>
      </c>
      <c r="J23" s="14">
        <f t="shared" si="1"/>
        <v>1.7690000000000001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'28A'!J25</f>
        <v>611.14545000000032</v>
      </c>
      <c r="G25" s="14" t="str">
        <f t="shared" si="0"/>
        <v>Kg</v>
      </c>
      <c r="H25" s="14">
        <f>'RAB BILIK L'!G26*'RAB 500JT'!BM42</f>
        <v>0</v>
      </c>
      <c r="I25" s="14" t="str">
        <f>E25</f>
        <v>Kg</v>
      </c>
      <c r="J25" s="14">
        <f t="shared" si="1"/>
        <v>611.14545000000032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'28A'!J26</f>
        <v>953.54775000000029</v>
      </c>
      <c r="G26" s="14" t="str">
        <f t="shared" si="0"/>
        <v>Kg</v>
      </c>
      <c r="H26" s="14">
        <f>'RAB BILIK L'!G27*'RAB 500JT'!BM43</f>
        <v>0</v>
      </c>
      <c r="I26" s="14" t="str">
        <f>E26</f>
        <v>Kg</v>
      </c>
      <c r="J26" s="14">
        <f t="shared" si="1"/>
        <v>953.54775000000029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'28A'!J27</f>
        <v>530.20165000000009</v>
      </c>
      <c r="G27" s="14" t="str">
        <f t="shared" si="0"/>
        <v>Kg</v>
      </c>
      <c r="H27" s="14">
        <f>'RAB BILIK L'!G28*'RAB 500JT'!BM44</f>
        <v>7.3667500000000015</v>
      </c>
      <c r="I27" s="14" t="str">
        <f>E27</f>
        <v>Kg</v>
      </c>
      <c r="J27" s="14">
        <f t="shared" si="1"/>
        <v>537.56840000000011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'28A'!J29</f>
        <v>35.379999999999995</v>
      </c>
      <c r="G29" s="14" t="str">
        <f t="shared" si="0"/>
        <v>m2</v>
      </c>
      <c r="H29" s="14">
        <f>'RAB BILIK L'!G30*'RAB 500JT'!BM46</f>
        <v>0</v>
      </c>
      <c r="I29" s="14" t="str">
        <f>E29</f>
        <v>m2</v>
      </c>
      <c r="J29" s="14">
        <f t="shared" si="1"/>
        <v>35.379999999999995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'28A'!J30</f>
        <v>114.12000000000002</v>
      </c>
      <c r="G30" s="14" t="str">
        <f t="shared" si="0"/>
        <v>m2</v>
      </c>
      <c r="H30" s="14">
        <f>'RAB BILIK L'!G31*'RAB 500JT'!BM47</f>
        <v>2.5200000000000005</v>
      </c>
      <c r="I30" s="14" t="str">
        <f>E30</f>
        <v>m2</v>
      </c>
      <c r="J30" s="14">
        <f t="shared" si="1"/>
        <v>116.64000000000001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'28A'!J31</f>
        <v>34.799999999999997</v>
      </c>
      <c r="G31" s="14" t="str">
        <f t="shared" si="0"/>
        <v>m2</v>
      </c>
      <c r="H31" s="14">
        <f>'RAB BILIK L'!G32*'RAB 500JT'!BM48</f>
        <v>0</v>
      </c>
      <c r="I31" s="14" t="str">
        <f>E31</f>
        <v>m2</v>
      </c>
      <c r="J31" s="14">
        <f t="shared" si="1"/>
        <v>34.799999999999997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'28A'!J33</f>
        <v>59.939999999999984</v>
      </c>
      <c r="G33" s="14" t="str">
        <f t="shared" si="0"/>
        <v>m2</v>
      </c>
      <c r="H33" s="14">
        <f>'RAB BILIK L'!G34*'RAB 500JT'!BM50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'28A'!J35</f>
        <v>428.28359999999998</v>
      </c>
      <c r="G35" s="14" t="str">
        <f t="shared" si="0"/>
        <v>m2</v>
      </c>
      <c r="H35" s="14">
        <f>'RAB BILIK L'!G36*'RAB 500JT'!BM52</f>
        <v>41.446799999999996</v>
      </c>
      <c r="I35" s="14" t="str">
        <f>E35</f>
        <v>m2</v>
      </c>
      <c r="J35" s="14">
        <f t="shared" si="1"/>
        <v>469.73039999999997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'28A'!J37</f>
        <v>38</v>
      </c>
      <c r="G37" s="14" t="str">
        <f t="shared" si="0"/>
        <v>bh</v>
      </c>
      <c r="H37" s="14">
        <f>'RAB BILIK L'!G38*'RAB 500JT'!BM54</f>
        <v>1</v>
      </c>
      <c r="I37" s="14" t="str">
        <f t="shared" ref="I37:I49" si="3">E37</f>
        <v>bh</v>
      </c>
      <c r="J37" s="14">
        <f t="shared" si="1"/>
        <v>39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'28A'!J38</f>
        <v>37</v>
      </c>
      <c r="G38" s="14" t="str">
        <f t="shared" si="0"/>
        <v>bh</v>
      </c>
      <c r="H38" s="14">
        <f>'RAB BILIK L'!G39*'RAB 500JT'!BM55</f>
        <v>1</v>
      </c>
      <c r="I38" s="14" t="str">
        <f t="shared" si="3"/>
        <v>bh</v>
      </c>
      <c r="J38" s="14">
        <f t="shared" si="1"/>
        <v>38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'28A'!J39</f>
        <v>36</v>
      </c>
      <c r="G39" s="14" t="str">
        <f t="shared" si="0"/>
        <v>bh</v>
      </c>
      <c r="H39" s="14">
        <f>'RAB BILIK L'!G40*'RAB 500JT'!BM56</f>
        <v>1</v>
      </c>
      <c r="I39" s="14" t="str">
        <f t="shared" si="3"/>
        <v>bh</v>
      </c>
      <c r="J39" s="14">
        <f t="shared" si="1"/>
        <v>37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'28A'!J40</f>
        <v>36</v>
      </c>
      <c r="G40" s="14" t="str">
        <f t="shared" si="0"/>
        <v>btg</v>
      </c>
      <c r="H40" s="14">
        <f>'RAB BILIK L'!G41*'RAB 500JT'!BM57</f>
        <v>1</v>
      </c>
      <c r="I40" s="14" t="str">
        <f t="shared" si="3"/>
        <v>btg</v>
      </c>
      <c r="J40" s="14">
        <f t="shared" si="1"/>
        <v>37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'28A'!J41</f>
        <v>63</v>
      </c>
      <c r="G41" s="14" t="str">
        <f t="shared" si="0"/>
        <v>bh</v>
      </c>
      <c r="H41" s="14">
        <f>'RAB BILIK L'!G42*'RAB 500JT'!BM58</f>
        <v>7</v>
      </c>
      <c r="I41" s="14" t="str">
        <f t="shared" si="3"/>
        <v>bh</v>
      </c>
      <c r="J41" s="14">
        <f t="shared" si="1"/>
        <v>70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'28A'!J42</f>
        <v>37</v>
      </c>
      <c r="G42" s="14" t="str">
        <f t="shared" si="0"/>
        <v>bh</v>
      </c>
      <c r="H42" s="14">
        <f>'RAB BILIK L'!G43*'RAB 500JT'!BM59</f>
        <v>1</v>
      </c>
      <c r="I42" s="14" t="str">
        <f t="shared" si="3"/>
        <v>bh</v>
      </c>
      <c r="J42" s="14">
        <f t="shared" si="1"/>
        <v>38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'28A'!J43</f>
        <v>66</v>
      </c>
      <c r="G43" s="14" t="str">
        <f t="shared" si="0"/>
        <v>m</v>
      </c>
      <c r="H43" s="14">
        <f>'RAB BILIK L'!G44*'RAB 500JT'!BM60</f>
        <v>12</v>
      </c>
      <c r="I43" s="14" t="str">
        <f t="shared" si="3"/>
        <v>m</v>
      </c>
      <c r="J43" s="14">
        <f t="shared" si="1"/>
        <v>78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'28A'!J44</f>
        <v>23</v>
      </c>
      <c r="G44" s="14" t="str">
        <f t="shared" si="0"/>
        <v>bh</v>
      </c>
      <c r="H44" s="14">
        <f>'RAB BILIK L'!G45*'RAB 500JT'!BM61</f>
        <v>4</v>
      </c>
      <c r="I44" s="14" t="str">
        <f t="shared" si="3"/>
        <v>bh</v>
      </c>
      <c r="J44" s="14">
        <f t="shared" si="1"/>
        <v>27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'28A'!J45</f>
        <v>25</v>
      </c>
      <c r="G45" s="14" t="str">
        <f t="shared" si="0"/>
        <v>bh</v>
      </c>
      <c r="H45" s="14">
        <f>'RAB BILIK L'!G46*'RAB 500JT'!BM62</f>
        <v>3</v>
      </c>
      <c r="I45" s="14" t="str">
        <f t="shared" si="3"/>
        <v>bh</v>
      </c>
      <c r="J45" s="14">
        <f t="shared" si="1"/>
        <v>28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'28A'!J46</f>
        <v>23</v>
      </c>
      <c r="G46" s="14" t="str">
        <f t="shared" si="0"/>
        <v>bh</v>
      </c>
      <c r="H46" s="14">
        <f>'RAB BILIK L'!G47*'RAB 500JT'!BM63</f>
        <v>4</v>
      </c>
      <c r="I46" s="14" t="str">
        <f t="shared" si="3"/>
        <v>bh</v>
      </c>
      <c r="J46" s="14">
        <f t="shared" si="1"/>
        <v>27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'28A'!J47</f>
        <v>38</v>
      </c>
      <c r="G47" s="14" t="str">
        <f t="shared" si="0"/>
        <v>bh</v>
      </c>
      <c r="H47" s="14">
        <f>'RAB BILIK L'!G48*'RAB 500JT'!BM64</f>
        <v>0</v>
      </c>
      <c r="I47" s="14" t="str">
        <f t="shared" si="3"/>
        <v>bh</v>
      </c>
      <c r="J47" s="14">
        <f t="shared" si="1"/>
        <v>38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'28A'!J48</f>
        <v>36</v>
      </c>
      <c r="G48" s="14" t="str">
        <f t="shared" si="0"/>
        <v>btg</v>
      </c>
      <c r="H48" s="14">
        <f>'RAB BILIK L'!G49*'RAB 500JT'!BM65</f>
        <v>1</v>
      </c>
      <c r="I48" s="14" t="str">
        <f t="shared" si="3"/>
        <v>btg</v>
      </c>
      <c r="J48" s="14">
        <f t="shared" si="1"/>
        <v>37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'28A'!J49</f>
        <v>59</v>
      </c>
      <c r="G49" s="14" t="str">
        <f t="shared" si="0"/>
        <v>bh</v>
      </c>
      <c r="H49" s="14">
        <f>'RAB BILIK L'!G50*'RAB 500JT'!BM66</f>
        <v>1</v>
      </c>
      <c r="I49" s="14" t="str">
        <f t="shared" si="3"/>
        <v>bh</v>
      </c>
      <c r="J49" s="14">
        <f t="shared" si="1"/>
        <v>60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'28A'!J53</f>
        <v>47.519999999999996</v>
      </c>
      <c r="G53" s="14" t="str">
        <f t="shared" si="0"/>
        <v>m3</v>
      </c>
      <c r="H53" s="14">
        <f>'RAB SEPT'!G13*'RAB 500JT'!BM69</f>
        <v>0</v>
      </c>
      <c r="I53" s="14" t="str">
        <f>E53</f>
        <v>m3</v>
      </c>
      <c r="J53" s="14">
        <f>H53+F53</f>
        <v>47.519999999999996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'28A'!J54</f>
        <v>15.839999999999998</v>
      </c>
      <c r="G54" s="14" t="str">
        <f t="shared" si="0"/>
        <v>m3</v>
      </c>
      <c r="H54" s="14">
        <f>'RAB SEPT'!G14*'RAB 500JT'!BM70</f>
        <v>0</v>
      </c>
      <c r="I54" s="14" t="str">
        <f>E54</f>
        <v>m3</v>
      </c>
      <c r="J54" s="14">
        <f t="shared" ref="J54:J94" si="4">H54+F54</f>
        <v>15.839999999999998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'28A'!J56</f>
        <v>211.59999999999994</v>
      </c>
      <c r="G56" s="14" t="str">
        <f t="shared" si="0"/>
        <v>m2</v>
      </c>
      <c r="H56" s="14">
        <f>'RAB SEPT'!G16*'RAB 500JT'!BM72</f>
        <v>0</v>
      </c>
      <c r="I56" s="14" t="str">
        <f>E56</f>
        <v>m2</v>
      </c>
      <c r="J56" s="14">
        <f t="shared" si="4"/>
        <v>211.59999999999994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'28A'!J58</f>
        <v>10.962000000000003</v>
      </c>
      <c r="G58" s="14" t="str">
        <f t="shared" si="0"/>
        <v>m3</v>
      </c>
      <c r="H58" s="14">
        <f>'RAB SEPT'!G18*'RAB 500JT'!BM74</f>
        <v>0</v>
      </c>
      <c r="I58" s="14" t="str">
        <f t="shared" ref="I58:I63" si="5">E58</f>
        <v>m3</v>
      </c>
      <c r="J58" s="14">
        <f t="shared" si="4"/>
        <v>10.962000000000003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'28A'!J59</f>
        <v>2.8511999999999991</v>
      </c>
      <c r="G59" s="14" t="str">
        <f t="shared" si="0"/>
        <v>m3</v>
      </c>
      <c r="H59" s="14">
        <f>'RAB SEPT'!G19*'RAB 500JT'!BM75</f>
        <v>0</v>
      </c>
      <c r="I59" s="14" t="str">
        <f t="shared" si="5"/>
        <v>m3</v>
      </c>
      <c r="J59" s="14">
        <f t="shared" si="4"/>
        <v>2.8511999999999991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'28A'!J60</f>
        <v>4.2679999999999998</v>
      </c>
      <c r="G60" s="14" t="str">
        <f t="shared" si="0"/>
        <v>m3</v>
      </c>
      <c r="H60" s="14">
        <f>'RAB SEPT'!G20*'RAB 500JT'!BM76</f>
        <v>0</v>
      </c>
      <c r="I60" s="14" t="str">
        <f t="shared" si="5"/>
        <v>m3</v>
      </c>
      <c r="J60" s="14">
        <f t="shared" si="4"/>
        <v>4.2679999999999998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'28A'!J61</f>
        <v>1.0500000000000003</v>
      </c>
      <c r="G61" s="14" t="str">
        <f t="shared" si="0"/>
        <v>m3</v>
      </c>
      <c r="H61" s="14">
        <f>'RAB SEPT'!G21*'RAB 500JT'!BM77</f>
        <v>0</v>
      </c>
      <c r="I61" s="14" t="str">
        <f t="shared" si="5"/>
        <v>m3</v>
      </c>
      <c r="J61" s="14">
        <f t="shared" si="4"/>
        <v>1.0500000000000003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'28A'!J62</f>
        <v>0.31500000000000017</v>
      </c>
      <c r="G62" s="14" t="str">
        <f t="shared" si="0"/>
        <v>m3</v>
      </c>
      <c r="H62" s="14">
        <f>'RAB SEPT'!G22*'RAB 500JT'!BM78</f>
        <v>0</v>
      </c>
      <c r="I62" s="14" t="str">
        <f t="shared" si="5"/>
        <v>m3</v>
      </c>
      <c r="J62" s="14">
        <f t="shared" si="4"/>
        <v>0.31500000000000017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'28A'!J63</f>
        <v>9.0299999999999976</v>
      </c>
      <c r="G63" s="14" t="str">
        <f t="shared" si="0"/>
        <v>m3</v>
      </c>
      <c r="H63" s="14">
        <f>'RAB SEPT'!G23*'RAB 500JT'!BM79</f>
        <v>0</v>
      </c>
      <c r="I63" s="14" t="str">
        <f t="shared" si="5"/>
        <v>m3</v>
      </c>
      <c r="J63" s="14">
        <f t="shared" si="4"/>
        <v>9.0299999999999976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'28A'!J65</f>
        <v>773.98440000000005</v>
      </c>
      <c r="G65" s="14" t="str">
        <f t="shared" si="0"/>
        <v>Kg</v>
      </c>
      <c r="H65" s="14">
        <f>'RAB SEPT'!G25*'RAB 500JT'!BM81</f>
        <v>0</v>
      </c>
      <c r="I65" s="14" t="str">
        <f t="shared" ref="I65:I70" si="6">E65</f>
        <v>Kg</v>
      </c>
      <c r="J65" s="14">
        <f t="shared" si="4"/>
        <v>773.98440000000005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'28A'!J66</f>
        <v>171.0324</v>
      </c>
      <c r="G66" s="14" t="str">
        <f t="shared" si="0"/>
        <v>Kg</v>
      </c>
      <c r="H66" s="14">
        <f>'RAB SEPT'!G26*'RAB 500JT'!BM82</f>
        <v>0</v>
      </c>
      <c r="I66" s="14" t="str">
        <f t="shared" si="6"/>
        <v>Kg</v>
      </c>
      <c r="J66" s="14">
        <f t="shared" si="4"/>
        <v>171.0324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'28A'!J67</f>
        <v>171.0324</v>
      </c>
      <c r="G67" s="14" t="str">
        <f t="shared" si="0"/>
        <v>Kg</v>
      </c>
      <c r="H67" s="14">
        <f>'RAB SEPT'!G27*'RAB 500JT'!BM83</f>
        <v>0</v>
      </c>
      <c r="I67" s="14" t="str">
        <f t="shared" si="6"/>
        <v>Kg</v>
      </c>
      <c r="J67" s="14">
        <f t="shared" si="4"/>
        <v>171.0324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'28A'!J68</f>
        <v>104.51700000000005</v>
      </c>
      <c r="G68" s="14" t="str">
        <f t="shared" si="0"/>
        <v>Kg</v>
      </c>
      <c r="H68" s="14">
        <f>'RAB SEPT'!G28*'RAB 500JT'!BM84</f>
        <v>0</v>
      </c>
      <c r="I68" s="14" t="str">
        <f t="shared" si="6"/>
        <v>Kg</v>
      </c>
      <c r="J68" s="14">
        <f t="shared" si="4"/>
        <v>104.51700000000005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'28A'!J69</f>
        <v>45.819999999999993</v>
      </c>
      <c r="G69" s="14" t="str">
        <f t="shared" si="0"/>
        <v>Kg</v>
      </c>
      <c r="H69" s="14">
        <f>'RAB SEPT'!G29*'RAB 500JT'!BM85</f>
        <v>2.2910000000000004</v>
      </c>
      <c r="I69" s="14" t="str">
        <f t="shared" si="6"/>
        <v>Kg</v>
      </c>
      <c r="J69" s="14">
        <f t="shared" si="4"/>
        <v>48.11099999999999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'28A'!J70</f>
        <v>23.858000000000011</v>
      </c>
      <c r="G70" s="14" t="str">
        <f t="shared" si="0"/>
        <v>Kg</v>
      </c>
      <c r="H70" s="14">
        <f>'RAB SEPT'!G30*'RAB 500JT'!BM86</f>
        <v>0</v>
      </c>
      <c r="I70" s="14" t="str">
        <f t="shared" si="6"/>
        <v>Kg</v>
      </c>
      <c r="J70" s="14">
        <f t="shared" si="4"/>
        <v>23.858000000000011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'28A'!J72</f>
        <v>66</v>
      </c>
      <c r="G72" s="14" t="str">
        <f t="shared" si="0"/>
        <v>m2</v>
      </c>
      <c r="H72" s="14">
        <f>'RAB SEPT'!G32*'RAB 500JT'!BM88</f>
        <v>3</v>
      </c>
      <c r="I72" s="14" t="str">
        <f>E72</f>
        <v>m2</v>
      </c>
      <c r="J72" s="14">
        <f t="shared" si="4"/>
        <v>69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'28A'!J73</f>
        <v>44.927999999999997</v>
      </c>
      <c r="G73" s="14" t="str">
        <f t="shared" si="0"/>
        <v>m2</v>
      </c>
      <c r="H73" s="14">
        <f>'RAB SEPT'!G33*'RAB 500JT'!BM89</f>
        <v>0</v>
      </c>
      <c r="I73" s="14" t="str">
        <f>E73</f>
        <v>m2</v>
      </c>
      <c r="J73" s="14">
        <f t="shared" si="4"/>
        <v>44.927999999999997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'28A'!J74</f>
        <v>24</v>
      </c>
      <c r="G74" s="14" t="str">
        <f t="shared" si="0"/>
        <v>m2</v>
      </c>
      <c r="H74" s="14">
        <f>'RAB SEPT'!G34*'RAB 500JT'!BM90</f>
        <v>1</v>
      </c>
      <c r="I74" s="14" t="str">
        <f>E74</f>
        <v>m2</v>
      </c>
      <c r="J74" s="14">
        <f t="shared" si="4"/>
        <v>25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'28A'!J75</f>
        <v>0.33000000000000018</v>
      </c>
      <c r="G75" s="14" t="str">
        <f t="shared" si="0"/>
        <v>m2</v>
      </c>
      <c r="H75" s="14">
        <f>'RAB SEPT'!G35*'RAB 500JT'!BM91</f>
        <v>1.4999999999999999E-2</v>
      </c>
      <c r="I75" s="14" t="str">
        <f>E75</f>
        <v>m2</v>
      </c>
      <c r="J75" s="14">
        <f t="shared" si="4"/>
        <v>0.3450000000000002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'28A'!J76</f>
        <v>10.319999999999997</v>
      </c>
      <c r="G76" s="14" t="str">
        <f t="shared" ref="G76:G94" si="7">E76</f>
        <v>m2</v>
      </c>
      <c r="H76" s="14">
        <f>'RAB SEPT'!G36*'RAB 500JT'!BM92</f>
        <v>0.43</v>
      </c>
      <c r="I76" s="14" t="str">
        <f>E76</f>
        <v>m2</v>
      </c>
      <c r="J76" s="14">
        <f t="shared" si="4"/>
        <v>10.749999999999996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'28A'!J78</f>
        <v>19</v>
      </c>
      <c r="G78" s="14" t="str">
        <f t="shared" si="7"/>
        <v>bh</v>
      </c>
      <c r="H78" s="14">
        <f>'RAB SEPT'!G38*'RAB 500JT'!BM94</f>
        <v>0</v>
      </c>
      <c r="I78" s="14" t="str">
        <f t="shared" ref="I78:I86" si="9">E78</f>
        <v>bh</v>
      </c>
      <c r="J78" s="14">
        <f t="shared" si="4"/>
        <v>19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'28A'!J79</f>
        <v>40</v>
      </c>
      <c r="G79" s="14" t="str">
        <f t="shared" si="7"/>
        <v>m</v>
      </c>
      <c r="H79" s="14">
        <f>'RAB SEPT'!G39*'RAB 500JT'!BM95</f>
        <v>0</v>
      </c>
      <c r="I79" s="14" t="str">
        <f t="shared" si="9"/>
        <v>m</v>
      </c>
      <c r="J79" s="14">
        <f t="shared" si="4"/>
        <v>40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'28A'!J80</f>
        <v>40</v>
      </c>
      <c r="G80" s="14" t="str">
        <f t="shared" si="7"/>
        <v>btg</v>
      </c>
      <c r="H80" s="14">
        <f>'RAB SEPT'!G40*'RAB 500JT'!BM96</f>
        <v>2</v>
      </c>
      <c r="I80" s="14" t="str">
        <f t="shared" si="9"/>
        <v>btg</v>
      </c>
      <c r="J80" s="14">
        <f t="shared" si="4"/>
        <v>42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'28A'!J81</f>
        <v>20</v>
      </c>
      <c r="G81" s="14" t="str">
        <f t="shared" si="7"/>
        <v>bh</v>
      </c>
      <c r="H81" s="14">
        <f>'RAB SEPT'!G41*'RAB 500JT'!BM97</f>
        <v>0</v>
      </c>
      <c r="I81" s="14" t="str">
        <f t="shared" si="9"/>
        <v>bh</v>
      </c>
      <c r="J81" s="14">
        <f t="shared" si="4"/>
        <v>20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'28A'!J82</f>
        <v>40</v>
      </c>
      <c r="G82" s="14" t="str">
        <f t="shared" si="7"/>
        <v>bh</v>
      </c>
      <c r="H82" s="14">
        <f>'RAB SEPT'!G42*'RAB 500JT'!BM98</f>
        <v>0</v>
      </c>
      <c r="I82" s="14" t="str">
        <f t="shared" si="9"/>
        <v>bh</v>
      </c>
      <c r="J82" s="14">
        <f t="shared" si="4"/>
        <v>40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'28A'!J83</f>
        <v>20</v>
      </c>
      <c r="G83" s="14" t="str">
        <f t="shared" si="7"/>
        <v>bh</v>
      </c>
      <c r="H83" s="14">
        <f>'RAB SEPT'!G43*'RAB 500JT'!BM99</f>
        <v>0</v>
      </c>
      <c r="I83" s="14" t="str">
        <f t="shared" si="9"/>
        <v>bh</v>
      </c>
      <c r="J83" s="14">
        <f t="shared" si="4"/>
        <v>20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'28A'!J84</f>
        <v>18</v>
      </c>
      <c r="G84" s="14" t="str">
        <f t="shared" si="7"/>
        <v>set</v>
      </c>
      <c r="H84" s="14">
        <f>'RAB SEPT'!G44*'RAB 500JT'!BM100</f>
        <v>0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'28A'!J85</f>
        <v>3</v>
      </c>
      <c r="G85" s="14" t="str">
        <f t="shared" si="7"/>
        <v>set</v>
      </c>
      <c r="H85" s="14">
        <f>'RAB SEPT'!G45*'RAB 500JT'!BM101</f>
        <v>1</v>
      </c>
      <c r="I85" s="14" t="str">
        <f t="shared" si="9"/>
        <v>set</v>
      </c>
      <c r="J85" s="14">
        <f t="shared" si="4"/>
        <v>4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'28A'!J86</f>
        <v>23</v>
      </c>
      <c r="G86" s="14" t="str">
        <f t="shared" si="7"/>
        <v>bh</v>
      </c>
      <c r="H86" s="14">
        <f>'RAB SEPT'!G46*'RAB 500JT'!BM102</f>
        <v>0</v>
      </c>
      <c r="I86" s="14" t="str">
        <f t="shared" si="9"/>
        <v>bh</v>
      </c>
      <c r="J86" s="14">
        <f t="shared" si="4"/>
        <v>23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'28A'!J88</f>
        <v>14.318400000000006</v>
      </c>
      <c r="G88" s="14" t="str">
        <f t="shared" si="7"/>
        <v>m3</v>
      </c>
      <c r="H88" s="14">
        <f>'RAB SEPT'!G48*'RAB 500JT'!BM104</f>
        <v>0</v>
      </c>
      <c r="I88" s="14" t="str">
        <f t="shared" ref="I88:I94" si="10">E88</f>
        <v>m3</v>
      </c>
      <c r="J88" s="14">
        <f t="shared" si="4"/>
        <v>14.318400000000006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'28A'!J89</f>
        <v>5.0239999999999982</v>
      </c>
      <c r="G89" s="14" t="str">
        <f t="shared" si="7"/>
        <v>m3</v>
      </c>
      <c r="H89" s="14">
        <f>'RAB SEPT'!G49*'RAB 500JT'!BM105</f>
        <v>0.25119999999999998</v>
      </c>
      <c r="I89" s="14" t="str">
        <f t="shared" si="10"/>
        <v>m3</v>
      </c>
      <c r="J89" s="14">
        <f t="shared" si="4"/>
        <v>5.2751999999999981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'28A'!J90</f>
        <v>60</v>
      </c>
      <c r="G90" s="14" t="str">
        <f t="shared" si="7"/>
        <v>Bh</v>
      </c>
      <c r="H90" s="14">
        <f>'RAB SEPT'!G50*'RAB 500JT'!BM106</f>
        <v>0</v>
      </c>
      <c r="I90" s="14" t="str">
        <f t="shared" si="10"/>
        <v>Bh</v>
      </c>
      <c r="J90" s="14">
        <f t="shared" si="4"/>
        <v>60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'28A'!J91</f>
        <v>21</v>
      </c>
      <c r="G91" s="14" t="str">
        <f t="shared" si="7"/>
        <v>Bh</v>
      </c>
      <c r="H91" s="14">
        <f>'RAB SEPT'!G51*'RAB 500JT'!BM107</f>
        <v>0</v>
      </c>
      <c r="I91" s="14" t="str">
        <f t="shared" si="10"/>
        <v>Bh</v>
      </c>
      <c r="J91" s="14">
        <f t="shared" si="4"/>
        <v>21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'28A'!J92</f>
        <v>2.1100800000000008</v>
      </c>
      <c r="G92" s="14" t="str">
        <f t="shared" si="7"/>
        <v>M3</v>
      </c>
      <c r="H92" s="14">
        <f>'RAB SEPT'!G52*'RAB 500JT'!BM108</f>
        <v>0</v>
      </c>
      <c r="I92" s="14" t="str">
        <f t="shared" si="10"/>
        <v>M3</v>
      </c>
      <c r="J92" s="14">
        <f t="shared" si="4"/>
        <v>2.1100800000000008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'28A'!J93</f>
        <v>1.9091200000000006</v>
      </c>
      <c r="G93" s="14" t="str">
        <f t="shared" si="7"/>
        <v>M3</v>
      </c>
      <c r="H93" s="14">
        <f>'RAB SEPT'!G53*'RAB 500JT'!BM109</f>
        <v>0</v>
      </c>
      <c r="I93" s="14" t="str">
        <f t="shared" si="10"/>
        <v>M3</v>
      </c>
      <c r="J93" s="14">
        <f t="shared" si="4"/>
        <v>1.9091200000000006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'28A'!J94</f>
        <v>20</v>
      </c>
      <c r="G94" s="14" t="str">
        <f t="shared" si="7"/>
        <v>M2</v>
      </c>
      <c r="H94" s="14">
        <f>'RAB SEPT'!G54*'RAB 500JT'!BM110</f>
        <v>0</v>
      </c>
      <c r="I94" s="14" t="str">
        <f t="shared" si="10"/>
        <v>M2</v>
      </c>
      <c r="J94" s="14">
        <f t="shared" si="4"/>
        <v>20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D452-B1BE-4359-8860-CDB0ED722D46}">
  <dimension ref="A1:Z119"/>
  <sheetViews>
    <sheetView topLeftCell="A67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310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'29A'!J11</f>
        <v>38.36699999999999</v>
      </c>
      <c r="G11" s="14" t="str">
        <f>E11</f>
        <v>m3</v>
      </c>
      <c r="H11" s="14">
        <f>'RAB BILIK L'!G12*'RAB 500JT'!BN28</f>
        <v>0</v>
      </c>
      <c r="I11" s="14" t="str">
        <f>E11</f>
        <v>m3</v>
      </c>
      <c r="J11" s="14">
        <f>H11+F11</f>
        <v>38.36699999999999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'29A'!J12</f>
        <v>0.53939999999999999</v>
      </c>
      <c r="G12" s="14" t="str">
        <f t="shared" ref="G12:G75" si="0">E12</f>
        <v>m3</v>
      </c>
      <c r="H12" s="14">
        <f>'RAB BILIK L'!G13*'RAB 500JT'!BN29</f>
        <v>8.6999999999999994E-3</v>
      </c>
      <c r="I12" s="14" t="str">
        <f>E12</f>
        <v>m3</v>
      </c>
      <c r="J12" s="14">
        <f t="shared" ref="J12:J49" si="1">H12+F12</f>
        <v>0.54810000000000003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'29A'!J14</f>
        <v>20.879999999999995</v>
      </c>
      <c r="G14" s="14" t="str">
        <f t="shared" si="0"/>
        <v>m3</v>
      </c>
      <c r="H14" s="14">
        <f>'RAB BILIK L'!G15*'RAB 500JT'!BN31</f>
        <v>0</v>
      </c>
      <c r="I14" s="14" t="str">
        <f>E14</f>
        <v>m3</v>
      </c>
      <c r="J14" s="14">
        <f t="shared" si="1"/>
        <v>20.879999999999995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'29A'!J15</f>
        <v>332.27999999999992</v>
      </c>
      <c r="G15" s="14" t="str">
        <f t="shared" si="0"/>
        <v>m2</v>
      </c>
      <c r="H15" s="14">
        <f>'RAB BILIK L'!G16*'RAB 500JT'!BN32</f>
        <v>0</v>
      </c>
      <c r="I15" s="14" t="str">
        <f>E15</f>
        <v>m2</v>
      </c>
      <c r="J15" s="14">
        <f t="shared" si="1"/>
        <v>332.27999999999992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'29A'!J16</f>
        <v>619.04</v>
      </c>
      <c r="G16" s="14" t="str">
        <f t="shared" si="0"/>
        <v>m2</v>
      </c>
      <c r="H16" s="14">
        <f>'RAB BILIK L'!G17*'RAB 500JT'!BN33</f>
        <v>0</v>
      </c>
      <c r="I16" s="14" t="str">
        <f>E16</f>
        <v>m2</v>
      </c>
      <c r="J16" s="14">
        <f t="shared" si="1"/>
        <v>619.04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'29A'!J17</f>
        <v>610</v>
      </c>
      <c r="G17" s="14" t="str">
        <f t="shared" si="0"/>
        <v>m2</v>
      </c>
      <c r="H17" s="14">
        <f>'RAB BILIK L'!G18*'RAB 500JT'!BN34</f>
        <v>9.0399999999999991</v>
      </c>
      <c r="I17" s="14" t="str">
        <f>E17</f>
        <v>m2</v>
      </c>
      <c r="J17" s="14">
        <f t="shared" si="1"/>
        <v>619.04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'29A'!J18</f>
        <v>62.999999999999986</v>
      </c>
      <c r="G18" s="14" t="str">
        <f t="shared" si="0"/>
        <v>m2</v>
      </c>
      <c r="H18" s="14">
        <f>'RAB BILIK L'!G19*'RAB 500JT'!BN35</f>
        <v>1.7999999999999998</v>
      </c>
      <c r="I18" s="14" t="str">
        <f>E18</f>
        <v>m2</v>
      </c>
      <c r="J18" s="14">
        <f t="shared" si="1"/>
        <v>64.799999999999983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'29A'!J20</f>
        <v>3.1920000000000011</v>
      </c>
      <c r="G20" s="14" t="str">
        <f t="shared" si="0"/>
        <v>m3</v>
      </c>
      <c r="H20" s="14">
        <f>'RAB BILIK L'!G21*'RAB 500JT'!BN37</f>
        <v>0</v>
      </c>
      <c r="I20" s="14" t="str">
        <f>E20</f>
        <v>m3</v>
      </c>
      <c r="J20" s="14">
        <f t="shared" si="1"/>
        <v>3.1920000000000011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'29A'!J21</f>
        <v>2.740499999999999</v>
      </c>
      <c r="G21" s="14" t="str">
        <f t="shared" si="0"/>
        <v>m3</v>
      </c>
      <c r="H21" s="14">
        <f>'RAB BILIK L'!G22*'RAB 500JT'!BN38</f>
        <v>0</v>
      </c>
      <c r="I21" s="14" t="str">
        <f>E21</f>
        <v>m3</v>
      </c>
      <c r="J21" s="14">
        <f t="shared" si="1"/>
        <v>2.740499999999999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'29A'!J22</f>
        <v>3.0060000000000016</v>
      </c>
      <c r="G22" s="14" t="str">
        <f t="shared" si="0"/>
        <v>m3</v>
      </c>
      <c r="H22" s="14">
        <f>'RAB BILIK L'!G23*'RAB 500JT'!BN39</f>
        <v>6.3000000000000014E-2</v>
      </c>
      <c r="I22" s="14" t="str">
        <f>E22</f>
        <v>m3</v>
      </c>
      <c r="J22" s="14">
        <f t="shared" si="1"/>
        <v>3.0690000000000017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'29A'!J23</f>
        <v>1.7690000000000001</v>
      </c>
      <c r="G23" s="14" t="str">
        <f t="shared" si="0"/>
        <v>m3</v>
      </c>
      <c r="H23" s="14">
        <f>'RAB BILIK L'!G24*'RAB 500JT'!BN40</f>
        <v>2.9000000000000001E-2</v>
      </c>
      <c r="I23" s="14" t="str">
        <f>E23</f>
        <v>m3</v>
      </c>
      <c r="J23" s="14">
        <f t="shared" si="1"/>
        <v>1.798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'29A'!J25</f>
        <v>611.14545000000032</v>
      </c>
      <c r="G25" s="14" t="str">
        <f t="shared" si="0"/>
        <v>Kg</v>
      </c>
      <c r="H25" s="14">
        <f>'RAB BILIK L'!G26*'RAB 500JT'!BN42</f>
        <v>0</v>
      </c>
      <c r="I25" s="14" t="str">
        <f>E25</f>
        <v>Kg</v>
      </c>
      <c r="J25" s="14">
        <f t="shared" si="1"/>
        <v>611.14545000000032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'29A'!J26</f>
        <v>953.54775000000029</v>
      </c>
      <c r="G26" s="14" t="str">
        <f t="shared" si="0"/>
        <v>Kg</v>
      </c>
      <c r="H26" s="14">
        <f>'RAB BILIK L'!G27*'RAB 500JT'!BN43</f>
        <v>0</v>
      </c>
      <c r="I26" s="14" t="str">
        <f>E26</f>
        <v>Kg</v>
      </c>
      <c r="J26" s="14">
        <f t="shared" si="1"/>
        <v>953.54775000000029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'29A'!J27</f>
        <v>537.56840000000011</v>
      </c>
      <c r="G27" s="14" t="str">
        <f t="shared" si="0"/>
        <v>Kg</v>
      </c>
      <c r="H27" s="14">
        <f>'RAB BILIK L'!G28*'RAB 500JT'!BN44</f>
        <v>0</v>
      </c>
      <c r="I27" s="14" t="str">
        <f>E27</f>
        <v>Kg</v>
      </c>
      <c r="J27" s="14">
        <f t="shared" si="1"/>
        <v>537.56840000000011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'29A'!J29</f>
        <v>35.379999999999995</v>
      </c>
      <c r="G29" s="14" t="str">
        <f t="shared" si="0"/>
        <v>m2</v>
      </c>
      <c r="H29" s="14">
        <f>'RAB BILIK L'!G30*'RAB 500JT'!BN46</f>
        <v>0</v>
      </c>
      <c r="I29" s="14" t="str">
        <f>E29</f>
        <v>m2</v>
      </c>
      <c r="J29" s="14">
        <f t="shared" si="1"/>
        <v>35.379999999999995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'29A'!J30</f>
        <v>116.64000000000001</v>
      </c>
      <c r="G30" s="14" t="str">
        <f t="shared" si="0"/>
        <v>m2</v>
      </c>
      <c r="H30" s="14">
        <f>'RAB BILIK L'!G31*'RAB 500JT'!BN47</f>
        <v>0</v>
      </c>
      <c r="I30" s="14" t="str">
        <f>E30</f>
        <v>m2</v>
      </c>
      <c r="J30" s="14">
        <f t="shared" si="1"/>
        <v>116.64000000000001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'29A'!J31</f>
        <v>34.799999999999997</v>
      </c>
      <c r="G31" s="14" t="str">
        <f t="shared" si="0"/>
        <v>m2</v>
      </c>
      <c r="H31" s="14">
        <f>'RAB BILIK L'!G32*'RAB 500JT'!BN48</f>
        <v>0.58000000000000007</v>
      </c>
      <c r="I31" s="14" t="str">
        <f>E31</f>
        <v>m2</v>
      </c>
      <c r="J31" s="14">
        <f t="shared" si="1"/>
        <v>35.379999999999995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'29A'!J33</f>
        <v>59.939999999999984</v>
      </c>
      <c r="G33" s="14" t="str">
        <f t="shared" si="0"/>
        <v>m2</v>
      </c>
      <c r="H33" s="14">
        <f>'RAB BILIK L'!G34*'RAB 500JT'!BN50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'29A'!J35</f>
        <v>469.73039999999997</v>
      </c>
      <c r="G35" s="14" t="str">
        <f t="shared" si="0"/>
        <v>m2</v>
      </c>
      <c r="H35" s="14">
        <f>'RAB BILIK L'!G36*'RAB 500JT'!BN52</f>
        <v>41.446799999999996</v>
      </c>
      <c r="I35" s="14" t="str">
        <f>E35</f>
        <v>m2</v>
      </c>
      <c r="J35" s="14">
        <f t="shared" si="1"/>
        <v>511.17719999999997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'29A'!J37</f>
        <v>39</v>
      </c>
      <c r="G37" s="14" t="str">
        <f t="shared" si="0"/>
        <v>bh</v>
      </c>
      <c r="H37" s="14">
        <f>'RAB BILIK L'!G38*'RAB 500JT'!BN54</f>
        <v>0</v>
      </c>
      <c r="I37" s="14" t="str">
        <f t="shared" ref="I37:I49" si="3">E37</f>
        <v>bh</v>
      </c>
      <c r="J37" s="14">
        <f t="shared" si="1"/>
        <v>39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'29A'!J38</f>
        <v>38</v>
      </c>
      <c r="G38" s="14" t="str">
        <f t="shared" si="0"/>
        <v>bh</v>
      </c>
      <c r="H38" s="14">
        <f>'RAB BILIK L'!G39*'RAB 500JT'!BN55</f>
        <v>1</v>
      </c>
      <c r="I38" s="14" t="str">
        <f t="shared" si="3"/>
        <v>bh</v>
      </c>
      <c r="J38" s="14">
        <f t="shared" si="1"/>
        <v>39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'29A'!J39</f>
        <v>37</v>
      </c>
      <c r="G39" s="14" t="str">
        <f t="shared" si="0"/>
        <v>bh</v>
      </c>
      <c r="H39" s="14">
        <f>'RAB BILIK L'!G40*'RAB 500JT'!BN56</f>
        <v>1</v>
      </c>
      <c r="I39" s="14" t="str">
        <f t="shared" si="3"/>
        <v>bh</v>
      </c>
      <c r="J39" s="14">
        <f t="shared" si="1"/>
        <v>38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'29A'!J40</f>
        <v>37</v>
      </c>
      <c r="G40" s="14" t="str">
        <f t="shared" si="0"/>
        <v>btg</v>
      </c>
      <c r="H40" s="14">
        <f>'RAB BILIK L'!G41*'RAB 500JT'!BN57</f>
        <v>1</v>
      </c>
      <c r="I40" s="14" t="str">
        <f t="shared" si="3"/>
        <v>btg</v>
      </c>
      <c r="J40" s="14">
        <f t="shared" si="1"/>
        <v>38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'29A'!J41</f>
        <v>70</v>
      </c>
      <c r="G41" s="14" t="str">
        <f t="shared" si="0"/>
        <v>bh</v>
      </c>
      <c r="H41" s="14">
        <f>'RAB BILIK L'!G42*'RAB 500JT'!BN58</f>
        <v>7</v>
      </c>
      <c r="I41" s="14" t="str">
        <f t="shared" si="3"/>
        <v>bh</v>
      </c>
      <c r="J41" s="14">
        <f t="shared" si="1"/>
        <v>77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'29A'!J42</f>
        <v>38</v>
      </c>
      <c r="G42" s="14" t="str">
        <f t="shared" si="0"/>
        <v>bh</v>
      </c>
      <c r="H42" s="14">
        <f>'RAB BILIK L'!G43*'RAB 500JT'!BN59</f>
        <v>1</v>
      </c>
      <c r="I42" s="14" t="str">
        <f t="shared" si="3"/>
        <v>bh</v>
      </c>
      <c r="J42" s="14">
        <f t="shared" si="1"/>
        <v>39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'29A'!J43</f>
        <v>78</v>
      </c>
      <c r="G43" s="14" t="str">
        <f t="shared" si="0"/>
        <v>m</v>
      </c>
      <c r="H43" s="14">
        <f>'RAB BILIK L'!G44*'RAB 500JT'!BN60</f>
        <v>12</v>
      </c>
      <c r="I43" s="14" t="str">
        <f t="shared" si="3"/>
        <v>m</v>
      </c>
      <c r="J43" s="14">
        <f t="shared" si="1"/>
        <v>90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'29A'!J44</f>
        <v>27</v>
      </c>
      <c r="G44" s="14" t="str">
        <f t="shared" si="0"/>
        <v>bh</v>
      </c>
      <c r="H44" s="14">
        <f>'RAB BILIK L'!G45*'RAB 500JT'!BN61</f>
        <v>3</v>
      </c>
      <c r="I44" s="14" t="str">
        <f t="shared" si="3"/>
        <v>bh</v>
      </c>
      <c r="J44" s="14">
        <f t="shared" si="1"/>
        <v>30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'29A'!J45</f>
        <v>28</v>
      </c>
      <c r="G45" s="14" t="str">
        <f t="shared" si="0"/>
        <v>bh</v>
      </c>
      <c r="H45" s="14">
        <f>'RAB BILIK L'!G46*'RAB 500JT'!BN62</f>
        <v>3</v>
      </c>
      <c r="I45" s="14" t="str">
        <f t="shared" si="3"/>
        <v>bh</v>
      </c>
      <c r="J45" s="14">
        <f t="shared" si="1"/>
        <v>31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'29A'!J46</f>
        <v>27</v>
      </c>
      <c r="G46" s="14" t="str">
        <f t="shared" si="0"/>
        <v>bh</v>
      </c>
      <c r="H46" s="14">
        <f>'RAB BILIK L'!G47*'RAB 500JT'!BN63</f>
        <v>3</v>
      </c>
      <c r="I46" s="14" t="str">
        <f t="shared" si="3"/>
        <v>bh</v>
      </c>
      <c r="J46" s="14">
        <f t="shared" si="1"/>
        <v>30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'29A'!J47</f>
        <v>38</v>
      </c>
      <c r="G47" s="14" t="str">
        <f t="shared" si="0"/>
        <v>bh</v>
      </c>
      <c r="H47" s="14">
        <f>'RAB BILIK L'!G48*'RAB 500JT'!BN64</f>
        <v>0</v>
      </c>
      <c r="I47" s="14" t="str">
        <f t="shared" si="3"/>
        <v>bh</v>
      </c>
      <c r="J47" s="14">
        <f t="shared" si="1"/>
        <v>38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'29A'!J48</f>
        <v>37</v>
      </c>
      <c r="G48" s="14" t="str">
        <f t="shared" si="0"/>
        <v>btg</v>
      </c>
      <c r="H48" s="14">
        <f>'RAB BILIK L'!G49*'RAB 500JT'!BN65</f>
        <v>1</v>
      </c>
      <c r="I48" s="14" t="str">
        <f t="shared" si="3"/>
        <v>btg</v>
      </c>
      <c r="J48" s="14">
        <f t="shared" si="1"/>
        <v>38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'29A'!J49</f>
        <v>60</v>
      </c>
      <c r="G49" s="14" t="str">
        <f t="shared" si="0"/>
        <v>bh</v>
      </c>
      <c r="H49" s="14">
        <f>'RAB BILIK L'!G50*'RAB 500JT'!BN66</f>
        <v>0</v>
      </c>
      <c r="I49" s="14" t="str">
        <f t="shared" si="3"/>
        <v>bh</v>
      </c>
      <c r="J49" s="14">
        <f t="shared" si="1"/>
        <v>60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'29A'!J53</f>
        <v>47.519999999999996</v>
      </c>
      <c r="G53" s="14" t="str">
        <f t="shared" si="0"/>
        <v>m3</v>
      </c>
      <c r="H53" s="14">
        <f>'RAB SEPT'!G13*'RAB 500JT'!BN69</f>
        <v>0</v>
      </c>
      <c r="I53" s="14" t="str">
        <f>E53</f>
        <v>m3</v>
      </c>
      <c r="J53" s="14">
        <f>H53+F53</f>
        <v>47.519999999999996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'29A'!J54</f>
        <v>15.839999999999998</v>
      </c>
      <c r="G54" s="14" t="str">
        <f t="shared" si="0"/>
        <v>m3</v>
      </c>
      <c r="H54" s="14">
        <f>'RAB SEPT'!G14*'RAB 500JT'!BN70</f>
        <v>0</v>
      </c>
      <c r="I54" s="14" t="str">
        <f>E54</f>
        <v>m3</v>
      </c>
      <c r="J54" s="14">
        <f t="shared" ref="J54:J94" si="4">H54+F54</f>
        <v>15.839999999999998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'29A'!J56</f>
        <v>211.59999999999994</v>
      </c>
      <c r="G56" s="14" t="str">
        <f t="shared" si="0"/>
        <v>m2</v>
      </c>
      <c r="H56" s="14">
        <f>'RAB SEPT'!G16*'RAB 500JT'!BN72</f>
        <v>0</v>
      </c>
      <c r="I56" s="14" t="str">
        <f>E56</f>
        <v>m2</v>
      </c>
      <c r="J56" s="14">
        <f t="shared" si="4"/>
        <v>211.59999999999994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'29A'!J58</f>
        <v>10.962000000000003</v>
      </c>
      <c r="G58" s="14" t="str">
        <f t="shared" si="0"/>
        <v>m3</v>
      </c>
      <c r="H58" s="14">
        <f>'RAB SEPT'!G18*'RAB 500JT'!BN74</f>
        <v>0</v>
      </c>
      <c r="I58" s="14" t="str">
        <f t="shared" ref="I58:I63" si="5">E58</f>
        <v>m3</v>
      </c>
      <c r="J58" s="14">
        <f t="shared" si="4"/>
        <v>10.962000000000003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'29A'!J59</f>
        <v>2.8511999999999991</v>
      </c>
      <c r="G59" s="14" t="str">
        <f t="shared" si="0"/>
        <v>m3</v>
      </c>
      <c r="H59" s="14">
        <f>'RAB SEPT'!G19*'RAB 500JT'!BN75</f>
        <v>0.12959999999999999</v>
      </c>
      <c r="I59" s="14" t="str">
        <f t="shared" si="5"/>
        <v>m3</v>
      </c>
      <c r="J59" s="14">
        <f t="shared" si="4"/>
        <v>2.980799999999999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'29A'!J60</f>
        <v>4.2679999999999998</v>
      </c>
      <c r="G60" s="14" t="str">
        <f t="shared" si="0"/>
        <v>m3</v>
      </c>
      <c r="H60" s="14">
        <f>'RAB SEPT'!G20*'RAB 500JT'!BN76</f>
        <v>0</v>
      </c>
      <c r="I60" s="14" t="str">
        <f t="shared" si="5"/>
        <v>m3</v>
      </c>
      <c r="J60" s="14">
        <f t="shared" si="4"/>
        <v>4.2679999999999998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'29A'!J61</f>
        <v>1.0500000000000003</v>
      </c>
      <c r="G61" s="14" t="str">
        <f t="shared" si="0"/>
        <v>m3</v>
      </c>
      <c r="H61" s="14">
        <f>'RAB SEPT'!G21*'RAB 500JT'!BN77</f>
        <v>0</v>
      </c>
      <c r="I61" s="14" t="str">
        <f t="shared" si="5"/>
        <v>m3</v>
      </c>
      <c r="J61" s="14">
        <f t="shared" si="4"/>
        <v>1.0500000000000003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'29A'!J62</f>
        <v>0.31500000000000017</v>
      </c>
      <c r="G62" s="14" t="str">
        <f t="shared" si="0"/>
        <v>m3</v>
      </c>
      <c r="H62" s="14">
        <f>'RAB SEPT'!G22*'RAB 500JT'!BN78</f>
        <v>0</v>
      </c>
      <c r="I62" s="14" t="str">
        <f t="shared" si="5"/>
        <v>m3</v>
      </c>
      <c r="J62" s="14">
        <f t="shared" si="4"/>
        <v>0.31500000000000017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'29A'!J63</f>
        <v>9.0299999999999976</v>
      </c>
      <c r="G63" s="14" t="str">
        <f t="shared" si="0"/>
        <v>m3</v>
      </c>
      <c r="H63" s="14">
        <f>'RAB SEPT'!G23*'RAB 500JT'!BN79</f>
        <v>0.43</v>
      </c>
      <c r="I63" s="14" t="str">
        <f t="shared" si="5"/>
        <v>m3</v>
      </c>
      <c r="J63" s="14">
        <f t="shared" si="4"/>
        <v>9.4599999999999973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'29A'!J65</f>
        <v>773.98440000000005</v>
      </c>
      <c r="G65" s="14" t="str">
        <f t="shared" si="0"/>
        <v>Kg</v>
      </c>
      <c r="H65" s="14">
        <f>'RAB SEPT'!G25*'RAB 500JT'!BN81</f>
        <v>0</v>
      </c>
      <c r="I65" s="14" t="str">
        <f t="shared" ref="I65:I70" si="6">E65</f>
        <v>Kg</v>
      </c>
      <c r="J65" s="14">
        <f t="shared" si="4"/>
        <v>773.98440000000005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'29A'!J66</f>
        <v>171.0324</v>
      </c>
      <c r="G66" s="14" t="str">
        <f t="shared" si="0"/>
        <v>Kg</v>
      </c>
      <c r="H66" s="14">
        <f>'RAB SEPT'!G26*'RAB 500JT'!BN82</f>
        <v>0</v>
      </c>
      <c r="I66" s="14" t="str">
        <f t="shared" si="6"/>
        <v>Kg</v>
      </c>
      <c r="J66" s="14">
        <f t="shared" si="4"/>
        <v>171.0324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'29A'!J67</f>
        <v>171.0324</v>
      </c>
      <c r="G67" s="14" t="str">
        <f t="shared" si="0"/>
        <v>Kg</v>
      </c>
      <c r="H67" s="14">
        <f>'RAB SEPT'!G27*'RAB 500JT'!BN83</f>
        <v>0</v>
      </c>
      <c r="I67" s="14" t="str">
        <f t="shared" si="6"/>
        <v>Kg</v>
      </c>
      <c r="J67" s="14">
        <f t="shared" si="4"/>
        <v>171.0324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'29A'!J68</f>
        <v>104.51700000000005</v>
      </c>
      <c r="G68" s="14" t="str">
        <f t="shared" si="0"/>
        <v>Kg</v>
      </c>
      <c r="H68" s="14">
        <f>'RAB SEPT'!G28*'RAB 500JT'!BN84</f>
        <v>0</v>
      </c>
      <c r="I68" s="14" t="str">
        <f t="shared" si="6"/>
        <v>Kg</v>
      </c>
      <c r="J68" s="14">
        <f t="shared" si="4"/>
        <v>104.51700000000005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'29A'!J69</f>
        <v>48.11099999999999</v>
      </c>
      <c r="G69" s="14" t="str">
        <f t="shared" si="0"/>
        <v>Kg</v>
      </c>
      <c r="H69" s="14">
        <f>'RAB SEPT'!G29*'RAB 500JT'!BN85</f>
        <v>0</v>
      </c>
      <c r="I69" s="14" t="str">
        <f t="shared" si="6"/>
        <v>Kg</v>
      </c>
      <c r="J69" s="14">
        <f t="shared" si="4"/>
        <v>48.11099999999999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'29A'!J70</f>
        <v>23.858000000000011</v>
      </c>
      <c r="G70" s="14" t="str">
        <f t="shared" si="0"/>
        <v>Kg</v>
      </c>
      <c r="H70" s="14">
        <f>'RAB SEPT'!G30*'RAB 500JT'!BN86</f>
        <v>1.1929000000000001</v>
      </c>
      <c r="I70" s="14" t="str">
        <f t="shared" si="6"/>
        <v>Kg</v>
      </c>
      <c r="J70" s="14">
        <f t="shared" si="4"/>
        <v>25.050900000000013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'29A'!J72</f>
        <v>69</v>
      </c>
      <c r="G72" s="14" t="str">
        <f t="shared" si="0"/>
        <v>m2</v>
      </c>
      <c r="H72" s="14">
        <f>'RAB SEPT'!G32*'RAB 500JT'!BN88</f>
        <v>3</v>
      </c>
      <c r="I72" s="14" t="str">
        <f>E72</f>
        <v>m2</v>
      </c>
      <c r="J72" s="14">
        <f t="shared" si="4"/>
        <v>72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'29A'!J73</f>
        <v>44.927999999999997</v>
      </c>
      <c r="G73" s="14" t="str">
        <f t="shared" si="0"/>
        <v>m2</v>
      </c>
      <c r="H73" s="14">
        <f>'RAB SEPT'!G33*'RAB 500JT'!BN89</f>
        <v>0</v>
      </c>
      <c r="I73" s="14" t="str">
        <f>E73</f>
        <v>m2</v>
      </c>
      <c r="J73" s="14">
        <f t="shared" si="4"/>
        <v>44.927999999999997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'29A'!J74</f>
        <v>25</v>
      </c>
      <c r="G74" s="14" t="str">
        <f t="shared" si="0"/>
        <v>m2</v>
      </c>
      <c r="H74" s="14">
        <f>'RAB SEPT'!G34*'RAB 500JT'!BN90</f>
        <v>0</v>
      </c>
      <c r="I74" s="14" t="str">
        <f>E74</f>
        <v>m2</v>
      </c>
      <c r="J74" s="14">
        <f t="shared" si="4"/>
        <v>25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'29A'!J75</f>
        <v>0.3450000000000002</v>
      </c>
      <c r="G75" s="14" t="str">
        <f t="shared" si="0"/>
        <v>m2</v>
      </c>
      <c r="H75" s="14">
        <f>'RAB SEPT'!G35*'RAB 500JT'!BN91</f>
        <v>1.4999999999999999E-2</v>
      </c>
      <c r="I75" s="14" t="str">
        <f>E75</f>
        <v>m2</v>
      </c>
      <c r="J75" s="14">
        <f t="shared" si="4"/>
        <v>0.36000000000000021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'29A'!J76</f>
        <v>10.749999999999996</v>
      </c>
      <c r="G76" s="14" t="str">
        <f t="shared" ref="G76:G94" si="7">E76</f>
        <v>m2</v>
      </c>
      <c r="H76" s="14">
        <f>'RAB SEPT'!G36*'RAB 500JT'!BN92</f>
        <v>0</v>
      </c>
      <c r="I76" s="14" t="str">
        <f>E76</f>
        <v>m2</v>
      </c>
      <c r="J76" s="14">
        <f t="shared" si="4"/>
        <v>10.749999999999996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'29A'!J78</f>
        <v>19</v>
      </c>
      <c r="G78" s="14" t="str">
        <f t="shared" si="7"/>
        <v>bh</v>
      </c>
      <c r="H78" s="14">
        <f>'RAB SEPT'!G38*'RAB 500JT'!BN94</f>
        <v>0</v>
      </c>
      <c r="I78" s="14" t="str">
        <f t="shared" ref="I78:I86" si="9">E78</f>
        <v>bh</v>
      </c>
      <c r="J78" s="14">
        <f t="shared" si="4"/>
        <v>19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'29A'!J79</f>
        <v>40</v>
      </c>
      <c r="G79" s="14" t="str">
        <f t="shared" si="7"/>
        <v>m</v>
      </c>
      <c r="H79" s="14">
        <f>'RAB SEPT'!G39*'RAB 500JT'!BN95</f>
        <v>2</v>
      </c>
      <c r="I79" s="14" t="str">
        <f t="shared" si="9"/>
        <v>m</v>
      </c>
      <c r="J79" s="14">
        <f t="shared" si="4"/>
        <v>42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'29A'!J80</f>
        <v>42</v>
      </c>
      <c r="G80" s="14" t="str">
        <f t="shared" si="7"/>
        <v>btg</v>
      </c>
      <c r="H80" s="14">
        <f>'RAB SEPT'!G40*'RAB 500JT'!BN96</f>
        <v>0</v>
      </c>
      <c r="I80" s="14" t="str">
        <f t="shared" si="9"/>
        <v>btg</v>
      </c>
      <c r="J80" s="14">
        <f t="shared" si="4"/>
        <v>42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'29A'!J81</f>
        <v>20</v>
      </c>
      <c r="G81" s="14" t="str">
        <f t="shared" si="7"/>
        <v>bh</v>
      </c>
      <c r="H81" s="14">
        <f>'RAB SEPT'!G41*'RAB 500JT'!BN97</f>
        <v>0</v>
      </c>
      <c r="I81" s="14" t="str">
        <f t="shared" si="9"/>
        <v>bh</v>
      </c>
      <c r="J81" s="14">
        <f t="shared" si="4"/>
        <v>20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'29A'!J82</f>
        <v>40</v>
      </c>
      <c r="G82" s="14" t="str">
        <f t="shared" si="7"/>
        <v>bh</v>
      </c>
      <c r="H82" s="14">
        <f>'RAB SEPT'!G42*'RAB 500JT'!BN98</f>
        <v>0</v>
      </c>
      <c r="I82" s="14" t="str">
        <f t="shared" si="9"/>
        <v>bh</v>
      </c>
      <c r="J82" s="14">
        <f t="shared" si="4"/>
        <v>40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'29A'!J83</f>
        <v>20</v>
      </c>
      <c r="G83" s="14" t="str">
        <f t="shared" si="7"/>
        <v>bh</v>
      </c>
      <c r="H83" s="14">
        <f>'RAB SEPT'!G43*'RAB 500JT'!BN99</f>
        <v>0</v>
      </c>
      <c r="I83" s="14" t="str">
        <f t="shared" si="9"/>
        <v>bh</v>
      </c>
      <c r="J83" s="14">
        <f t="shared" si="4"/>
        <v>20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'29A'!J84</f>
        <v>18</v>
      </c>
      <c r="G84" s="14" t="str">
        <f t="shared" si="7"/>
        <v>set</v>
      </c>
      <c r="H84" s="14">
        <f>'RAB SEPT'!G44*'RAB 500JT'!BN100</f>
        <v>0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'29A'!J85</f>
        <v>4</v>
      </c>
      <c r="G85" s="14" t="str">
        <f t="shared" si="7"/>
        <v>set</v>
      </c>
      <c r="H85" s="14">
        <f>'RAB SEPT'!G45*'RAB 500JT'!BN101</f>
        <v>0</v>
      </c>
      <c r="I85" s="14" t="str">
        <f t="shared" si="9"/>
        <v>set</v>
      </c>
      <c r="J85" s="14">
        <f t="shared" si="4"/>
        <v>4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'29A'!J86</f>
        <v>23</v>
      </c>
      <c r="G86" s="14" t="str">
        <f t="shared" si="7"/>
        <v>bh</v>
      </c>
      <c r="H86" s="14">
        <f>'RAB SEPT'!G46*'RAB 500JT'!BN102</f>
        <v>0</v>
      </c>
      <c r="I86" s="14" t="str">
        <f t="shared" si="9"/>
        <v>bh</v>
      </c>
      <c r="J86" s="14">
        <f t="shared" si="4"/>
        <v>23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'29A'!J88</f>
        <v>14.318400000000006</v>
      </c>
      <c r="G88" s="14" t="str">
        <f t="shared" si="7"/>
        <v>m3</v>
      </c>
      <c r="H88" s="14">
        <f>'RAB SEPT'!G48*'RAB 500JT'!BN104</f>
        <v>0.75360000000000005</v>
      </c>
      <c r="I88" s="14" t="str">
        <f t="shared" ref="I88:I94" si="10">E88</f>
        <v>m3</v>
      </c>
      <c r="J88" s="14">
        <f t="shared" si="4"/>
        <v>15.072000000000006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'29A'!J89</f>
        <v>5.2751999999999981</v>
      </c>
      <c r="G89" s="14" t="str">
        <f t="shared" si="7"/>
        <v>m3</v>
      </c>
      <c r="H89" s="14">
        <f>'RAB SEPT'!G49*'RAB 500JT'!BN105</f>
        <v>0</v>
      </c>
      <c r="I89" s="14" t="str">
        <f t="shared" si="10"/>
        <v>m3</v>
      </c>
      <c r="J89" s="14">
        <f t="shared" si="4"/>
        <v>5.2751999999999981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'29A'!J90</f>
        <v>60</v>
      </c>
      <c r="G90" s="14" t="str">
        <f t="shared" si="7"/>
        <v>Bh</v>
      </c>
      <c r="H90" s="14">
        <f>'RAB SEPT'!G50*'RAB 500JT'!BN106</f>
        <v>0</v>
      </c>
      <c r="I90" s="14" t="str">
        <f t="shared" si="10"/>
        <v>Bh</v>
      </c>
      <c r="J90" s="14">
        <f t="shared" si="4"/>
        <v>60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'29A'!J91</f>
        <v>21</v>
      </c>
      <c r="G91" s="14" t="str">
        <f t="shared" si="7"/>
        <v>Bh</v>
      </c>
      <c r="H91" s="14">
        <f>'RAB SEPT'!G51*'RAB 500JT'!BN107</f>
        <v>0</v>
      </c>
      <c r="I91" s="14" t="str">
        <f t="shared" si="10"/>
        <v>Bh</v>
      </c>
      <c r="J91" s="14">
        <f t="shared" si="4"/>
        <v>21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'29A'!J92</f>
        <v>2.1100800000000008</v>
      </c>
      <c r="G92" s="14" t="str">
        <f t="shared" si="7"/>
        <v>M3</v>
      </c>
      <c r="H92" s="14">
        <f>'RAB SEPT'!G52*'RAB 500JT'!BN108</f>
        <v>0</v>
      </c>
      <c r="I92" s="14" t="str">
        <f t="shared" si="10"/>
        <v>M3</v>
      </c>
      <c r="J92" s="14">
        <f t="shared" si="4"/>
        <v>2.1100800000000008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'29A'!J93</f>
        <v>1.9091200000000006</v>
      </c>
      <c r="G93" s="14" t="str">
        <f t="shared" si="7"/>
        <v>M3</v>
      </c>
      <c r="H93" s="14">
        <f>'RAB SEPT'!G53*'RAB 500JT'!BN109</f>
        <v>0</v>
      </c>
      <c r="I93" s="14" t="str">
        <f t="shared" si="10"/>
        <v>M3</v>
      </c>
      <c r="J93" s="14">
        <f t="shared" si="4"/>
        <v>1.9091200000000006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'29A'!J94</f>
        <v>20</v>
      </c>
      <c r="G94" s="14" t="str">
        <f t="shared" si="7"/>
        <v>M2</v>
      </c>
      <c r="H94" s="14">
        <f>'RAB SEPT'!G54*'RAB 500JT'!BN110</f>
        <v>0</v>
      </c>
      <c r="I94" s="14" t="str">
        <f t="shared" si="10"/>
        <v>M2</v>
      </c>
      <c r="J94" s="14">
        <f t="shared" si="4"/>
        <v>20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5FC6-6977-4A25-B0F4-C5E9A2F4852D}">
  <dimension ref="A1:Z119"/>
  <sheetViews>
    <sheetView topLeftCell="A59" workbookViewId="0">
      <selection activeCell="F87" sqref="F87:J87"/>
    </sheetView>
  </sheetViews>
  <sheetFormatPr defaultColWidth="8.7109375" defaultRowHeight="15" x14ac:dyDescent="0.2"/>
  <cols>
    <col min="1" max="1" width="3.42578125" style="3" customWidth="1"/>
    <col min="2" max="2" width="9.5703125" style="2" hidden="1" customWidth="1"/>
    <col min="3" max="3" width="23.42578125" style="2" customWidth="1"/>
    <col min="4" max="4" width="7.42578125" style="3" customWidth="1"/>
    <col min="5" max="5" width="4.42578125" style="3" customWidth="1"/>
    <col min="6" max="6" width="7.28515625" style="3" customWidth="1"/>
    <col min="7" max="7" width="4.42578125" style="3" customWidth="1"/>
    <col min="8" max="8" width="6.85546875" style="2" customWidth="1"/>
    <col min="9" max="9" width="3.7109375" style="2" customWidth="1"/>
    <col min="10" max="10" width="7.5703125" style="2" customWidth="1"/>
    <col min="11" max="11" width="3.42578125" style="2" customWidth="1"/>
    <col min="12" max="12" width="3.7109375" style="2" customWidth="1"/>
    <col min="13" max="13" width="3.5703125" style="2" customWidth="1"/>
    <col min="14" max="14" width="5.42578125" style="2" customWidth="1"/>
    <col min="15" max="15" width="3" style="2" customWidth="1"/>
    <col min="16" max="16" width="8.7109375" style="2"/>
    <col min="17" max="18" width="8.85546875" style="2" bestFit="1" customWidth="1"/>
    <col min="19" max="19" width="8.7109375" style="2"/>
    <col min="20" max="24" width="8.85546875" style="2" bestFit="1" customWidth="1"/>
    <col min="25" max="25" width="11.28515625" style="2" bestFit="1" customWidth="1"/>
    <col min="26" max="26" width="13.85546875" style="2" bestFit="1" customWidth="1"/>
    <col min="27" max="16384" width="8.7109375" style="2"/>
  </cols>
  <sheetData>
    <row r="1" spans="1:26" ht="12" x14ac:dyDescent="0.2">
      <c r="A1" s="318" t="s">
        <v>36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</row>
    <row r="2" spans="1:26" ht="12" x14ac:dyDescent="0.2">
      <c r="A2" s="311" t="s">
        <v>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</row>
    <row r="3" spans="1:26" ht="12" x14ac:dyDescent="0.2">
      <c r="A3" s="2"/>
      <c r="C3" s="4" t="s">
        <v>2</v>
      </c>
      <c r="D3" s="4" t="s">
        <v>3</v>
      </c>
    </row>
    <row r="4" spans="1:26" ht="12" x14ac:dyDescent="0.2">
      <c r="A4" s="2"/>
      <c r="C4" s="4" t="s">
        <v>4</v>
      </c>
      <c r="D4" s="4" t="s">
        <v>5</v>
      </c>
    </row>
    <row r="5" spans="1:26" ht="12" x14ac:dyDescent="0.2">
      <c r="A5" s="2"/>
      <c r="C5" s="4" t="s">
        <v>6</v>
      </c>
      <c r="D5" s="4" t="s">
        <v>311</v>
      </c>
    </row>
    <row r="6" spans="1:26" ht="12" x14ac:dyDescent="0.2"/>
    <row r="7" spans="1:26" ht="27.75" customHeight="1" x14ac:dyDescent="0.2">
      <c r="A7" s="396" t="s">
        <v>8</v>
      </c>
      <c r="B7" s="396" t="s">
        <v>6</v>
      </c>
      <c r="C7" s="396" t="s">
        <v>9</v>
      </c>
      <c r="D7" s="396" t="s">
        <v>10</v>
      </c>
      <c r="E7" s="396"/>
      <c r="F7" s="397" t="s">
        <v>11</v>
      </c>
      <c r="G7" s="398"/>
      <c r="H7" s="399" t="s">
        <v>12</v>
      </c>
      <c r="I7" s="399"/>
      <c r="J7" s="399" t="s">
        <v>13</v>
      </c>
      <c r="K7" s="399"/>
      <c r="L7" s="399" t="s">
        <v>14</v>
      </c>
      <c r="M7" s="399"/>
      <c r="N7" s="393" t="s">
        <v>15</v>
      </c>
      <c r="O7" s="393" t="s">
        <v>16</v>
      </c>
      <c r="Q7" s="6"/>
      <c r="R7" s="7"/>
      <c r="S7" s="7"/>
      <c r="T7" s="7"/>
      <c r="U7" s="7"/>
      <c r="V7" s="7"/>
      <c r="W7" s="7"/>
      <c r="X7" s="7"/>
      <c r="Y7" s="7"/>
      <c r="Z7" s="7"/>
    </row>
    <row r="8" spans="1:26" ht="12" x14ac:dyDescent="0.2">
      <c r="A8" s="396"/>
      <c r="B8" s="396"/>
      <c r="C8" s="396"/>
      <c r="D8" s="5" t="s">
        <v>17</v>
      </c>
      <c r="E8" s="5" t="s">
        <v>18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19</v>
      </c>
      <c r="K8" s="5" t="s">
        <v>18</v>
      </c>
      <c r="L8" s="5" t="s">
        <v>20</v>
      </c>
      <c r="M8" s="5" t="s">
        <v>21</v>
      </c>
      <c r="N8" s="394"/>
      <c r="O8" s="394"/>
      <c r="Q8" s="8"/>
      <c r="R8" s="9"/>
      <c r="S8" s="10"/>
      <c r="T8" s="8"/>
      <c r="U8" s="8"/>
      <c r="V8" s="8"/>
      <c r="W8" s="8"/>
      <c r="X8" s="8"/>
      <c r="Y8" s="11"/>
      <c r="Z8" s="12"/>
    </row>
    <row r="9" spans="1:26" ht="12" x14ac:dyDescent="0.2">
      <c r="A9" s="5" t="s">
        <v>22</v>
      </c>
      <c r="B9" s="5"/>
      <c r="C9" s="13" t="s">
        <v>23</v>
      </c>
      <c r="D9" s="5"/>
      <c r="E9" s="5"/>
      <c r="F9" s="5"/>
      <c r="G9" s="5"/>
      <c r="H9" s="5"/>
      <c r="I9" s="5"/>
      <c r="J9" s="5"/>
      <c r="K9" s="5"/>
      <c r="L9" s="393">
        <v>14</v>
      </c>
      <c r="M9" s="393">
        <v>7</v>
      </c>
      <c r="N9" s="393" t="s">
        <v>24</v>
      </c>
      <c r="O9" s="393"/>
      <c r="Q9" s="8"/>
      <c r="R9" s="9"/>
      <c r="S9" s="10"/>
      <c r="T9" s="8"/>
      <c r="U9" s="8"/>
      <c r="V9" s="8"/>
      <c r="W9" s="8"/>
      <c r="X9" s="8"/>
      <c r="Y9" s="11"/>
      <c r="Z9" s="12"/>
    </row>
    <row r="10" spans="1:26" ht="12" x14ac:dyDescent="0.2">
      <c r="A10" s="14" t="s">
        <v>25</v>
      </c>
      <c r="B10" s="15"/>
      <c r="C10" s="15" t="s">
        <v>26</v>
      </c>
      <c r="D10" s="14"/>
      <c r="E10" s="14"/>
      <c r="F10" s="14"/>
      <c r="G10" s="14"/>
      <c r="H10" s="14"/>
      <c r="I10" s="15"/>
      <c r="J10" s="15"/>
      <c r="K10" s="15"/>
      <c r="L10" s="395"/>
      <c r="M10" s="395"/>
      <c r="N10" s="395"/>
      <c r="O10" s="395"/>
      <c r="Q10" s="8"/>
      <c r="R10" s="16"/>
      <c r="S10" s="16"/>
      <c r="T10" s="8"/>
      <c r="U10" s="8"/>
      <c r="V10" s="8"/>
      <c r="W10" s="8"/>
      <c r="X10" s="17"/>
      <c r="Y10" s="11"/>
      <c r="Z10" s="12"/>
    </row>
    <row r="11" spans="1:26" ht="12" x14ac:dyDescent="0.2">
      <c r="A11" s="14">
        <v>1</v>
      </c>
      <c r="B11" s="15"/>
      <c r="C11" s="15" t="s">
        <v>27</v>
      </c>
      <c r="D11" s="14">
        <f>'[16]RAB 500JT'!G28</f>
        <v>41.411999999999992</v>
      </c>
      <c r="E11" s="14" t="str">
        <f>'[17]REKAP 500JT'!E24</f>
        <v>m3</v>
      </c>
      <c r="F11" s="14">
        <f>'30A'!J11</f>
        <v>38.36699999999999</v>
      </c>
      <c r="G11" s="14" t="str">
        <f>E11</f>
        <v>m3</v>
      </c>
      <c r="H11" s="14">
        <f>'RAB BILIK L'!G12*'RAB 500JT'!BO28</f>
        <v>0</v>
      </c>
      <c r="I11" s="14" t="str">
        <f>E11</f>
        <v>m3</v>
      </c>
      <c r="J11" s="14">
        <f>H11+F11</f>
        <v>38.36699999999999</v>
      </c>
      <c r="K11" s="14" t="str">
        <f>I11</f>
        <v>m3</v>
      </c>
      <c r="L11" s="395"/>
      <c r="M11" s="395"/>
      <c r="N11" s="395"/>
      <c r="O11" s="395"/>
      <c r="Q11" s="7"/>
      <c r="R11" s="7"/>
      <c r="S11" s="7"/>
      <c r="T11" s="7"/>
      <c r="U11" s="7"/>
      <c r="V11" s="7"/>
      <c r="W11" s="7"/>
      <c r="X11" s="7"/>
      <c r="Y11" s="7"/>
      <c r="Z11" s="18"/>
    </row>
    <row r="12" spans="1:26" ht="12" x14ac:dyDescent="0.2">
      <c r="A12" s="14">
        <v>2</v>
      </c>
      <c r="B12" s="15"/>
      <c r="C12" s="15" t="s">
        <v>28</v>
      </c>
      <c r="D12" s="14">
        <f>'[16]RAB 500JT'!G29</f>
        <v>0.59160000000000001</v>
      </c>
      <c r="E12" s="14" t="str">
        <f>'[17]REKAP 500JT'!E25</f>
        <v>m3</v>
      </c>
      <c r="F12" s="14">
        <f>'30A'!J12</f>
        <v>0.54810000000000003</v>
      </c>
      <c r="G12" s="14" t="str">
        <f t="shared" ref="G12:G75" si="0">E12</f>
        <v>m3</v>
      </c>
      <c r="H12" s="14">
        <f>'RAB BILIK L'!G13*'RAB 500JT'!BO29</f>
        <v>0</v>
      </c>
      <c r="I12" s="14" t="str">
        <f>E12</f>
        <v>m3</v>
      </c>
      <c r="J12" s="14">
        <f t="shared" ref="J12:J49" si="1">H12+F12</f>
        <v>0.54810000000000003</v>
      </c>
      <c r="K12" s="14" t="str">
        <f t="shared" ref="K12:K75" si="2">I12</f>
        <v>m3</v>
      </c>
      <c r="L12" s="395"/>
      <c r="M12" s="395"/>
      <c r="N12" s="395"/>
      <c r="O12" s="395"/>
      <c r="Q12" s="6"/>
      <c r="R12" s="7"/>
      <c r="S12" s="7"/>
      <c r="T12" s="7"/>
      <c r="U12" s="7"/>
      <c r="V12" s="7"/>
      <c r="W12" s="7"/>
      <c r="X12" s="7"/>
      <c r="Y12" s="7"/>
      <c r="Z12" s="7"/>
    </row>
    <row r="13" spans="1:26" ht="12" x14ac:dyDescent="0.2">
      <c r="A13" s="14" t="s">
        <v>29</v>
      </c>
      <c r="B13" s="15"/>
      <c r="C13" s="15" t="s">
        <v>30</v>
      </c>
      <c r="D13" s="14"/>
      <c r="E13" s="14"/>
      <c r="F13" s="14"/>
      <c r="G13" s="14"/>
      <c r="H13" s="14"/>
      <c r="I13" s="14"/>
      <c r="J13" s="14"/>
      <c r="K13" s="14"/>
      <c r="L13" s="395"/>
      <c r="M13" s="395"/>
      <c r="N13" s="395"/>
      <c r="O13" s="395"/>
      <c r="Q13" s="8"/>
      <c r="R13" s="16"/>
      <c r="S13" s="16"/>
      <c r="T13" s="19"/>
      <c r="U13" s="8"/>
      <c r="V13" s="8"/>
      <c r="W13" s="8"/>
      <c r="X13" s="8"/>
      <c r="Y13" s="20"/>
      <c r="Z13" s="21"/>
    </row>
    <row r="14" spans="1:26" ht="12" x14ac:dyDescent="0.2">
      <c r="A14" s="14">
        <v>1</v>
      </c>
      <c r="B14" s="15"/>
      <c r="C14" s="15" t="s">
        <v>31</v>
      </c>
      <c r="D14" s="14">
        <f>'[16]RAB 500JT'!G32</f>
        <v>23.664000000000001</v>
      </c>
      <c r="E14" s="14" t="str">
        <f>'[17]REKAP 500JT'!E28</f>
        <v>m3</v>
      </c>
      <c r="F14" s="14">
        <f>'30A'!J14</f>
        <v>20.879999999999995</v>
      </c>
      <c r="G14" s="14" t="str">
        <f t="shared" si="0"/>
        <v>m3</v>
      </c>
      <c r="H14" s="14">
        <f>'RAB BILIK L'!G15*'RAB 500JT'!BO31</f>
        <v>0</v>
      </c>
      <c r="I14" s="14" t="str">
        <f>E14</f>
        <v>m3</v>
      </c>
      <c r="J14" s="14">
        <f t="shared" si="1"/>
        <v>20.879999999999995</v>
      </c>
      <c r="K14" s="14" t="str">
        <f t="shared" si="2"/>
        <v>m3</v>
      </c>
      <c r="L14" s="395"/>
      <c r="M14" s="395"/>
      <c r="N14" s="395"/>
      <c r="O14" s="395"/>
      <c r="Q14" s="8"/>
      <c r="R14" s="16"/>
      <c r="S14" s="16"/>
      <c r="T14" s="19"/>
      <c r="U14" s="8"/>
      <c r="V14" s="8"/>
      <c r="W14" s="8"/>
      <c r="X14" s="8"/>
      <c r="Y14" s="20"/>
      <c r="Z14" s="21"/>
    </row>
    <row r="15" spans="1:26" ht="12" x14ac:dyDescent="0.2">
      <c r="A15" s="14">
        <v>2</v>
      </c>
      <c r="B15" s="15"/>
      <c r="C15" s="15" t="s">
        <v>32</v>
      </c>
      <c r="D15" s="14">
        <f>'[16]RAB 500JT'!G33</f>
        <v>343.65999999999997</v>
      </c>
      <c r="E15" s="14" t="str">
        <f>'[17]REKAP 500JT'!E29</f>
        <v>m2</v>
      </c>
      <c r="F15" s="14">
        <f>'30A'!J15</f>
        <v>332.27999999999992</v>
      </c>
      <c r="G15" s="14" t="str">
        <f t="shared" si="0"/>
        <v>m2</v>
      </c>
      <c r="H15" s="14">
        <f>'RAB BILIK L'!G16*'RAB 500JT'!BO32</f>
        <v>0</v>
      </c>
      <c r="I15" s="14" t="str">
        <f>E15</f>
        <v>m2</v>
      </c>
      <c r="J15" s="14">
        <f t="shared" si="1"/>
        <v>332.27999999999992</v>
      </c>
      <c r="K15" s="14" t="str">
        <f t="shared" si="2"/>
        <v>m2</v>
      </c>
      <c r="L15" s="395"/>
      <c r="M15" s="395"/>
      <c r="N15" s="395"/>
      <c r="O15" s="395"/>
      <c r="Q15" s="8"/>
      <c r="R15" s="16"/>
      <c r="S15" s="16"/>
      <c r="T15" s="19"/>
      <c r="U15" s="8"/>
      <c r="V15" s="8"/>
      <c r="W15" s="8"/>
      <c r="X15" s="8"/>
      <c r="Y15" s="20"/>
      <c r="Z15" s="21"/>
    </row>
    <row r="16" spans="1:26" ht="12" x14ac:dyDescent="0.2">
      <c r="A16" s="14">
        <v>3</v>
      </c>
      <c r="B16" s="15"/>
      <c r="C16" s="15" t="s">
        <v>33</v>
      </c>
      <c r="D16" s="14">
        <f>'[16]RAB 500JT'!G34</f>
        <v>680.59999999999991</v>
      </c>
      <c r="E16" s="14" t="str">
        <f>'[17]REKAP 500JT'!E30</f>
        <v>m2</v>
      </c>
      <c r="F16" s="14">
        <f>'30A'!J16</f>
        <v>619.04</v>
      </c>
      <c r="G16" s="14" t="str">
        <f t="shared" si="0"/>
        <v>m2</v>
      </c>
      <c r="H16" s="14">
        <f>'RAB BILIK L'!G17*'RAB 500JT'!BO33</f>
        <v>0</v>
      </c>
      <c r="I16" s="14" t="str">
        <f>E16</f>
        <v>m2</v>
      </c>
      <c r="J16" s="14">
        <f t="shared" si="1"/>
        <v>619.04</v>
      </c>
      <c r="K16" s="14" t="str">
        <f t="shared" si="2"/>
        <v>m2</v>
      </c>
      <c r="L16" s="395"/>
      <c r="M16" s="395"/>
      <c r="N16" s="395"/>
      <c r="O16" s="395"/>
      <c r="Q16" s="8"/>
      <c r="R16" s="16"/>
      <c r="S16" s="16"/>
      <c r="T16" s="19"/>
      <c r="U16" s="8"/>
      <c r="V16" s="8"/>
      <c r="W16" s="8"/>
      <c r="X16" s="8"/>
      <c r="Y16" s="20"/>
      <c r="Z16" s="21"/>
    </row>
    <row r="17" spans="1:26" ht="12" x14ac:dyDescent="0.2">
      <c r="A17" s="14">
        <v>4</v>
      </c>
      <c r="B17" s="15"/>
      <c r="C17" s="15" t="s">
        <v>34</v>
      </c>
      <c r="D17" s="14">
        <f>'[16]RAB 500JT'!G35</f>
        <v>680.59999999999991</v>
      </c>
      <c r="E17" s="14" t="str">
        <f>'[17]REKAP 500JT'!E31</f>
        <v>m2</v>
      </c>
      <c r="F17" s="14">
        <f>'30A'!J17</f>
        <v>619.04</v>
      </c>
      <c r="G17" s="14" t="str">
        <f t="shared" si="0"/>
        <v>m2</v>
      </c>
      <c r="H17" s="14">
        <f>'RAB BILIK L'!G18*'RAB 500JT'!BO34</f>
        <v>0</v>
      </c>
      <c r="I17" s="14" t="str">
        <f>E17</f>
        <v>m2</v>
      </c>
      <c r="J17" s="14">
        <f t="shared" si="1"/>
        <v>619.04</v>
      </c>
      <c r="K17" s="14" t="str">
        <f t="shared" si="2"/>
        <v>m2</v>
      </c>
      <c r="L17" s="395"/>
      <c r="M17" s="395"/>
      <c r="N17" s="395"/>
      <c r="O17" s="395"/>
      <c r="Q17" s="8"/>
      <c r="R17" s="16"/>
      <c r="S17" s="16"/>
      <c r="T17" s="19"/>
      <c r="U17" s="8"/>
      <c r="V17" s="8"/>
      <c r="W17" s="8"/>
      <c r="X17" s="8"/>
      <c r="Y17" s="20"/>
      <c r="Z17" s="21"/>
    </row>
    <row r="18" spans="1:26" ht="12" x14ac:dyDescent="0.2">
      <c r="A18" s="14">
        <v>5</v>
      </c>
      <c r="B18" s="15"/>
      <c r="C18" s="15" t="s">
        <v>35</v>
      </c>
      <c r="D18" s="14">
        <f>'[16]RAB 500JT'!G36</f>
        <v>73.799999999999983</v>
      </c>
      <c r="E18" s="14" t="str">
        <f>'[17]REKAP 500JT'!E32</f>
        <v>m2</v>
      </c>
      <c r="F18" s="14">
        <f>'30A'!J18</f>
        <v>64.799999999999983</v>
      </c>
      <c r="G18" s="14" t="str">
        <f t="shared" si="0"/>
        <v>m2</v>
      </c>
      <c r="H18" s="14">
        <f>'RAB BILIK L'!G19*'RAB 500JT'!BO35</f>
        <v>1.7999999999999998</v>
      </c>
      <c r="I18" s="14" t="str">
        <f>E18</f>
        <v>m2</v>
      </c>
      <c r="J18" s="14">
        <f t="shared" si="1"/>
        <v>66.59999999999998</v>
      </c>
      <c r="K18" s="14" t="str">
        <f t="shared" si="2"/>
        <v>m2</v>
      </c>
      <c r="L18" s="395"/>
      <c r="M18" s="395"/>
      <c r="N18" s="395"/>
      <c r="O18" s="395"/>
      <c r="Q18" s="7"/>
      <c r="R18" s="7"/>
      <c r="S18" s="7"/>
      <c r="T18" s="7"/>
      <c r="U18" s="7"/>
      <c r="V18" s="7"/>
      <c r="W18" s="7"/>
      <c r="X18" s="7"/>
      <c r="Y18" s="7"/>
      <c r="Z18" s="22"/>
    </row>
    <row r="19" spans="1:26" ht="12" x14ac:dyDescent="0.2">
      <c r="A19" s="14" t="s">
        <v>36</v>
      </c>
      <c r="B19" s="15"/>
      <c r="C19" s="15" t="s">
        <v>37</v>
      </c>
      <c r="D19" s="14"/>
      <c r="E19" s="14"/>
      <c r="F19" s="14"/>
      <c r="G19" s="14"/>
      <c r="H19" s="14"/>
      <c r="I19" s="14"/>
      <c r="J19" s="14"/>
      <c r="K19" s="14"/>
      <c r="L19" s="395"/>
      <c r="M19" s="395"/>
      <c r="N19" s="395"/>
      <c r="O19" s="395"/>
      <c r="Q19" s="6"/>
      <c r="R19" s="7"/>
      <c r="S19" s="7"/>
      <c r="T19" s="7"/>
      <c r="U19" s="7"/>
      <c r="V19" s="7"/>
      <c r="W19" s="7"/>
      <c r="X19" s="7"/>
      <c r="Y19" s="7"/>
      <c r="Z19" s="7"/>
    </row>
    <row r="20" spans="1:26" ht="12" x14ac:dyDescent="0.2">
      <c r="A20" s="14">
        <v>1</v>
      </c>
      <c r="B20" s="15"/>
      <c r="C20" s="15" t="s">
        <v>38</v>
      </c>
      <c r="D20" s="14">
        <f>'[16]RAB 500JT'!G39</f>
        <v>3.4440000000000004</v>
      </c>
      <c r="E20" s="14" t="str">
        <f>'[17]REKAP 500JT'!E35</f>
        <v>m3</v>
      </c>
      <c r="F20" s="14">
        <f>'30A'!J20</f>
        <v>3.1920000000000011</v>
      </c>
      <c r="G20" s="14" t="str">
        <f t="shared" si="0"/>
        <v>m3</v>
      </c>
      <c r="H20" s="14">
        <f>'RAB BILIK L'!G21*'RAB 500JT'!BO37</f>
        <v>0</v>
      </c>
      <c r="I20" s="14" t="str">
        <f>E20</f>
        <v>m3</v>
      </c>
      <c r="J20" s="14">
        <f t="shared" si="1"/>
        <v>3.1920000000000011</v>
      </c>
      <c r="K20" s="14" t="str">
        <f t="shared" si="2"/>
        <v>m3</v>
      </c>
      <c r="L20" s="395"/>
      <c r="M20" s="395"/>
      <c r="N20" s="395"/>
      <c r="O20" s="395"/>
      <c r="Q20" s="8"/>
      <c r="R20" s="16"/>
      <c r="S20" s="16"/>
      <c r="T20" s="23"/>
      <c r="U20" s="8"/>
      <c r="V20" s="8"/>
      <c r="W20" s="8"/>
      <c r="X20" s="17"/>
      <c r="Y20" s="20"/>
      <c r="Z20" s="21"/>
    </row>
    <row r="21" spans="1:26" ht="12" x14ac:dyDescent="0.2">
      <c r="A21" s="14">
        <v>2</v>
      </c>
      <c r="B21" s="15"/>
      <c r="C21" s="15" t="s">
        <v>39</v>
      </c>
      <c r="D21" s="14">
        <f>'[16]RAB 500JT'!G40</f>
        <v>2.9580000000000002</v>
      </c>
      <c r="E21" s="14" t="str">
        <f>'[17]REKAP 500JT'!E36</f>
        <v>m3</v>
      </c>
      <c r="F21" s="14">
        <f>'30A'!J21</f>
        <v>2.740499999999999</v>
      </c>
      <c r="G21" s="14" t="str">
        <f t="shared" si="0"/>
        <v>m3</v>
      </c>
      <c r="H21" s="14">
        <f>'RAB BILIK L'!G22*'RAB 500JT'!BO38</f>
        <v>0</v>
      </c>
      <c r="I21" s="14" t="str">
        <f>E21</f>
        <v>m3</v>
      </c>
      <c r="J21" s="14">
        <f t="shared" si="1"/>
        <v>2.740499999999999</v>
      </c>
      <c r="K21" s="14" t="str">
        <f t="shared" si="2"/>
        <v>m3</v>
      </c>
      <c r="L21" s="395"/>
      <c r="M21" s="395"/>
      <c r="N21" s="395"/>
      <c r="O21" s="395"/>
      <c r="Q21" s="8"/>
      <c r="R21" s="16"/>
      <c r="S21" s="16"/>
      <c r="T21" s="23"/>
      <c r="U21" s="8"/>
      <c r="V21" s="8"/>
      <c r="W21" s="8"/>
      <c r="X21" s="17"/>
      <c r="Y21" s="20"/>
      <c r="Z21" s="21"/>
    </row>
    <row r="22" spans="1:26" ht="12" x14ac:dyDescent="0.2">
      <c r="A22" s="14">
        <v>3</v>
      </c>
      <c r="B22" s="15"/>
      <c r="C22" s="15" t="s">
        <v>40</v>
      </c>
      <c r="D22" s="14">
        <f>'[16]RAB 500JT'!G41</f>
        <v>3.3120000000000007</v>
      </c>
      <c r="E22" s="14" t="str">
        <f>'[17]REKAP 500JT'!E37</f>
        <v>m3</v>
      </c>
      <c r="F22" s="14">
        <f>'30A'!J22</f>
        <v>3.0690000000000017</v>
      </c>
      <c r="G22" s="14" t="str">
        <f t="shared" si="0"/>
        <v>m3</v>
      </c>
      <c r="H22" s="14">
        <f>'RAB BILIK L'!G23*'RAB 500JT'!BO39</f>
        <v>0</v>
      </c>
      <c r="I22" s="14" t="str">
        <f>E22</f>
        <v>m3</v>
      </c>
      <c r="J22" s="14">
        <f t="shared" si="1"/>
        <v>3.0690000000000017</v>
      </c>
      <c r="K22" s="14" t="str">
        <f t="shared" si="2"/>
        <v>m3</v>
      </c>
      <c r="L22" s="395"/>
      <c r="M22" s="395"/>
      <c r="N22" s="395"/>
      <c r="O22" s="395"/>
      <c r="Q22" s="8"/>
      <c r="R22" s="16"/>
      <c r="S22" s="16"/>
      <c r="T22" s="23"/>
      <c r="U22" s="8"/>
      <c r="V22" s="8"/>
      <c r="W22" s="8"/>
      <c r="X22" s="17"/>
      <c r="Y22" s="20"/>
      <c r="Z22" s="21"/>
    </row>
    <row r="23" spans="1:26" ht="12" x14ac:dyDescent="0.2">
      <c r="A23" s="14">
        <v>4</v>
      </c>
      <c r="B23" s="15"/>
      <c r="C23" s="15" t="s">
        <v>41</v>
      </c>
      <c r="D23" s="14">
        <f>'[16]RAB 500JT'!G42</f>
        <v>1.972</v>
      </c>
      <c r="E23" s="14" t="str">
        <f>'[17]REKAP 500JT'!E38</f>
        <v>m3</v>
      </c>
      <c r="F23" s="14">
        <f>'30A'!J23</f>
        <v>1.798</v>
      </c>
      <c r="G23" s="14" t="str">
        <f t="shared" si="0"/>
        <v>m3</v>
      </c>
      <c r="H23" s="14">
        <f>'RAB BILIK L'!G24*'RAB 500JT'!BO40</f>
        <v>2.9000000000000001E-2</v>
      </c>
      <c r="I23" s="14" t="str">
        <f>E23</f>
        <v>m3</v>
      </c>
      <c r="J23" s="14">
        <f t="shared" si="1"/>
        <v>1.827</v>
      </c>
      <c r="K23" s="14" t="str">
        <f t="shared" si="2"/>
        <v>m3</v>
      </c>
      <c r="L23" s="395"/>
      <c r="M23" s="395"/>
      <c r="N23" s="395"/>
      <c r="O23" s="395"/>
      <c r="Q23" s="8"/>
      <c r="R23" s="16"/>
      <c r="S23" s="16"/>
      <c r="T23" s="23"/>
      <c r="U23" s="8"/>
      <c r="V23" s="8"/>
      <c r="W23" s="8"/>
      <c r="X23" s="17"/>
      <c r="Y23" s="20"/>
      <c r="Z23" s="21"/>
    </row>
    <row r="24" spans="1:26" ht="12" x14ac:dyDescent="0.2">
      <c r="A24" s="14" t="s">
        <v>42</v>
      </c>
      <c r="B24" s="15"/>
      <c r="C24" s="15" t="s">
        <v>43</v>
      </c>
      <c r="D24" s="14"/>
      <c r="E24" s="14"/>
      <c r="F24" s="14"/>
      <c r="G24" s="14"/>
      <c r="H24" s="14"/>
      <c r="I24" s="14"/>
      <c r="J24" s="14"/>
      <c r="K24" s="14"/>
      <c r="L24" s="395"/>
      <c r="M24" s="395"/>
      <c r="N24" s="395"/>
      <c r="O24" s="395"/>
      <c r="Q24" s="7"/>
      <c r="R24" s="7"/>
      <c r="S24" s="7"/>
      <c r="T24" s="7"/>
      <c r="U24" s="7"/>
      <c r="V24" s="7"/>
      <c r="W24" s="7"/>
      <c r="X24" s="7"/>
      <c r="Y24" s="7"/>
      <c r="Z24" s="18"/>
    </row>
    <row r="25" spans="1:26" ht="12" x14ac:dyDescent="0.2">
      <c r="A25" s="14">
        <v>1</v>
      </c>
      <c r="B25" s="15"/>
      <c r="C25" s="15" t="s">
        <v>39</v>
      </c>
      <c r="D25" s="14">
        <f>'[16]RAB 500JT'!G45</f>
        <v>729.08580000000006</v>
      </c>
      <c r="E25" s="14" t="str">
        <f>'[17]REKAP 500JT'!E41</f>
        <v>Kg</v>
      </c>
      <c r="F25" s="14">
        <f>'30A'!J25</f>
        <v>611.14545000000032</v>
      </c>
      <c r="G25" s="14" t="str">
        <f t="shared" si="0"/>
        <v>Kg</v>
      </c>
      <c r="H25" s="14">
        <f>'RAB BILIK L'!G26*'RAB 500JT'!BO42</f>
        <v>0</v>
      </c>
      <c r="I25" s="14" t="str">
        <f>E25</f>
        <v>Kg</v>
      </c>
      <c r="J25" s="14">
        <f t="shared" si="1"/>
        <v>611.14545000000032</v>
      </c>
      <c r="K25" s="14" t="str">
        <f t="shared" si="2"/>
        <v>Kg</v>
      </c>
      <c r="L25" s="395"/>
      <c r="M25" s="395"/>
      <c r="N25" s="395"/>
      <c r="O25" s="395"/>
      <c r="Q25" s="6"/>
      <c r="R25" s="7"/>
      <c r="S25" s="7"/>
      <c r="T25" s="7"/>
      <c r="U25" s="7"/>
      <c r="V25" s="7"/>
      <c r="W25" s="7"/>
      <c r="X25" s="7"/>
      <c r="Y25" s="7"/>
      <c r="Z25" s="7"/>
    </row>
    <row r="26" spans="1:26" ht="12" x14ac:dyDescent="0.2">
      <c r="A26" s="14">
        <v>2</v>
      </c>
      <c r="B26" s="15"/>
      <c r="C26" s="15" t="s">
        <v>40</v>
      </c>
      <c r="D26" s="14">
        <f>'[16]RAB 500JT'!G46</f>
        <v>1126.2375000000002</v>
      </c>
      <c r="E26" s="14" t="str">
        <f>'[17]REKAP 500JT'!E42</f>
        <v>Kg</v>
      </c>
      <c r="F26" s="14">
        <f>'30A'!J26</f>
        <v>953.54775000000029</v>
      </c>
      <c r="G26" s="14" t="str">
        <f t="shared" si="0"/>
        <v>Kg</v>
      </c>
      <c r="H26" s="14">
        <f>'RAB BILIK L'!G27*'RAB 500JT'!BO43</f>
        <v>0</v>
      </c>
      <c r="I26" s="14" t="str">
        <f>E26</f>
        <v>Kg</v>
      </c>
      <c r="J26" s="14">
        <f t="shared" si="1"/>
        <v>953.54775000000029</v>
      </c>
      <c r="K26" s="14" t="str">
        <f t="shared" si="2"/>
        <v>Kg</v>
      </c>
      <c r="L26" s="395"/>
      <c r="M26" s="395"/>
      <c r="N26" s="395"/>
      <c r="O26" s="395"/>
      <c r="Q26" s="8"/>
      <c r="R26" s="16"/>
      <c r="S26" s="16"/>
      <c r="T26" s="23"/>
      <c r="U26" s="8"/>
      <c r="V26" s="8"/>
      <c r="W26" s="8"/>
      <c r="X26" s="17"/>
      <c r="Y26" s="20"/>
      <c r="Z26" s="21"/>
    </row>
    <row r="27" spans="1:26" ht="12" x14ac:dyDescent="0.2">
      <c r="A27" s="14">
        <v>3</v>
      </c>
      <c r="B27" s="15"/>
      <c r="C27" s="15" t="s">
        <v>41</v>
      </c>
      <c r="D27" s="14">
        <f>'[16]RAB 500JT'!G47</f>
        <v>654.3854</v>
      </c>
      <c r="E27" s="14" t="str">
        <f>'[17]REKAP 500JT'!E43</f>
        <v>Kg</v>
      </c>
      <c r="F27" s="14">
        <f>'30A'!J27</f>
        <v>537.56840000000011</v>
      </c>
      <c r="G27" s="14" t="str">
        <f t="shared" si="0"/>
        <v>Kg</v>
      </c>
      <c r="H27" s="14">
        <f>'RAB BILIK L'!G28*'RAB 500JT'!BO44</f>
        <v>7.3667500000000015</v>
      </c>
      <c r="I27" s="14" t="str">
        <f>E27</f>
        <v>Kg</v>
      </c>
      <c r="J27" s="14">
        <f t="shared" si="1"/>
        <v>544.93515000000014</v>
      </c>
      <c r="K27" s="14" t="str">
        <f t="shared" si="2"/>
        <v>Kg</v>
      </c>
      <c r="L27" s="395"/>
      <c r="M27" s="395"/>
      <c r="N27" s="395"/>
      <c r="O27" s="395"/>
      <c r="Q27" s="8"/>
      <c r="R27" s="16"/>
      <c r="S27" s="16"/>
      <c r="T27" s="23"/>
      <c r="U27" s="8"/>
      <c r="V27" s="8"/>
      <c r="W27" s="8"/>
      <c r="X27" s="17"/>
      <c r="Y27" s="20"/>
      <c r="Z27" s="21"/>
    </row>
    <row r="28" spans="1:26" ht="12" x14ac:dyDescent="0.2">
      <c r="A28" s="14" t="s">
        <v>44</v>
      </c>
      <c r="B28" s="15"/>
      <c r="C28" s="15" t="s">
        <v>45</v>
      </c>
      <c r="D28" s="14"/>
      <c r="E28" s="14"/>
      <c r="F28" s="14"/>
      <c r="G28" s="14"/>
      <c r="H28" s="14"/>
      <c r="I28" s="14"/>
      <c r="J28" s="14"/>
      <c r="K28" s="14"/>
      <c r="L28" s="395"/>
      <c r="M28" s="395"/>
      <c r="N28" s="395"/>
      <c r="O28" s="395"/>
      <c r="Q28" s="8"/>
      <c r="R28" s="16"/>
      <c r="S28" s="16"/>
      <c r="T28" s="23"/>
      <c r="U28" s="8"/>
      <c r="V28" s="8"/>
      <c r="W28" s="8"/>
      <c r="X28" s="17"/>
      <c r="Y28" s="20"/>
      <c r="Z28" s="21"/>
    </row>
    <row r="29" spans="1:26" ht="12" x14ac:dyDescent="0.2">
      <c r="A29" s="14">
        <v>1</v>
      </c>
      <c r="B29" s="15"/>
      <c r="C29" s="15" t="s">
        <v>39</v>
      </c>
      <c r="D29" s="14">
        <f>'[16]RAB 500JT'!G50</f>
        <v>39.440000000000005</v>
      </c>
      <c r="E29" s="14" t="str">
        <f>'[17]REKAP 500JT'!E46</f>
        <v>m2</v>
      </c>
      <c r="F29" s="14">
        <f>'30A'!J29</f>
        <v>35.379999999999995</v>
      </c>
      <c r="G29" s="14" t="str">
        <f t="shared" si="0"/>
        <v>m2</v>
      </c>
      <c r="H29" s="14">
        <f>'RAB BILIK L'!G30*'RAB 500JT'!BO46</f>
        <v>0</v>
      </c>
      <c r="I29" s="14" t="str">
        <f>E29</f>
        <v>m2</v>
      </c>
      <c r="J29" s="14">
        <f t="shared" si="1"/>
        <v>35.379999999999995</v>
      </c>
      <c r="K29" s="14" t="str">
        <f t="shared" si="2"/>
        <v>m2</v>
      </c>
      <c r="L29" s="395"/>
      <c r="M29" s="395"/>
      <c r="N29" s="395"/>
      <c r="O29" s="395"/>
      <c r="Q29" s="7"/>
      <c r="R29" s="7"/>
      <c r="S29" s="7"/>
      <c r="T29" s="7"/>
      <c r="U29" s="7"/>
      <c r="V29" s="7"/>
      <c r="W29" s="7"/>
      <c r="X29" s="7"/>
      <c r="Y29" s="7"/>
      <c r="Z29" s="18"/>
    </row>
    <row r="30" spans="1:26" ht="12" x14ac:dyDescent="0.2">
      <c r="A30" s="14">
        <v>2</v>
      </c>
      <c r="B30" s="15"/>
      <c r="C30" s="15" t="s">
        <v>40</v>
      </c>
      <c r="D30" s="14">
        <f>'[16]RAB 500JT'!G51</f>
        <v>132.48000000000002</v>
      </c>
      <c r="E30" s="14" t="str">
        <f>'[17]REKAP 500JT'!E47</f>
        <v>m2</v>
      </c>
      <c r="F30" s="14">
        <f>'30A'!J30</f>
        <v>116.64000000000001</v>
      </c>
      <c r="G30" s="14" t="str">
        <f t="shared" si="0"/>
        <v>m2</v>
      </c>
      <c r="H30" s="14">
        <f>'RAB BILIK L'!G31*'RAB 500JT'!BO47</f>
        <v>2.5200000000000005</v>
      </c>
      <c r="I30" s="14" t="str">
        <f>E30</f>
        <v>m2</v>
      </c>
      <c r="J30" s="14">
        <f t="shared" si="1"/>
        <v>119.16000000000001</v>
      </c>
      <c r="K30" s="14" t="str">
        <f t="shared" si="2"/>
        <v>m2</v>
      </c>
      <c r="L30" s="395"/>
      <c r="M30" s="395"/>
      <c r="N30" s="395"/>
      <c r="O30" s="395"/>
      <c r="Q30" s="6"/>
      <c r="R30" s="7"/>
      <c r="S30" s="7"/>
      <c r="T30" s="7"/>
      <c r="U30" s="7"/>
      <c r="V30" s="7"/>
      <c r="W30" s="7"/>
      <c r="X30" s="7"/>
      <c r="Y30" s="7"/>
      <c r="Z30" s="7"/>
    </row>
    <row r="31" spans="1:26" ht="12" x14ac:dyDescent="0.2">
      <c r="A31" s="14">
        <v>3</v>
      </c>
      <c r="B31" s="15"/>
      <c r="C31" s="15" t="s">
        <v>41</v>
      </c>
      <c r="D31" s="14">
        <f>'[16]RAB 500JT'!G52</f>
        <v>39.440000000000005</v>
      </c>
      <c r="E31" s="14" t="str">
        <f>'[17]REKAP 500JT'!E48</f>
        <v>m2</v>
      </c>
      <c r="F31" s="14">
        <f>'30A'!J31</f>
        <v>35.379999999999995</v>
      </c>
      <c r="G31" s="14" t="str">
        <f t="shared" si="0"/>
        <v>m2</v>
      </c>
      <c r="H31" s="14">
        <f>'RAB BILIK L'!G32*'RAB 500JT'!BO48</f>
        <v>0</v>
      </c>
      <c r="I31" s="14" t="str">
        <f>E31</f>
        <v>m2</v>
      </c>
      <c r="J31" s="14">
        <f t="shared" si="1"/>
        <v>35.379999999999995</v>
      </c>
      <c r="K31" s="14" t="str">
        <f t="shared" si="2"/>
        <v>m2</v>
      </c>
      <c r="L31" s="395"/>
      <c r="M31" s="395"/>
      <c r="N31" s="395"/>
      <c r="O31" s="395"/>
      <c r="Q31" s="8"/>
      <c r="R31" s="16"/>
      <c r="S31" s="16"/>
      <c r="T31" s="23"/>
      <c r="U31" s="8"/>
      <c r="V31" s="8"/>
      <c r="W31" s="8"/>
      <c r="X31" s="17"/>
      <c r="Y31" s="20"/>
      <c r="Z31" s="21"/>
    </row>
    <row r="32" spans="1:26" ht="12" x14ac:dyDescent="0.2">
      <c r="A32" s="14" t="s">
        <v>46</v>
      </c>
      <c r="B32" s="15"/>
      <c r="C32" s="15" t="s">
        <v>47</v>
      </c>
      <c r="D32" s="14"/>
      <c r="E32" s="14"/>
      <c r="F32" s="14"/>
      <c r="G32" s="14"/>
      <c r="H32" s="14"/>
      <c r="I32" s="14"/>
      <c r="J32" s="14"/>
      <c r="K32" s="14"/>
      <c r="L32" s="395"/>
      <c r="M32" s="395"/>
      <c r="N32" s="395"/>
      <c r="O32" s="395"/>
      <c r="Q32" s="8"/>
      <c r="R32" s="16"/>
      <c r="S32" s="16"/>
      <c r="T32" s="23"/>
      <c r="U32" s="8"/>
      <c r="V32" s="8"/>
      <c r="W32" s="8"/>
      <c r="X32" s="17"/>
      <c r="Y32" s="20"/>
      <c r="Z32" s="21"/>
    </row>
    <row r="33" spans="1:26" ht="12" x14ac:dyDescent="0.2">
      <c r="A33" s="14">
        <v>1</v>
      </c>
      <c r="B33" s="15"/>
      <c r="C33" s="15" t="s">
        <v>48</v>
      </c>
      <c r="D33" s="14">
        <f>'[16]RAB 500JT'!G55</f>
        <v>46.620000000000005</v>
      </c>
      <c r="E33" s="14" t="str">
        <f>'[17]REKAP 500JT'!E51</f>
        <v>m2</v>
      </c>
      <c r="F33" s="14">
        <f>'30A'!J33</f>
        <v>59.939999999999984</v>
      </c>
      <c r="G33" s="14" t="str">
        <f t="shared" si="0"/>
        <v>m2</v>
      </c>
      <c r="H33" s="14">
        <f>'RAB BILIK L'!G34*'RAB 500JT'!BO50</f>
        <v>0</v>
      </c>
      <c r="I33" s="14" t="str">
        <f>E33</f>
        <v>m2</v>
      </c>
      <c r="J33" s="14">
        <f t="shared" si="1"/>
        <v>59.939999999999984</v>
      </c>
      <c r="K33" s="14" t="str">
        <f t="shared" si="2"/>
        <v>m2</v>
      </c>
      <c r="L33" s="395"/>
      <c r="M33" s="395"/>
      <c r="N33" s="395"/>
      <c r="O33" s="395"/>
      <c r="Q33" s="8"/>
      <c r="R33" s="16"/>
      <c r="S33" s="16"/>
      <c r="T33" s="23"/>
      <c r="U33" s="8"/>
      <c r="V33" s="8"/>
      <c r="W33" s="8"/>
      <c r="X33" s="17"/>
      <c r="Y33" s="20"/>
      <c r="Z33" s="21"/>
    </row>
    <row r="34" spans="1:26" ht="12" x14ac:dyDescent="0.2">
      <c r="A34" s="14" t="s">
        <v>49</v>
      </c>
      <c r="B34" s="15"/>
      <c r="C34" s="15" t="s">
        <v>50</v>
      </c>
      <c r="D34" s="14"/>
      <c r="E34" s="14"/>
      <c r="F34" s="14"/>
      <c r="G34" s="14"/>
      <c r="H34" s="14"/>
      <c r="I34" s="14"/>
      <c r="J34" s="14"/>
      <c r="K34" s="14"/>
      <c r="L34" s="395"/>
      <c r="M34" s="395"/>
      <c r="N34" s="395"/>
      <c r="O34" s="395"/>
      <c r="Q34" s="7"/>
      <c r="R34" s="7"/>
      <c r="S34" s="7"/>
      <c r="T34" s="7"/>
      <c r="U34" s="7"/>
      <c r="V34" s="7"/>
      <c r="W34" s="7"/>
      <c r="X34" s="7"/>
      <c r="Y34" s="7"/>
      <c r="Z34" s="18"/>
    </row>
    <row r="35" spans="1:26" ht="12" x14ac:dyDescent="0.2">
      <c r="A35" s="14">
        <v>1</v>
      </c>
      <c r="B35" s="15"/>
      <c r="C35" s="15" t="s">
        <v>51</v>
      </c>
      <c r="D35" s="24">
        <f>'[16]RAB 500JT'!G59</f>
        <v>686.48339999999985</v>
      </c>
      <c r="E35" s="14" t="str">
        <f>'[17]REKAP 500JT'!E55</f>
        <v>m2</v>
      </c>
      <c r="F35" s="14">
        <f>'30A'!J35</f>
        <v>511.17719999999997</v>
      </c>
      <c r="G35" s="14" t="str">
        <f t="shared" si="0"/>
        <v>m2</v>
      </c>
      <c r="H35" s="14">
        <f>'RAB BILIK L'!G36*'RAB 500JT'!BO52</f>
        <v>41.446799999999996</v>
      </c>
      <c r="I35" s="14" t="str">
        <f>E35</f>
        <v>m2</v>
      </c>
      <c r="J35" s="14">
        <f t="shared" si="1"/>
        <v>552.62400000000002</v>
      </c>
      <c r="K35" s="14" t="str">
        <f t="shared" si="2"/>
        <v>m2</v>
      </c>
      <c r="L35" s="395"/>
      <c r="M35" s="395"/>
      <c r="N35" s="395"/>
      <c r="O35" s="395"/>
      <c r="Q35" s="6"/>
      <c r="R35" s="7"/>
      <c r="S35" s="7"/>
      <c r="T35" s="7"/>
      <c r="U35" s="7"/>
      <c r="V35" s="7"/>
      <c r="W35" s="7"/>
      <c r="X35" s="7"/>
      <c r="Y35" s="7"/>
      <c r="Z35" s="7"/>
    </row>
    <row r="36" spans="1:26" ht="12" x14ac:dyDescent="0.2">
      <c r="A36" s="14" t="s">
        <v>52</v>
      </c>
      <c r="B36" s="15"/>
      <c r="C36" s="15" t="s">
        <v>53</v>
      </c>
      <c r="D36" s="14"/>
      <c r="E36" s="14"/>
      <c r="F36" s="14"/>
      <c r="G36" s="14"/>
      <c r="H36" s="14"/>
      <c r="I36" s="14"/>
      <c r="J36" s="14"/>
      <c r="K36" s="14"/>
      <c r="L36" s="395"/>
      <c r="M36" s="395"/>
      <c r="N36" s="395"/>
      <c r="O36" s="395"/>
      <c r="Q36" s="8"/>
      <c r="R36" s="16"/>
      <c r="S36" s="16"/>
      <c r="T36" s="23"/>
      <c r="U36" s="8"/>
      <c r="V36" s="8"/>
      <c r="W36" s="8"/>
      <c r="X36" s="17"/>
      <c r="Y36" s="20"/>
      <c r="Z36" s="21"/>
    </row>
    <row r="37" spans="1:26" ht="12" x14ac:dyDescent="0.2">
      <c r="A37" s="14">
        <v>1</v>
      </c>
      <c r="B37" s="15"/>
      <c r="C37" s="15" t="s">
        <v>54</v>
      </c>
      <c r="D37" s="14">
        <f>'[16]RAB 500JT'!G62</f>
        <v>41</v>
      </c>
      <c r="E37" s="24" t="str">
        <f>'[17]REKAP 500JT'!E58</f>
        <v>bh</v>
      </c>
      <c r="F37" s="14">
        <f>'30A'!J37</f>
        <v>39</v>
      </c>
      <c r="G37" s="14" t="str">
        <f t="shared" si="0"/>
        <v>bh</v>
      </c>
      <c r="H37" s="14">
        <f>'RAB BILIK L'!G38*'RAB 500JT'!BO54</f>
        <v>0</v>
      </c>
      <c r="I37" s="14" t="str">
        <f t="shared" ref="I37:I49" si="3">E37</f>
        <v>bh</v>
      </c>
      <c r="J37" s="14">
        <f t="shared" si="1"/>
        <v>39</v>
      </c>
      <c r="K37" s="14" t="str">
        <f t="shared" si="2"/>
        <v>bh</v>
      </c>
      <c r="L37" s="395"/>
      <c r="M37" s="395"/>
      <c r="N37" s="395"/>
      <c r="O37" s="395"/>
      <c r="Q37" s="8"/>
      <c r="R37" s="16"/>
      <c r="S37" s="16"/>
      <c r="T37" s="23"/>
      <c r="U37" s="8"/>
      <c r="V37" s="8"/>
      <c r="W37" s="8"/>
      <c r="X37" s="17"/>
      <c r="Y37" s="20"/>
      <c r="Z37" s="21"/>
    </row>
    <row r="38" spans="1:26" ht="12" x14ac:dyDescent="0.2">
      <c r="A38" s="14">
        <v>2</v>
      </c>
      <c r="B38" s="15"/>
      <c r="C38" s="15" t="s">
        <v>55</v>
      </c>
      <c r="D38" s="14">
        <f>'[16]RAB 500JT'!G63</f>
        <v>41</v>
      </c>
      <c r="E38" s="24" t="str">
        <f>'[17]REKAP 500JT'!E59</f>
        <v>bh</v>
      </c>
      <c r="F38" s="14">
        <f>'30A'!J38</f>
        <v>39</v>
      </c>
      <c r="G38" s="14" t="str">
        <f t="shared" si="0"/>
        <v>bh</v>
      </c>
      <c r="H38" s="14">
        <f>'RAB BILIK L'!G39*'RAB 500JT'!BO55</f>
        <v>0</v>
      </c>
      <c r="I38" s="14" t="str">
        <f t="shared" si="3"/>
        <v>bh</v>
      </c>
      <c r="J38" s="14">
        <f t="shared" si="1"/>
        <v>39</v>
      </c>
      <c r="K38" s="14" t="str">
        <f t="shared" si="2"/>
        <v>bh</v>
      </c>
      <c r="L38" s="395"/>
      <c r="M38" s="395"/>
      <c r="N38" s="395"/>
      <c r="O38" s="395"/>
      <c r="Q38" s="7"/>
      <c r="R38" s="7"/>
      <c r="S38" s="7"/>
      <c r="T38" s="7"/>
      <c r="U38" s="7"/>
      <c r="V38" s="7"/>
      <c r="W38" s="7"/>
      <c r="X38" s="7"/>
      <c r="Y38" s="7"/>
      <c r="Z38" s="18"/>
    </row>
    <row r="39" spans="1:26" ht="12" x14ac:dyDescent="0.2">
      <c r="A39" s="14">
        <v>3</v>
      </c>
      <c r="B39" s="15"/>
      <c r="C39" s="15" t="s">
        <v>56</v>
      </c>
      <c r="D39" s="14">
        <f>'[16]RAB 500JT'!G64</f>
        <v>41</v>
      </c>
      <c r="E39" s="24" t="str">
        <f>'[17]REKAP 500JT'!E60</f>
        <v>bh</v>
      </c>
      <c r="F39" s="14">
        <f>'30A'!J39</f>
        <v>38</v>
      </c>
      <c r="G39" s="14" t="str">
        <f t="shared" si="0"/>
        <v>bh</v>
      </c>
      <c r="H39" s="14">
        <f>'RAB BILIK L'!G40*'RAB 500JT'!BO56</f>
        <v>1</v>
      </c>
      <c r="I39" s="14" t="str">
        <f t="shared" si="3"/>
        <v>bh</v>
      </c>
      <c r="J39" s="14">
        <f t="shared" si="1"/>
        <v>39</v>
      </c>
      <c r="K39" s="14" t="str">
        <f t="shared" si="2"/>
        <v>bh</v>
      </c>
      <c r="L39" s="395"/>
      <c r="M39" s="395"/>
      <c r="N39" s="395"/>
      <c r="O39" s="395"/>
      <c r="Q39" s="6"/>
      <c r="R39" s="7"/>
      <c r="S39" s="7"/>
      <c r="T39" s="7"/>
      <c r="U39" s="7"/>
      <c r="V39" s="7"/>
      <c r="W39" s="7"/>
      <c r="X39" s="7"/>
      <c r="Y39" s="7"/>
      <c r="Z39" s="7"/>
    </row>
    <row r="40" spans="1:26" ht="12" x14ac:dyDescent="0.2">
      <c r="A40" s="14">
        <v>4</v>
      </c>
      <c r="B40" s="15"/>
      <c r="C40" s="15" t="s">
        <v>57</v>
      </c>
      <c r="D40" s="14">
        <f>'[16]RAB 500JT'!G65</f>
        <v>41</v>
      </c>
      <c r="E40" s="24" t="str">
        <f>'[17]REKAP 500JT'!E61</f>
        <v>btg</v>
      </c>
      <c r="F40" s="14">
        <f>'30A'!J40</f>
        <v>38</v>
      </c>
      <c r="G40" s="14" t="str">
        <f t="shared" si="0"/>
        <v>btg</v>
      </c>
      <c r="H40" s="14">
        <f>'RAB BILIK L'!G41*'RAB 500JT'!BO57</f>
        <v>1</v>
      </c>
      <c r="I40" s="14" t="str">
        <f t="shared" si="3"/>
        <v>btg</v>
      </c>
      <c r="J40" s="14">
        <f t="shared" si="1"/>
        <v>39</v>
      </c>
      <c r="K40" s="14" t="str">
        <f t="shared" si="2"/>
        <v>btg</v>
      </c>
      <c r="L40" s="395"/>
      <c r="M40" s="395"/>
      <c r="N40" s="395"/>
      <c r="O40" s="395"/>
      <c r="Q40" s="8"/>
      <c r="R40" s="16"/>
      <c r="S40" s="16"/>
      <c r="T40" s="23"/>
      <c r="U40" s="8"/>
      <c r="V40" s="8"/>
      <c r="W40" s="25"/>
      <c r="X40" s="17"/>
      <c r="Y40" s="20"/>
      <c r="Z40" s="21"/>
    </row>
    <row r="41" spans="1:26" ht="12" x14ac:dyDescent="0.2">
      <c r="A41" s="14">
        <v>5</v>
      </c>
      <c r="B41" s="15"/>
      <c r="C41" s="15" t="s">
        <v>58</v>
      </c>
      <c r="D41" s="14">
        <f>'[16]RAB 500JT'!G66</f>
        <v>41</v>
      </c>
      <c r="E41" s="24" t="str">
        <f>'[17]REKAP 500JT'!E62</f>
        <v>bh</v>
      </c>
      <c r="F41" s="14">
        <f>'30A'!J41</f>
        <v>77</v>
      </c>
      <c r="G41" s="14" t="str">
        <f t="shared" si="0"/>
        <v>bh</v>
      </c>
      <c r="H41" s="14">
        <f>'RAB BILIK L'!G42*'RAB 500JT'!BO58</f>
        <v>8</v>
      </c>
      <c r="I41" s="14" t="str">
        <f t="shared" si="3"/>
        <v>bh</v>
      </c>
      <c r="J41" s="14">
        <f t="shared" si="1"/>
        <v>85</v>
      </c>
      <c r="K41" s="14" t="str">
        <f t="shared" si="2"/>
        <v>bh</v>
      </c>
      <c r="L41" s="395"/>
      <c r="M41" s="395"/>
      <c r="N41" s="395"/>
      <c r="O41" s="395"/>
      <c r="Q41" s="7"/>
      <c r="R41" s="7"/>
      <c r="S41" s="7"/>
      <c r="T41" s="7"/>
      <c r="U41" s="7"/>
      <c r="V41" s="7"/>
      <c r="W41" s="7"/>
      <c r="X41" s="7"/>
      <c r="Y41" s="7"/>
      <c r="Z41" s="18"/>
    </row>
    <row r="42" spans="1:26" ht="12" x14ac:dyDescent="0.2">
      <c r="A42" s="14">
        <v>6</v>
      </c>
      <c r="B42" s="15"/>
      <c r="C42" s="15" t="s">
        <v>59</v>
      </c>
      <c r="D42" s="14">
        <f>'[16]RAB 500JT'!G67</f>
        <v>41</v>
      </c>
      <c r="E42" s="24" t="str">
        <f>'[17]REKAP 500JT'!E63</f>
        <v>bh</v>
      </c>
      <c r="F42" s="14">
        <f>'30A'!J42</f>
        <v>39</v>
      </c>
      <c r="G42" s="14" t="str">
        <f t="shared" si="0"/>
        <v>bh</v>
      </c>
      <c r="H42" s="14">
        <f>'RAB BILIK L'!G43*'RAB 500JT'!BO59</f>
        <v>0</v>
      </c>
      <c r="I42" s="14" t="str">
        <f t="shared" si="3"/>
        <v>bh</v>
      </c>
      <c r="J42" s="14">
        <f t="shared" si="1"/>
        <v>39</v>
      </c>
      <c r="K42" s="14" t="str">
        <f t="shared" si="2"/>
        <v>bh</v>
      </c>
      <c r="L42" s="395"/>
      <c r="M42" s="395"/>
      <c r="N42" s="395"/>
      <c r="O42" s="395"/>
      <c r="Q42" s="6"/>
      <c r="R42" s="7"/>
      <c r="S42" s="7"/>
      <c r="T42" s="7"/>
      <c r="U42" s="7"/>
      <c r="V42" s="7"/>
      <c r="W42" s="7"/>
      <c r="X42" s="7"/>
      <c r="Y42" s="7"/>
      <c r="Z42" s="7"/>
    </row>
    <row r="43" spans="1:26" ht="12" x14ac:dyDescent="0.2">
      <c r="A43" s="14">
        <v>7</v>
      </c>
      <c r="B43" s="15"/>
      <c r="C43" s="15" t="s">
        <v>60</v>
      </c>
      <c r="D43" s="14">
        <f>'[16]RAB 500JT'!G68</f>
        <v>123</v>
      </c>
      <c r="E43" s="24" t="str">
        <f>'[17]REKAP 500JT'!E64</f>
        <v>m</v>
      </c>
      <c r="F43" s="14">
        <f>'30A'!J43</f>
        <v>90</v>
      </c>
      <c r="G43" s="14" t="str">
        <f t="shared" si="0"/>
        <v>m</v>
      </c>
      <c r="H43" s="14">
        <f>'RAB BILIK L'!G44*'RAB 500JT'!BO60</f>
        <v>12</v>
      </c>
      <c r="I43" s="14" t="str">
        <f t="shared" si="3"/>
        <v>m</v>
      </c>
      <c r="J43" s="14">
        <f t="shared" si="1"/>
        <v>102</v>
      </c>
      <c r="K43" s="14" t="str">
        <f t="shared" si="2"/>
        <v>m</v>
      </c>
      <c r="L43" s="395"/>
      <c r="M43" s="395"/>
      <c r="N43" s="395"/>
      <c r="O43" s="395"/>
      <c r="Q43" s="8"/>
      <c r="R43" s="16"/>
      <c r="S43" s="16"/>
      <c r="T43" s="26"/>
      <c r="U43" s="8"/>
      <c r="V43" s="8"/>
      <c r="W43" s="8"/>
      <c r="X43" s="17"/>
      <c r="Y43" s="20"/>
      <c r="Z43" s="21"/>
    </row>
    <row r="44" spans="1:26" ht="12" x14ac:dyDescent="0.2">
      <c r="A44" s="14">
        <v>8</v>
      </c>
      <c r="B44" s="15"/>
      <c r="C44" s="15" t="s">
        <v>61</v>
      </c>
      <c r="D44" s="14">
        <f>'[16]RAB 500JT'!G69</f>
        <v>41</v>
      </c>
      <c r="E44" s="24" t="str">
        <f>'[17]REKAP 500JT'!E65</f>
        <v>bh</v>
      </c>
      <c r="F44" s="14">
        <f>'30A'!J44</f>
        <v>30</v>
      </c>
      <c r="G44" s="14" t="str">
        <f t="shared" si="0"/>
        <v>bh</v>
      </c>
      <c r="H44" s="14">
        <f>'RAB BILIK L'!G45*'RAB 500JT'!BO61</f>
        <v>4</v>
      </c>
      <c r="I44" s="14" t="str">
        <f t="shared" si="3"/>
        <v>bh</v>
      </c>
      <c r="J44" s="14">
        <f t="shared" si="1"/>
        <v>34</v>
      </c>
      <c r="K44" s="14" t="str">
        <f t="shared" si="2"/>
        <v>bh</v>
      </c>
      <c r="L44" s="395"/>
      <c r="M44" s="395"/>
      <c r="N44" s="395"/>
      <c r="O44" s="395"/>
      <c r="Q44" s="8"/>
      <c r="R44" s="16"/>
      <c r="S44" s="16"/>
      <c r="T44" s="26"/>
      <c r="U44" s="8"/>
      <c r="V44" s="8"/>
      <c r="W44" s="8"/>
      <c r="X44" s="17"/>
      <c r="Y44" s="20"/>
      <c r="Z44" s="21"/>
    </row>
    <row r="45" spans="1:26" ht="12" x14ac:dyDescent="0.2">
      <c r="A45" s="14">
        <v>9</v>
      </c>
      <c r="B45" s="15"/>
      <c r="C45" s="15" t="s">
        <v>62</v>
      </c>
      <c r="D45" s="14">
        <f>'[16]RAB 500JT'!G70</f>
        <v>41</v>
      </c>
      <c r="E45" s="24" t="str">
        <f>'[17]REKAP 500JT'!E66</f>
        <v>bh</v>
      </c>
      <c r="F45" s="14">
        <f>'30A'!J45</f>
        <v>31</v>
      </c>
      <c r="G45" s="14" t="str">
        <f t="shared" si="0"/>
        <v>bh</v>
      </c>
      <c r="H45" s="14">
        <f>'RAB BILIK L'!G46*'RAB 500JT'!BO62</f>
        <v>3</v>
      </c>
      <c r="I45" s="14" t="str">
        <f t="shared" si="3"/>
        <v>bh</v>
      </c>
      <c r="J45" s="14">
        <f t="shared" si="1"/>
        <v>34</v>
      </c>
      <c r="K45" s="14" t="str">
        <f t="shared" si="2"/>
        <v>bh</v>
      </c>
      <c r="L45" s="395"/>
      <c r="M45" s="395"/>
      <c r="N45" s="395"/>
      <c r="O45" s="395"/>
      <c r="Q45" s="8"/>
      <c r="R45" s="16"/>
      <c r="S45" s="16"/>
      <c r="T45" s="26"/>
      <c r="U45" s="8"/>
      <c r="V45" s="8"/>
      <c r="W45" s="8"/>
      <c r="X45" s="17"/>
      <c r="Y45" s="20"/>
      <c r="Z45" s="21"/>
    </row>
    <row r="46" spans="1:26" ht="12" x14ac:dyDescent="0.2">
      <c r="A46" s="14">
        <v>10</v>
      </c>
      <c r="B46" s="15"/>
      <c r="C46" s="15" t="s">
        <v>63</v>
      </c>
      <c r="D46" s="14">
        <f>'[16]RAB 500JT'!G71</f>
        <v>41</v>
      </c>
      <c r="E46" s="24" t="str">
        <f>'[17]REKAP 500JT'!E67</f>
        <v>bh</v>
      </c>
      <c r="F46" s="14">
        <f>'30A'!J46</f>
        <v>30</v>
      </c>
      <c r="G46" s="14" t="str">
        <f t="shared" si="0"/>
        <v>bh</v>
      </c>
      <c r="H46" s="14">
        <f>'RAB BILIK L'!G47*'RAB 500JT'!BO63</f>
        <v>4</v>
      </c>
      <c r="I46" s="14" t="str">
        <f t="shared" si="3"/>
        <v>bh</v>
      </c>
      <c r="J46" s="14">
        <f t="shared" si="1"/>
        <v>34</v>
      </c>
      <c r="K46" s="14" t="str">
        <f t="shared" si="2"/>
        <v>bh</v>
      </c>
      <c r="L46" s="395"/>
      <c r="M46" s="395"/>
      <c r="N46" s="395"/>
      <c r="O46" s="395"/>
      <c r="Q46" s="8"/>
      <c r="R46" s="16"/>
      <c r="S46" s="16"/>
      <c r="T46" s="26"/>
      <c r="U46" s="8"/>
      <c r="V46" s="8"/>
      <c r="W46" s="8"/>
      <c r="X46" s="17"/>
      <c r="Y46" s="20"/>
      <c r="Z46" s="21"/>
    </row>
    <row r="47" spans="1:26" ht="12" x14ac:dyDescent="0.2">
      <c r="A47" s="14">
        <v>11</v>
      </c>
      <c r="B47" s="15"/>
      <c r="C47" s="15" t="s">
        <v>64</v>
      </c>
      <c r="D47" s="14">
        <f>'[16]RAB 500JT'!G72</f>
        <v>41</v>
      </c>
      <c r="E47" s="24" t="str">
        <f>'[17]REKAP 500JT'!E68</f>
        <v>bh</v>
      </c>
      <c r="F47" s="14">
        <f>'30A'!J47</f>
        <v>38</v>
      </c>
      <c r="G47" s="14" t="str">
        <f t="shared" si="0"/>
        <v>bh</v>
      </c>
      <c r="H47" s="14">
        <f>'RAB BILIK L'!G48*'RAB 500JT'!BO64</f>
        <v>0</v>
      </c>
      <c r="I47" s="14" t="str">
        <f t="shared" si="3"/>
        <v>bh</v>
      </c>
      <c r="J47" s="14">
        <f t="shared" si="1"/>
        <v>38</v>
      </c>
      <c r="K47" s="14" t="str">
        <f t="shared" si="2"/>
        <v>bh</v>
      </c>
      <c r="L47" s="395"/>
      <c r="M47" s="395"/>
      <c r="N47" s="395"/>
      <c r="O47" s="395"/>
      <c r="Q47" s="8"/>
      <c r="R47" s="16"/>
      <c r="S47" s="16"/>
      <c r="T47" s="26"/>
      <c r="U47" s="8"/>
      <c r="V47" s="8"/>
      <c r="W47" s="8"/>
      <c r="X47" s="17"/>
      <c r="Y47" s="20"/>
      <c r="Z47" s="21"/>
    </row>
    <row r="48" spans="1:26" ht="12" x14ac:dyDescent="0.2">
      <c r="A48" s="14">
        <v>12</v>
      </c>
      <c r="B48" s="15"/>
      <c r="C48" s="15" t="s">
        <v>65</v>
      </c>
      <c r="D48" s="14">
        <f>'[16]RAB 500JT'!G73</f>
        <v>41</v>
      </c>
      <c r="E48" s="24" t="str">
        <f>'[17]REKAP 500JT'!E69</f>
        <v>btg</v>
      </c>
      <c r="F48" s="14">
        <f>'30A'!J48</f>
        <v>38</v>
      </c>
      <c r="G48" s="14" t="str">
        <f t="shared" si="0"/>
        <v>btg</v>
      </c>
      <c r="H48" s="14">
        <f>'RAB BILIK L'!G49*'RAB 500JT'!BO65</f>
        <v>1</v>
      </c>
      <c r="I48" s="14" t="str">
        <f t="shared" si="3"/>
        <v>btg</v>
      </c>
      <c r="J48" s="14">
        <f t="shared" si="1"/>
        <v>39</v>
      </c>
      <c r="K48" s="14" t="str">
        <f t="shared" si="2"/>
        <v>btg</v>
      </c>
      <c r="L48" s="395"/>
      <c r="M48" s="395"/>
      <c r="N48" s="395"/>
      <c r="O48" s="395"/>
      <c r="Q48" s="8"/>
      <c r="R48" s="16"/>
      <c r="S48" s="16"/>
      <c r="T48" s="26"/>
      <c r="U48" s="8"/>
      <c r="V48" s="8"/>
      <c r="W48" s="8"/>
      <c r="X48" s="17"/>
      <c r="Y48" s="20"/>
      <c r="Z48" s="21"/>
    </row>
    <row r="49" spans="1:26" ht="12" x14ac:dyDescent="0.2">
      <c r="A49" s="14">
        <v>13</v>
      </c>
      <c r="B49" s="15"/>
      <c r="C49" s="15" t="s">
        <v>66</v>
      </c>
      <c r="D49" s="14">
        <f>'[16]RAB 500JT'!G74</f>
        <v>82</v>
      </c>
      <c r="E49" s="24" t="str">
        <f>'[17]REKAP 500JT'!E70</f>
        <v>bh</v>
      </c>
      <c r="F49" s="14">
        <f>'30A'!J49</f>
        <v>60</v>
      </c>
      <c r="G49" s="14" t="str">
        <f t="shared" si="0"/>
        <v>bh</v>
      </c>
      <c r="H49" s="14">
        <f>'RAB BILIK L'!G50*'RAB 500JT'!BO66</f>
        <v>1</v>
      </c>
      <c r="I49" s="14" t="str">
        <f t="shared" si="3"/>
        <v>bh</v>
      </c>
      <c r="J49" s="14">
        <f t="shared" si="1"/>
        <v>61</v>
      </c>
      <c r="K49" s="14" t="str">
        <f t="shared" si="2"/>
        <v>bh</v>
      </c>
      <c r="L49" s="395"/>
      <c r="M49" s="395"/>
      <c r="N49" s="395"/>
      <c r="O49" s="395"/>
      <c r="Q49" s="8"/>
      <c r="R49" s="9"/>
      <c r="S49" s="9"/>
      <c r="T49" s="26"/>
      <c r="U49" s="8"/>
      <c r="V49" s="8"/>
      <c r="W49" s="8"/>
      <c r="X49" s="17"/>
      <c r="Y49" s="20"/>
      <c r="Z49" s="21"/>
    </row>
    <row r="50" spans="1:26" ht="12" x14ac:dyDescent="0.2">
      <c r="A50" s="14"/>
      <c r="B50" s="15"/>
      <c r="C50" s="15"/>
      <c r="D50" s="14"/>
      <c r="E50" s="24"/>
      <c r="F50" s="14"/>
      <c r="G50" s="14"/>
      <c r="H50" s="14"/>
      <c r="I50" s="14"/>
      <c r="J50" s="14"/>
      <c r="K50" s="14"/>
      <c r="L50" s="395"/>
      <c r="M50" s="395"/>
      <c r="N50" s="395"/>
      <c r="O50" s="395"/>
      <c r="Q50" s="8"/>
      <c r="R50" s="9"/>
      <c r="S50" s="9"/>
      <c r="T50" s="26"/>
      <c r="U50" s="8"/>
      <c r="V50" s="8"/>
      <c r="W50" s="8"/>
      <c r="X50" s="17"/>
      <c r="Y50" s="20"/>
      <c r="Z50" s="21"/>
    </row>
    <row r="51" spans="1:26" ht="12" x14ac:dyDescent="0.2">
      <c r="A51" s="27" t="s">
        <v>67</v>
      </c>
      <c r="B51" s="15"/>
      <c r="C51" s="28" t="s">
        <v>68</v>
      </c>
      <c r="D51" s="14"/>
      <c r="E51" s="14"/>
      <c r="F51" s="14"/>
      <c r="G51" s="14"/>
      <c r="H51" s="14"/>
      <c r="I51" s="14"/>
      <c r="J51" s="14"/>
      <c r="K51" s="14"/>
      <c r="L51" s="395"/>
      <c r="M51" s="395"/>
      <c r="N51" s="395"/>
      <c r="O51" s="395"/>
      <c r="Q51" s="8"/>
      <c r="R51" s="9"/>
      <c r="S51" s="9"/>
      <c r="T51" s="26"/>
      <c r="U51" s="8"/>
      <c r="V51" s="8"/>
      <c r="W51" s="8"/>
      <c r="X51" s="17"/>
      <c r="Y51" s="20"/>
      <c r="Z51" s="21"/>
    </row>
    <row r="52" spans="1:26" ht="12" x14ac:dyDescent="0.2">
      <c r="A52" s="14" t="s">
        <v>25</v>
      </c>
      <c r="B52" s="15"/>
      <c r="C52" s="15" t="s">
        <v>26</v>
      </c>
      <c r="D52" s="14"/>
      <c r="E52" s="14"/>
      <c r="F52" s="14"/>
      <c r="G52" s="14"/>
      <c r="H52" s="14"/>
      <c r="I52" s="14"/>
      <c r="J52" s="14"/>
      <c r="K52" s="14"/>
      <c r="L52" s="395"/>
      <c r="M52" s="395"/>
      <c r="N52" s="395"/>
      <c r="O52" s="395"/>
      <c r="Q52" s="8"/>
      <c r="R52" s="9"/>
      <c r="S52" s="9"/>
      <c r="T52" s="26"/>
      <c r="U52" s="8"/>
      <c r="V52" s="8"/>
      <c r="W52" s="8"/>
      <c r="X52" s="17"/>
      <c r="Y52" s="20"/>
      <c r="Z52" s="21"/>
    </row>
    <row r="53" spans="1:26" ht="12" x14ac:dyDescent="0.2">
      <c r="A53" s="14">
        <v>1</v>
      </c>
      <c r="B53" s="15"/>
      <c r="C53" s="15" t="s">
        <v>69</v>
      </c>
      <c r="D53" s="14">
        <f>'[16]RAB 500JT'!G78</f>
        <v>125.06399999999999</v>
      </c>
      <c r="E53" s="14" t="str">
        <f>'[17]REKAP 500JT'!E75</f>
        <v>m3</v>
      </c>
      <c r="F53" s="14">
        <f>'30A'!J53</f>
        <v>47.519999999999996</v>
      </c>
      <c r="G53" s="14" t="str">
        <f t="shared" si="0"/>
        <v>m3</v>
      </c>
      <c r="H53" s="14">
        <f>'RAB SEPT'!G13*'RAB 500JT'!BO69</f>
        <v>0</v>
      </c>
      <c r="I53" s="14" t="str">
        <f>E53</f>
        <v>m3</v>
      </c>
      <c r="J53" s="14">
        <f>H53+F53</f>
        <v>47.519999999999996</v>
      </c>
      <c r="K53" s="14" t="str">
        <f t="shared" si="2"/>
        <v>m3</v>
      </c>
      <c r="L53" s="395"/>
      <c r="M53" s="395"/>
      <c r="N53" s="395"/>
      <c r="O53" s="395"/>
      <c r="Q53" s="8"/>
      <c r="R53" s="9"/>
      <c r="S53" s="9"/>
      <c r="T53" s="26"/>
      <c r="U53" s="8"/>
      <c r="V53" s="8"/>
      <c r="W53" s="8"/>
      <c r="X53" s="17"/>
      <c r="Y53" s="20"/>
      <c r="Z53" s="21"/>
    </row>
    <row r="54" spans="1:26" ht="12" x14ac:dyDescent="0.2">
      <c r="A54" s="14">
        <v>2</v>
      </c>
      <c r="B54" s="15"/>
      <c r="C54" s="15" t="s">
        <v>70</v>
      </c>
      <c r="D54" s="14">
        <f>'[16]RAB 500JT'!G79</f>
        <v>34.199999999999996</v>
      </c>
      <c r="E54" s="14" t="str">
        <f>'[17]REKAP 500JT'!E76</f>
        <v>m3</v>
      </c>
      <c r="F54" s="14">
        <f>'30A'!J54</f>
        <v>15.839999999999998</v>
      </c>
      <c r="G54" s="14" t="str">
        <f t="shared" si="0"/>
        <v>m3</v>
      </c>
      <c r="H54" s="14">
        <f>'RAB SEPT'!G14*'RAB 500JT'!BO70</f>
        <v>0</v>
      </c>
      <c r="I54" s="14" t="str">
        <f>E54</f>
        <v>m3</v>
      </c>
      <c r="J54" s="14">
        <f t="shared" ref="J54:J94" si="4">H54+F54</f>
        <v>15.839999999999998</v>
      </c>
      <c r="K54" s="14" t="str">
        <f t="shared" si="2"/>
        <v>m3</v>
      </c>
      <c r="L54" s="395"/>
      <c r="M54" s="395"/>
      <c r="N54" s="395"/>
      <c r="O54" s="395"/>
      <c r="Q54" s="8"/>
      <c r="R54" s="9"/>
      <c r="S54" s="9"/>
      <c r="T54" s="26"/>
      <c r="U54" s="8"/>
      <c r="V54" s="8"/>
      <c r="W54" s="8"/>
      <c r="X54" s="17"/>
      <c r="Y54" s="20"/>
      <c r="Z54" s="21"/>
    </row>
    <row r="55" spans="1:26" ht="12" x14ac:dyDescent="0.2">
      <c r="A55" s="14" t="s">
        <v>29</v>
      </c>
      <c r="B55" s="15"/>
      <c r="C55" s="15" t="s">
        <v>71</v>
      </c>
      <c r="D55" s="14"/>
      <c r="E55" s="14"/>
      <c r="F55" s="14"/>
      <c r="G55" s="14"/>
      <c r="H55" s="14"/>
      <c r="I55" s="14"/>
      <c r="J55" s="14"/>
      <c r="K55" s="14"/>
      <c r="L55" s="395"/>
      <c r="M55" s="395"/>
      <c r="N55" s="395"/>
      <c r="O55" s="395"/>
      <c r="Q55" s="8"/>
      <c r="R55" s="16"/>
      <c r="S55" s="16"/>
      <c r="T55" s="26"/>
      <c r="U55" s="8"/>
      <c r="V55" s="8"/>
      <c r="W55" s="8"/>
      <c r="X55" s="17"/>
      <c r="Y55" s="20"/>
      <c r="Z55" s="21"/>
    </row>
    <row r="56" spans="1:26" ht="12" x14ac:dyDescent="0.2">
      <c r="A56" s="14">
        <v>1</v>
      </c>
      <c r="B56" s="15"/>
      <c r="C56" s="15" t="s">
        <v>72</v>
      </c>
      <c r="D56" s="29">
        <f>'[16]RAB 500JT'!G82</f>
        <v>468.79999999999995</v>
      </c>
      <c r="E56" s="30" t="str">
        <f>'[17]REKAP 500JT'!E79</f>
        <v>m2</v>
      </c>
      <c r="F56" s="14">
        <f>'30A'!J56</f>
        <v>211.59999999999994</v>
      </c>
      <c r="G56" s="14" t="str">
        <f t="shared" si="0"/>
        <v>m2</v>
      </c>
      <c r="H56" s="14">
        <f>'RAB SEPT'!G16*'RAB 500JT'!BO72</f>
        <v>0</v>
      </c>
      <c r="I56" s="14" t="str">
        <f>E56</f>
        <v>m2</v>
      </c>
      <c r="J56" s="14">
        <f t="shared" si="4"/>
        <v>211.59999999999994</v>
      </c>
      <c r="K56" s="14" t="str">
        <f t="shared" si="2"/>
        <v>m2</v>
      </c>
      <c r="L56" s="395"/>
      <c r="M56" s="395"/>
      <c r="N56" s="395"/>
      <c r="O56" s="395"/>
      <c r="Q56" s="8"/>
      <c r="R56" s="16"/>
      <c r="S56" s="16"/>
      <c r="T56" s="26"/>
      <c r="U56" s="8"/>
      <c r="V56" s="8"/>
      <c r="W56" s="8"/>
      <c r="X56" s="17"/>
      <c r="Y56" s="20"/>
      <c r="Z56" s="21"/>
    </row>
    <row r="57" spans="1:26" ht="12" x14ac:dyDescent="0.2">
      <c r="A57" s="14" t="s">
        <v>36</v>
      </c>
      <c r="B57" s="15"/>
      <c r="C57" s="15" t="s">
        <v>37</v>
      </c>
      <c r="D57" s="14"/>
      <c r="E57" s="14"/>
      <c r="F57" s="14"/>
      <c r="G57" s="14"/>
      <c r="H57" s="14"/>
      <c r="I57" s="14"/>
      <c r="J57" s="14"/>
      <c r="K57" s="14"/>
      <c r="L57" s="395"/>
      <c r="M57" s="395"/>
      <c r="N57" s="395"/>
      <c r="O57" s="395"/>
      <c r="Q57" s="8"/>
      <c r="R57" s="16"/>
      <c r="S57" s="16"/>
      <c r="T57" s="26"/>
      <c r="U57" s="8"/>
      <c r="V57" s="8"/>
      <c r="W57" s="8"/>
      <c r="X57" s="17"/>
      <c r="Y57" s="20"/>
      <c r="Z57" s="21"/>
    </row>
    <row r="58" spans="1:26" ht="12" x14ac:dyDescent="0.2">
      <c r="A58" s="14">
        <v>1</v>
      </c>
      <c r="B58" s="15"/>
      <c r="C58" s="15" t="s">
        <v>73</v>
      </c>
      <c r="D58" s="14">
        <f>'[16]RAB 500JT'!G85</f>
        <v>26.874000000000002</v>
      </c>
      <c r="E58" s="14" t="str">
        <f>'[17]REKAP 500JT'!E82</f>
        <v>m3</v>
      </c>
      <c r="F58" s="14">
        <f>'30A'!J58</f>
        <v>10.962000000000003</v>
      </c>
      <c r="G58" s="14" t="str">
        <f t="shared" si="0"/>
        <v>m3</v>
      </c>
      <c r="H58" s="14">
        <f>'RAB SEPT'!G18*'RAB 500JT'!BO74</f>
        <v>0</v>
      </c>
      <c r="I58" s="14" t="str">
        <f t="shared" ref="I58:I63" si="5">E58</f>
        <v>m3</v>
      </c>
      <c r="J58" s="14">
        <f t="shared" si="4"/>
        <v>10.962000000000003</v>
      </c>
      <c r="K58" s="14" t="str">
        <f t="shared" si="2"/>
        <v>m3</v>
      </c>
      <c r="L58" s="395"/>
      <c r="M58" s="395"/>
      <c r="N58" s="395"/>
      <c r="O58" s="395"/>
      <c r="Q58" s="8"/>
      <c r="R58" s="16"/>
      <c r="S58" s="16"/>
      <c r="T58" s="7"/>
      <c r="U58" s="7"/>
      <c r="V58" s="7"/>
      <c r="W58" s="7"/>
      <c r="X58" s="7"/>
      <c r="Y58" s="7"/>
      <c r="Z58" s="31"/>
    </row>
    <row r="59" spans="1:26" ht="12" x14ac:dyDescent="0.2">
      <c r="A59" s="14">
        <v>2</v>
      </c>
      <c r="B59" s="15"/>
      <c r="C59" s="15" t="s">
        <v>74</v>
      </c>
      <c r="D59" s="14">
        <f>'[16]RAB 500JT'!G86</f>
        <v>6.8688000000000002</v>
      </c>
      <c r="E59" s="14" t="str">
        <f>'[17]REKAP 500JT'!E83</f>
        <v>m3</v>
      </c>
      <c r="F59" s="14">
        <f>'30A'!J59</f>
        <v>2.980799999999999</v>
      </c>
      <c r="G59" s="14" t="str">
        <f t="shared" si="0"/>
        <v>m3</v>
      </c>
      <c r="H59" s="14">
        <f>'RAB SEPT'!G19*'RAB 500JT'!BO75</f>
        <v>0</v>
      </c>
      <c r="I59" s="14" t="str">
        <f t="shared" si="5"/>
        <v>m3</v>
      </c>
      <c r="J59" s="14">
        <f t="shared" si="4"/>
        <v>2.980799999999999</v>
      </c>
      <c r="K59" s="14" t="str">
        <f t="shared" si="2"/>
        <v>m3</v>
      </c>
      <c r="L59" s="395"/>
      <c r="M59" s="395"/>
      <c r="N59" s="395"/>
      <c r="O59" s="395"/>
      <c r="Q59" s="32"/>
      <c r="R59" s="33"/>
      <c r="S59" s="33"/>
      <c r="T59" s="6"/>
      <c r="U59" s="7"/>
      <c r="V59" s="7"/>
      <c r="W59" s="7"/>
      <c r="X59" s="7"/>
      <c r="Y59" s="7"/>
      <c r="Z59" s="34"/>
    </row>
    <row r="60" spans="1:26" ht="12" x14ac:dyDescent="0.2">
      <c r="A60" s="14">
        <v>3</v>
      </c>
      <c r="B60" s="15"/>
      <c r="C60" s="15" t="s">
        <v>75</v>
      </c>
      <c r="D60" s="14">
        <f>'[16]RAB 500JT'!G87</f>
        <v>10.082000000000001</v>
      </c>
      <c r="E60" s="14" t="str">
        <f>'[17]REKAP 500JT'!E84</f>
        <v>m3</v>
      </c>
      <c r="F60" s="14">
        <f>'30A'!J60</f>
        <v>4.2679999999999998</v>
      </c>
      <c r="G60" s="14" t="str">
        <f t="shared" si="0"/>
        <v>m3</v>
      </c>
      <c r="H60" s="14">
        <f>'RAB SEPT'!G20*'RAB 500JT'!BO76</f>
        <v>0</v>
      </c>
      <c r="I60" s="14" t="str">
        <f t="shared" si="5"/>
        <v>m3</v>
      </c>
      <c r="J60" s="14">
        <f t="shared" si="4"/>
        <v>4.2679999999999998</v>
      </c>
      <c r="K60" s="14" t="str">
        <f t="shared" si="2"/>
        <v>m3</v>
      </c>
      <c r="L60" s="395"/>
      <c r="M60" s="395"/>
      <c r="N60" s="395"/>
      <c r="O60" s="395"/>
      <c r="Q60" s="6"/>
      <c r="R60" s="7"/>
      <c r="S60" s="16"/>
      <c r="T60" s="35"/>
      <c r="U60" s="17"/>
      <c r="V60" s="17"/>
      <c r="W60" s="17"/>
      <c r="X60" s="17"/>
      <c r="Y60" s="36"/>
      <c r="Z60" s="37"/>
    </row>
    <row r="61" spans="1:26" ht="12" x14ac:dyDescent="0.2">
      <c r="A61" s="14">
        <v>4</v>
      </c>
      <c r="B61" s="15"/>
      <c r="C61" s="15" t="s">
        <v>76</v>
      </c>
      <c r="D61" s="14">
        <f>'[16]RAB 500JT'!G88</f>
        <v>2.4500000000000002</v>
      </c>
      <c r="E61" s="14" t="str">
        <f>'[17]REKAP 500JT'!E85</f>
        <v>m3</v>
      </c>
      <c r="F61" s="14">
        <f>'30A'!J61</f>
        <v>1.0500000000000003</v>
      </c>
      <c r="G61" s="14" t="str">
        <f t="shared" si="0"/>
        <v>m3</v>
      </c>
      <c r="H61" s="14">
        <f>'RAB SEPT'!G21*'RAB 500JT'!BO77</f>
        <v>0</v>
      </c>
      <c r="I61" s="14" t="str">
        <f t="shared" si="5"/>
        <v>m3</v>
      </c>
      <c r="J61" s="14">
        <f t="shared" si="4"/>
        <v>1.0500000000000003</v>
      </c>
      <c r="K61" s="14" t="str">
        <f t="shared" si="2"/>
        <v>m3</v>
      </c>
      <c r="L61" s="395"/>
      <c r="M61" s="395"/>
      <c r="N61" s="395"/>
      <c r="O61" s="395"/>
      <c r="Q61" s="8"/>
      <c r="R61" s="16"/>
      <c r="S61" s="16"/>
      <c r="T61" s="38"/>
      <c r="U61" s="8"/>
      <c r="V61" s="8"/>
      <c r="W61" s="8"/>
      <c r="X61" s="17"/>
      <c r="Y61" s="17"/>
      <c r="Z61" s="39"/>
    </row>
    <row r="62" spans="1:26" ht="12" x14ac:dyDescent="0.2">
      <c r="A62" s="14">
        <v>5</v>
      </c>
      <c r="B62" s="15"/>
      <c r="C62" s="15" t="s">
        <v>77</v>
      </c>
      <c r="D62" s="14">
        <f>'[16]RAB 500JT'!G89</f>
        <v>0.73499999999999999</v>
      </c>
      <c r="E62" s="14" t="str">
        <f>'[17]REKAP 500JT'!E86</f>
        <v>m3</v>
      </c>
      <c r="F62" s="14">
        <f>'30A'!J62</f>
        <v>0.31500000000000017</v>
      </c>
      <c r="G62" s="14" t="str">
        <f t="shared" si="0"/>
        <v>m3</v>
      </c>
      <c r="H62" s="14">
        <f>'RAB SEPT'!G22*'RAB 500JT'!BO78</f>
        <v>0</v>
      </c>
      <c r="I62" s="14" t="str">
        <f t="shared" si="5"/>
        <v>m3</v>
      </c>
      <c r="J62" s="14">
        <f t="shared" si="4"/>
        <v>0.31500000000000017</v>
      </c>
      <c r="K62" s="14" t="str">
        <f t="shared" si="2"/>
        <v>m3</v>
      </c>
      <c r="L62" s="395"/>
      <c r="M62" s="395"/>
      <c r="N62" s="395"/>
      <c r="O62" s="395"/>
      <c r="Q62" s="8"/>
      <c r="R62" s="16"/>
      <c r="S62" s="16"/>
      <c r="T62" s="38"/>
      <c r="U62" s="8"/>
      <c r="V62" s="8"/>
      <c r="W62" s="8"/>
      <c r="X62" s="17"/>
      <c r="Y62" s="17"/>
      <c r="Z62" s="39"/>
    </row>
    <row r="63" spans="1:26" ht="12" x14ac:dyDescent="0.2">
      <c r="A63" s="14">
        <v>6</v>
      </c>
      <c r="B63" s="15"/>
      <c r="C63" s="15" t="s">
        <v>78</v>
      </c>
      <c r="D63" s="14">
        <f>'[16]RAB 500JT'!G90</f>
        <v>18.579999999999998</v>
      </c>
      <c r="E63" s="14" t="str">
        <f>'[17]REKAP 500JT'!E87</f>
        <v>m3</v>
      </c>
      <c r="F63" s="14">
        <f>'30A'!J63</f>
        <v>9.4599999999999973</v>
      </c>
      <c r="G63" s="14" t="str">
        <f t="shared" si="0"/>
        <v>m3</v>
      </c>
      <c r="H63" s="14">
        <f>'RAB SEPT'!G23*'RAB 500JT'!BO79</f>
        <v>0</v>
      </c>
      <c r="I63" s="14" t="str">
        <f t="shared" si="5"/>
        <v>m3</v>
      </c>
      <c r="J63" s="14">
        <f t="shared" si="4"/>
        <v>9.4599999999999973</v>
      </c>
      <c r="K63" s="14" t="str">
        <f t="shared" si="2"/>
        <v>m3</v>
      </c>
      <c r="L63" s="395"/>
      <c r="M63" s="395"/>
      <c r="N63" s="395"/>
      <c r="O63" s="395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ht="12" x14ac:dyDescent="0.2">
      <c r="A64" s="14" t="s">
        <v>42</v>
      </c>
      <c r="B64" s="15"/>
      <c r="C64" s="15" t="s">
        <v>43</v>
      </c>
      <c r="D64" s="14"/>
      <c r="E64" s="14"/>
      <c r="F64" s="14"/>
      <c r="G64" s="14"/>
      <c r="H64" s="14"/>
      <c r="I64" s="14"/>
      <c r="J64" s="14"/>
      <c r="K64" s="14"/>
      <c r="L64" s="395"/>
      <c r="M64" s="395"/>
      <c r="N64" s="395"/>
      <c r="O64" s="395"/>
      <c r="Q64" s="6"/>
      <c r="R64" s="7"/>
      <c r="S64" s="7"/>
      <c r="T64" s="42"/>
      <c r="U64" s="17"/>
      <c r="V64" s="17"/>
      <c r="W64" s="17"/>
      <c r="X64" s="17"/>
      <c r="Y64" s="17"/>
      <c r="Z64" s="39"/>
    </row>
    <row r="65" spans="1:26" ht="12" x14ac:dyDescent="0.2">
      <c r="A65" s="14">
        <v>1</v>
      </c>
      <c r="B65" s="15"/>
      <c r="C65" s="15" t="s">
        <v>79</v>
      </c>
      <c r="D65" s="29">
        <f>'[16]RAB 500JT'!G93</f>
        <v>1870.7282</v>
      </c>
      <c r="E65" s="14" t="str">
        <f>'[17]REKAP 500JT'!E90</f>
        <v>Kg</v>
      </c>
      <c r="F65" s="14">
        <f>'30A'!J65</f>
        <v>773.98440000000005</v>
      </c>
      <c r="G65" s="14" t="str">
        <f t="shared" si="0"/>
        <v>Kg</v>
      </c>
      <c r="H65" s="14">
        <f>'RAB SEPT'!G25*'RAB 500JT'!BO81</f>
        <v>0</v>
      </c>
      <c r="I65" s="14" t="str">
        <f t="shared" ref="I65:I70" si="6">E65</f>
        <v>Kg</v>
      </c>
      <c r="J65" s="14">
        <f t="shared" si="4"/>
        <v>773.98440000000005</v>
      </c>
      <c r="K65" s="14" t="str">
        <f t="shared" si="2"/>
        <v>Kg</v>
      </c>
      <c r="L65" s="395"/>
      <c r="M65" s="395"/>
      <c r="N65" s="395"/>
      <c r="O65" s="395"/>
      <c r="Q65" s="8"/>
      <c r="R65" s="16"/>
      <c r="S65" s="16"/>
      <c r="T65" s="42"/>
      <c r="U65" s="8"/>
      <c r="V65" s="8"/>
      <c r="W65" s="8"/>
      <c r="X65" s="17"/>
      <c r="Y65" s="17"/>
      <c r="Z65" s="39"/>
    </row>
    <row r="66" spans="1:26" ht="12" x14ac:dyDescent="0.2">
      <c r="A66" s="14">
        <v>2</v>
      </c>
      <c r="B66" s="15"/>
      <c r="C66" s="15" t="s">
        <v>80</v>
      </c>
      <c r="D66" s="29">
        <f>'[16]RAB 500JT'!G94</f>
        <v>498.28920000000005</v>
      </c>
      <c r="E66" s="14" t="str">
        <f>'[17]REKAP 500JT'!E91</f>
        <v>Kg</v>
      </c>
      <c r="F66" s="14">
        <f>'30A'!J66</f>
        <v>171.0324</v>
      </c>
      <c r="G66" s="14" t="str">
        <f t="shared" si="0"/>
        <v>Kg</v>
      </c>
      <c r="H66" s="14">
        <f>'RAB SEPT'!G26*'RAB 500JT'!BO82</f>
        <v>0</v>
      </c>
      <c r="I66" s="14" t="str">
        <f t="shared" si="6"/>
        <v>Kg</v>
      </c>
      <c r="J66" s="14">
        <f t="shared" si="4"/>
        <v>171.0324</v>
      </c>
      <c r="K66" s="14" t="str">
        <f t="shared" si="2"/>
        <v>Kg</v>
      </c>
      <c r="L66" s="395"/>
      <c r="M66" s="395"/>
      <c r="N66" s="395"/>
      <c r="O66" s="395"/>
      <c r="Q66" s="40"/>
      <c r="R66" s="40"/>
      <c r="S66" s="40"/>
      <c r="T66" s="40"/>
      <c r="U66" s="40"/>
      <c r="V66" s="40"/>
      <c r="W66" s="40"/>
      <c r="X66" s="40"/>
      <c r="Y66" s="40"/>
      <c r="Z66" s="43"/>
    </row>
    <row r="67" spans="1:26" ht="12" x14ac:dyDescent="0.2">
      <c r="A67" s="14">
        <v>3</v>
      </c>
      <c r="B67" s="15"/>
      <c r="C67" s="15" t="s">
        <v>81</v>
      </c>
      <c r="D67" s="29">
        <f>'[16]RAB 500JT'!G95</f>
        <v>498.28920000000005</v>
      </c>
      <c r="E67" s="14" t="str">
        <f>'[17]REKAP 500JT'!E92</f>
        <v>Kg</v>
      </c>
      <c r="F67" s="14">
        <f>'30A'!J67</f>
        <v>171.0324</v>
      </c>
      <c r="G67" s="14" t="str">
        <f t="shared" si="0"/>
        <v>Kg</v>
      </c>
      <c r="H67" s="14">
        <f>'RAB SEPT'!G27*'RAB 500JT'!BO83</f>
        <v>0</v>
      </c>
      <c r="I67" s="14" t="str">
        <f t="shared" si="6"/>
        <v>Kg</v>
      </c>
      <c r="J67" s="14">
        <f t="shared" si="4"/>
        <v>171.0324</v>
      </c>
      <c r="K67" s="14" t="str">
        <f t="shared" si="2"/>
        <v>Kg</v>
      </c>
      <c r="L67" s="395"/>
      <c r="M67" s="395"/>
      <c r="N67" s="395"/>
      <c r="O67" s="395"/>
      <c r="Q67" s="6"/>
      <c r="R67" s="7"/>
      <c r="S67" s="7"/>
      <c r="T67" s="42"/>
      <c r="U67" s="17"/>
      <c r="V67" s="17"/>
      <c r="W67" s="17"/>
      <c r="X67" s="17"/>
      <c r="Y67" s="17"/>
      <c r="Z67" s="39"/>
    </row>
    <row r="68" spans="1:26" ht="12" x14ac:dyDescent="0.2">
      <c r="A68" s="14">
        <v>4</v>
      </c>
      <c r="B68" s="15"/>
      <c r="C68" s="15" t="s">
        <v>82</v>
      </c>
      <c r="D68" s="29">
        <f>'[16]RAB 500JT'!G96</f>
        <v>243.87300000000002</v>
      </c>
      <c r="E68" s="14" t="str">
        <f>'[17]REKAP 500JT'!E93</f>
        <v>Kg</v>
      </c>
      <c r="F68" s="14">
        <f>'30A'!J68</f>
        <v>104.51700000000005</v>
      </c>
      <c r="G68" s="14" t="str">
        <f t="shared" si="0"/>
        <v>Kg</v>
      </c>
      <c r="H68" s="14">
        <f>'RAB SEPT'!G28*'RAB 500JT'!BO84</f>
        <v>0</v>
      </c>
      <c r="I68" s="14" t="str">
        <f t="shared" si="6"/>
        <v>Kg</v>
      </c>
      <c r="J68" s="14">
        <f t="shared" si="4"/>
        <v>104.51700000000005</v>
      </c>
      <c r="K68" s="14" t="str">
        <f t="shared" si="2"/>
        <v>Kg</v>
      </c>
      <c r="L68" s="395"/>
      <c r="M68" s="395"/>
      <c r="N68" s="395"/>
      <c r="O68" s="395"/>
      <c r="Q68" s="8"/>
      <c r="R68" s="44"/>
      <c r="S68" s="16"/>
      <c r="T68" s="23"/>
      <c r="U68" s="8"/>
      <c r="V68" s="8"/>
      <c r="W68" s="8"/>
      <c r="X68" s="17"/>
      <c r="Y68" s="17"/>
      <c r="Z68" s="39"/>
    </row>
    <row r="69" spans="1:26" ht="12" x14ac:dyDescent="0.2">
      <c r="A69" s="14">
        <v>5</v>
      </c>
      <c r="B69" s="15"/>
      <c r="C69" s="15" t="s">
        <v>83</v>
      </c>
      <c r="D69" s="29">
        <f>'[16]RAB 500JT'!G97</f>
        <v>115.69550000000002</v>
      </c>
      <c r="E69" s="14" t="str">
        <f>'[17]REKAP 500JT'!E94</f>
        <v>Kg</v>
      </c>
      <c r="F69" s="14">
        <f>'30A'!J69</f>
        <v>48.11099999999999</v>
      </c>
      <c r="G69" s="14" t="str">
        <f t="shared" si="0"/>
        <v>Kg</v>
      </c>
      <c r="H69" s="14">
        <f>'RAB SEPT'!G29*'RAB 500JT'!BO85</f>
        <v>0</v>
      </c>
      <c r="I69" s="14" t="str">
        <f t="shared" si="6"/>
        <v>Kg</v>
      </c>
      <c r="J69" s="14">
        <f t="shared" si="4"/>
        <v>48.11099999999999</v>
      </c>
      <c r="K69" s="14" t="str">
        <f t="shared" si="2"/>
        <v>Kg</v>
      </c>
      <c r="L69" s="395"/>
      <c r="M69" s="395"/>
      <c r="N69" s="395"/>
      <c r="O69" s="395"/>
      <c r="Q69" s="8"/>
      <c r="R69" s="16"/>
      <c r="S69" s="16"/>
      <c r="T69" s="23"/>
      <c r="U69" s="8"/>
      <c r="V69" s="8"/>
      <c r="W69" s="8"/>
      <c r="X69" s="17"/>
      <c r="Y69" s="17"/>
      <c r="Z69" s="39"/>
    </row>
    <row r="70" spans="1:26" ht="12" x14ac:dyDescent="0.2">
      <c r="A70" s="14">
        <v>6</v>
      </c>
      <c r="B70" s="15"/>
      <c r="C70" s="15" t="s">
        <v>84</v>
      </c>
      <c r="D70" s="29">
        <f>'[16]RAB 500JT'!G98</f>
        <v>62.694400000000002</v>
      </c>
      <c r="E70" s="14" t="str">
        <f>'[17]REKAP 500JT'!E95</f>
        <v>Kg</v>
      </c>
      <c r="F70" s="14">
        <f>'30A'!J70</f>
        <v>25.050900000000013</v>
      </c>
      <c r="G70" s="14" t="str">
        <f t="shared" si="0"/>
        <v>Kg</v>
      </c>
      <c r="H70" s="14">
        <f>'RAB SEPT'!G30*'RAB 500JT'!BO86</f>
        <v>0</v>
      </c>
      <c r="I70" s="14" t="str">
        <f t="shared" si="6"/>
        <v>Kg</v>
      </c>
      <c r="J70" s="14">
        <f t="shared" si="4"/>
        <v>25.050900000000013</v>
      </c>
      <c r="K70" s="14" t="str">
        <f t="shared" si="2"/>
        <v>Kg</v>
      </c>
      <c r="L70" s="395"/>
      <c r="M70" s="395"/>
      <c r="N70" s="395"/>
      <c r="O70" s="395"/>
      <c r="Q70" s="8"/>
      <c r="R70" s="16"/>
      <c r="S70" s="16"/>
      <c r="T70" s="23"/>
      <c r="U70" s="8"/>
      <c r="V70" s="8"/>
      <c r="W70" s="8"/>
      <c r="X70" s="17"/>
      <c r="Y70" s="17"/>
      <c r="Z70" s="39"/>
    </row>
    <row r="71" spans="1:26" ht="12" x14ac:dyDescent="0.2">
      <c r="A71" s="14" t="s">
        <v>44</v>
      </c>
      <c r="B71" s="15"/>
      <c r="C71" s="15" t="s">
        <v>85</v>
      </c>
      <c r="D71" s="14"/>
      <c r="E71" s="14"/>
      <c r="F71" s="14"/>
      <c r="G71" s="14"/>
      <c r="H71" s="14"/>
      <c r="I71" s="14"/>
      <c r="J71" s="14"/>
      <c r="K71" s="14"/>
      <c r="L71" s="395"/>
      <c r="M71" s="395"/>
      <c r="N71" s="395"/>
      <c r="O71" s="395"/>
      <c r="Q71" s="8"/>
      <c r="R71" s="16"/>
      <c r="S71" s="16"/>
      <c r="T71" s="23"/>
      <c r="U71" s="8"/>
      <c r="V71" s="8"/>
      <c r="W71" s="8"/>
      <c r="X71" s="17"/>
      <c r="Y71" s="17"/>
      <c r="Z71" s="39"/>
    </row>
    <row r="72" spans="1:26" ht="12" x14ac:dyDescent="0.2">
      <c r="A72" s="14">
        <v>1</v>
      </c>
      <c r="B72" s="15"/>
      <c r="C72" s="15" t="s">
        <v>86</v>
      </c>
      <c r="D72" s="29">
        <f>'[16]RAB 500JT'!G101</f>
        <v>156</v>
      </c>
      <c r="E72" s="14" t="str">
        <f>'[17]REKAP 500JT'!E98</f>
        <v>m2</v>
      </c>
      <c r="F72" s="14">
        <f>'30A'!J72</f>
        <v>72</v>
      </c>
      <c r="G72" s="14" t="str">
        <f t="shared" si="0"/>
        <v>m2</v>
      </c>
      <c r="H72" s="14">
        <f>'RAB SEPT'!G32*'RAB 500JT'!BO88</f>
        <v>3</v>
      </c>
      <c r="I72" s="14" t="str">
        <f>E72</f>
        <v>m2</v>
      </c>
      <c r="J72" s="14">
        <f t="shared" si="4"/>
        <v>75</v>
      </c>
      <c r="K72" s="14" t="str">
        <f t="shared" si="2"/>
        <v>m2</v>
      </c>
      <c r="L72" s="395"/>
      <c r="M72" s="395"/>
      <c r="N72" s="395"/>
      <c r="O72" s="395"/>
      <c r="Q72" s="8"/>
      <c r="R72" s="16"/>
      <c r="S72" s="16"/>
      <c r="T72" s="23"/>
      <c r="U72" s="8"/>
      <c r="V72" s="8"/>
      <c r="W72" s="8"/>
      <c r="X72" s="17"/>
      <c r="Y72" s="17"/>
      <c r="Z72" s="39"/>
    </row>
    <row r="73" spans="1:26" ht="12" x14ac:dyDescent="0.2">
      <c r="A73" s="14">
        <v>2</v>
      </c>
      <c r="B73" s="15"/>
      <c r="C73" s="15" t="s">
        <v>87</v>
      </c>
      <c r="D73" s="29">
        <f>'[16]RAB 500JT'!G102</f>
        <v>89.616</v>
      </c>
      <c r="E73" s="14" t="str">
        <f>'[17]REKAP 500JT'!E99</f>
        <v>m2</v>
      </c>
      <c r="F73" s="14">
        <f>'30A'!J73</f>
        <v>44.927999999999997</v>
      </c>
      <c r="G73" s="14" t="str">
        <f t="shared" si="0"/>
        <v>m2</v>
      </c>
      <c r="H73" s="14">
        <f>'RAB SEPT'!G33*'RAB 500JT'!BO89</f>
        <v>0</v>
      </c>
      <c r="I73" s="14" t="str">
        <f>E73</f>
        <v>m2</v>
      </c>
      <c r="J73" s="14">
        <f t="shared" si="4"/>
        <v>44.927999999999997</v>
      </c>
      <c r="K73" s="14" t="str">
        <f t="shared" si="2"/>
        <v>m2</v>
      </c>
      <c r="L73" s="395"/>
      <c r="M73" s="395"/>
      <c r="N73" s="395"/>
      <c r="O73" s="395"/>
      <c r="Q73" s="8"/>
      <c r="R73" s="16"/>
      <c r="S73" s="16"/>
      <c r="T73" s="23"/>
      <c r="U73" s="8"/>
      <c r="V73" s="8"/>
      <c r="W73" s="8"/>
      <c r="X73" s="17"/>
      <c r="Y73" s="17"/>
      <c r="Z73" s="39"/>
    </row>
    <row r="74" spans="1:26" ht="12" x14ac:dyDescent="0.2">
      <c r="A74" s="14">
        <v>3</v>
      </c>
      <c r="B74" s="15"/>
      <c r="C74" s="15" t="s">
        <v>88</v>
      </c>
      <c r="D74" s="29">
        <f>'[16]RAB 500JT'!G103</f>
        <v>49</v>
      </c>
      <c r="E74" s="14" t="str">
        <f>'[17]REKAP 500JT'!E100</f>
        <v>m2</v>
      </c>
      <c r="F74" s="14">
        <f>'30A'!J74</f>
        <v>25</v>
      </c>
      <c r="G74" s="14" t="str">
        <f t="shared" si="0"/>
        <v>m2</v>
      </c>
      <c r="H74" s="14">
        <f>'RAB SEPT'!G34*'RAB 500JT'!BO90</f>
        <v>0</v>
      </c>
      <c r="I74" s="14" t="str">
        <f>E74</f>
        <v>m2</v>
      </c>
      <c r="J74" s="14">
        <f t="shared" si="4"/>
        <v>25</v>
      </c>
      <c r="K74" s="14" t="str">
        <f t="shared" si="2"/>
        <v>m2</v>
      </c>
      <c r="L74" s="395"/>
      <c r="M74" s="395"/>
      <c r="N74" s="395"/>
      <c r="O74" s="395"/>
      <c r="Q74" s="40"/>
      <c r="R74" s="40"/>
      <c r="S74" s="40"/>
      <c r="T74" s="40"/>
      <c r="U74" s="40"/>
      <c r="V74" s="40"/>
      <c r="W74" s="40"/>
      <c r="X74" s="40"/>
      <c r="Y74" s="40"/>
      <c r="Z74" s="45"/>
    </row>
    <row r="75" spans="1:26" ht="12" x14ac:dyDescent="0.2">
      <c r="A75" s="14">
        <v>4</v>
      </c>
      <c r="B75" s="15"/>
      <c r="C75" s="15" t="s">
        <v>89</v>
      </c>
      <c r="D75" s="29">
        <f>'[16]RAB 500JT'!G104</f>
        <v>0.73499999999999999</v>
      </c>
      <c r="E75" s="14" t="str">
        <f>'[17]REKAP 500JT'!E101</f>
        <v>m2</v>
      </c>
      <c r="F75" s="14">
        <f>'30A'!J75</f>
        <v>0.36000000000000021</v>
      </c>
      <c r="G75" s="14" t="str">
        <f t="shared" si="0"/>
        <v>m2</v>
      </c>
      <c r="H75" s="14">
        <f>'RAB SEPT'!G35*'RAB 500JT'!BO91</f>
        <v>1.4999999999999999E-2</v>
      </c>
      <c r="I75" s="14" t="str">
        <f>E75</f>
        <v>m2</v>
      </c>
      <c r="J75" s="14">
        <f t="shared" si="4"/>
        <v>0.37500000000000022</v>
      </c>
      <c r="K75" s="14" t="str">
        <f t="shared" si="2"/>
        <v>m2</v>
      </c>
      <c r="L75" s="395"/>
      <c r="M75" s="395"/>
      <c r="N75" s="395"/>
      <c r="O75" s="395"/>
      <c r="Q75" s="6"/>
      <c r="R75" s="7"/>
      <c r="S75" s="7"/>
      <c r="T75" s="42"/>
      <c r="U75" s="17"/>
      <c r="V75" s="17"/>
      <c r="W75" s="17"/>
      <c r="X75" s="17"/>
      <c r="Y75" s="17"/>
      <c r="Z75" s="39"/>
    </row>
    <row r="76" spans="1:26" ht="12" x14ac:dyDescent="0.2">
      <c r="A76" s="14">
        <v>5</v>
      </c>
      <c r="B76" s="15"/>
      <c r="C76" s="15" t="s">
        <v>90</v>
      </c>
      <c r="D76" s="29">
        <f>'[16]RAB 500JT'!G105</f>
        <v>21.07</v>
      </c>
      <c r="E76" s="14" t="str">
        <f>'[17]REKAP 500JT'!E102</f>
        <v>m2</v>
      </c>
      <c r="F76" s="14">
        <f>'30A'!J76</f>
        <v>10.749999999999996</v>
      </c>
      <c r="G76" s="14" t="str">
        <f t="shared" ref="G76:G94" si="7">E76</f>
        <v>m2</v>
      </c>
      <c r="H76" s="14">
        <f>'RAB SEPT'!G36*'RAB 500JT'!BO92</f>
        <v>0</v>
      </c>
      <c r="I76" s="14" t="str">
        <f>E76</f>
        <v>m2</v>
      </c>
      <c r="J76" s="14">
        <f t="shared" si="4"/>
        <v>10.749999999999996</v>
      </c>
      <c r="K76" s="14" t="str">
        <f t="shared" ref="K76:K94" si="8">I76</f>
        <v>m2</v>
      </c>
      <c r="L76" s="395"/>
      <c r="M76" s="395"/>
      <c r="N76" s="395"/>
      <c r="O76" s="395"/>
      <c r="Q76" s="8"/>
      <c r="R76" s="16"/>
      <c r="S76" s="16"/>
      <c r="T76" s="38"/>
      <c r="U76" s="8"/>
      <c r="V76" s="8"/>
      <c r="W76" s="8"/>
      <c r="X76" s="17"/>
      <c r="Y76" s="17"/>
      <c r="Z76" s="39"/>
    </row>
    <row r="77" spans="1:26" ht="12" x14ac:dyDescent="0.2">
      <c r="A77" s="14" t="s">
        <v>46</v>
      </c>
      <c r="B77" s="15"/>
      <c r="C77" s="15" t="s">
        <v>91</v>
      </c>
      <c r="D77" s="14"/>
      <c r="E77" s="14"/>
      <c r="F77" s="14"/>
      <c r="G77" s="14"/>
      <c r="H77" s="14"/>
      <c r="I77" s="14"/>
      <c r="J77" s="14"/>
      <c r="K77" s="14"/>
      <c r="L77" s="395"/>
      <c r="M77" s="395"/>
      <c r="N77" s="395"/>
      <c r="O77" s="395"/>
      <c r="Q77" s="8"/>
      <c r="R77" s="16"/>
      <c r="S77" s="16"/>
      <c r="T77" s="38"/>
      <c r="U77" s="8"/>
      <c r="V77" s="8"/>
      <c r="W77" s="8"/>
      <c r="X77" s="17"/>
      <c r="Y77" s="17"/>
      <c r="Z77" s="39"/>
    </row>
    <row r="78" spans="1:26" ht="12" x14ac:dyDescent="0.2">
      <c r="A78" s="14">
        <v>1</v>
      </c>
      <c r="B78" s="15"/>
      <c r="C78" s="15" t="s">
        <v>92</v>
      </c>
      <c r="D78" s="29">
        <f>'[16]RAB 500JT'!G108</f>
        <v>49</v>
      </c>
      <c r="E78" s="29" t="str">
        <f>'[17]REKAP 500JT'!E105</f>
        <v>bh</v>
      </c>
      <c r="F78" s="14">
        <f>'30A'!J78</f>
        <v>19</v>
      </c>
      <c r="G78" s="14" t="str">
        <f t="shared" si="7"/>
        <v>bh</v>
      </c>
      <c r="H78" s="14">
        <f>'RAB SEPT'!G38*'RAB 500JT'!BO94</f>
        <v>1</v>
      </c>
      <c r="I78" s="14" t="str">
        <f t="shared" ref="I78:I86" si="9">E78</f>
        <v>bh</v>
      </c>
      <c r="J78" s="14">
        <f t="shared" si="4"/>
        <v>20</v>
      </c>
      <c r="K78" s="14" t="str">
        <f t="shared" si="8"/>
        <v>bh</v>
      </c>
      <c r="L78" s="395"/>
      <c r="M78" s="395"/>
      <c r="N78" s="395"/>
      <c r="O78" s="395"/>
      <c r="Q78" s="8"/>
      <c r="R78" s="16"/>
      <c r="S78" s="16"/>
      <c r="T78" s="38"/>
      <c r="U78" s="8"/>
      <c r="V78" s="8"/>
      <c r="W78" s="8"/>
      <c r="X78" s="17"/>
      <c r="Y78" s="17"/>
      <c r="Z78" s="39"/>
    </row>
    <row r="79" spans="1:26" ht="12" x14ac:dyDescent="0.2">
      <c r="A79" s="14">
        <v>2</v>
      </c>
      <c r="B79" s="15"/>
      <c r="C79" s="15" t="s">
        <v>93</v>
      </c>
      <c r="D79" s="29">
        <f>'[16]RAB 500JT'!G109</f>
        <v>98</v>
      </c>
      <c r="E79" s="29" t="s">
        <v>94</v>
      </c>
      <c r="F79" s="14">
        <f>'30A'!J79</f>
        <v>42</v>
      </c>
      <c r="G79" s="14" t="str">
        <f t="shared" si="7"/>
        <v>m</v>
      </c>
      <c r="H79" s="14">
        <f>'RAB SEPT'!G39*'RAB 500JT'!BO95</f>
        <v>0</v>
      </c>
      <c r="I79" s="14" t="str">
        <f t="shared" si="9"/>
        <v>m</v>
      </c>
      <c r="J79" s="14">
        <f t="shared" si="4"/>
        <v>42</v>
      </c>
      <c r="K79" s="14" t="str">
        <f t="shared" si="8"/>
        <v>m</v>
      </c>
      <c r="L79" s="395"/>
      <c r="M79" s="395"/>
      <c r="N79" s="395"/>
      <c r="O79" s="395"/>
      <c r="Q79" s="8"/>
      <c r="R79" s="16"/>
      <c r="S79" s="16"/>
      <c r="T79" s="38"/>
      <c r="U79" s="8"/>
      <c r="V79" s="8"/>
      <c r="W79" s="8"/>
      <c r="X79" s="17"/>
      <c r="Y79" s="17"/>
      <c r="Z79" s="39"/>
    </row>
    <row r="80" spans="1:26" ht="12" x14ac:dyDescent="0.2">
      <c r="A80" s="14">
        <v>3</v>
      </c>
      <c r="B80" s="15"/>
      <c r="C80" s="15" t="s">
        <v>95</v>
      </c>
      <c r="D80" s="29">
        <v>49</v>
      </c>
      <c r="E80" s="29" t="str">
        <f>'[17]REKAP 500JT'!E107</f>
        <v>btg</v>
      </c>
      <c r="F80" s="14">
        <f>'30A'!J80</f>
        <v>42</v>
      </c>
      <c r="G80" s="14" t="str">
        <f t="shared" si="7"/>
        <v>btg</v>
      </c>
      <c r="H80" s="14">
        <f>'RAB SEPT'!G40*'RAB 500JT'!BO96</f>
        <v>0</v>
      </c>
      <c r="I80" s="14" t="str">
        <f t="shared" si="9"/>
        <v>btg</v>
      </c>
      <c r="J80" s="14">
        <f t="shared" si="4"/>
        <v>42</v>
      </c>
      <c r="K80" s="14" t="str">
        <f t="shared" si="8"/>
        <v>btg</v>
      </c>
      <c r="L80" s="395"/>
      <c r="M80" s="395"/>
      <c r="N80" s="395"/>
      <c r="O80" s="395"/>
      <c r="Q80" s="8"/>
      <c r="R80" s="16"/>
      <c r="S80" s="16"/>
      <c r="T80" s="38"/>
      <c r="U80" s="8"/>
      <c r="V80" s="8"/>
      <c r="W80" s="8"/>
      <c r="X80" s="17"/>
      <c r="Y80" s="17"/>
      <c r="Z80" s="39"/>
    </row>
    <row r="81" spans="1:26" ht="12" x14ac:dyDescent="0.2">
      <c r="A81" s="14">
        <v>4</v>
      </c>
      <c r="B81" s="15"/>
      <c r="C81" s="15" t="s">
        <v>96</v>
      </c>
      <c r="D81" s="29">
        <v>98</v>
      </c>
      <c r="E81" s="29" t="s">
        <v>97</v>
      </c>
      <c r="F81" s="14">
        <f>'30A'!J81</f>
        <v>20</v>
      </c>
      <c r="G81" s="14" t="str">
        <f t="shared" si="7"/>
        <v>bh</v>
      </c>
      <c r="H81" s="14">
        <f>'RAB SEPT'!G41*'RAB 500JT'!BO97</f>
        <v>0</v>
      </c>
      <c r="I81" s="14" t="str">
        <f t="shared" si="9"/>
        <v>bh</v>
      </c>
      <c r="J81" s="14">
        <f t="shared" si="4"/>
        <v>20</v>
      </c>
      <c r="K81" s="14" t="str">
        <f t="shared" si="8"/>
        <v>bh</v>
      </c>
      <c r="L81" s="395"/>
      <c r="M81" s="395"/>
      <c r="N81" s="395"/>
      <c r="O81" s="395"/>
      <c r="Q81" s="8"/>
      <c r="R81" s="16"/>
      <c r="S81" s="16"/>
      <c r="T81" s="38"/>
      <c r="U81" s="8"/>
      <c r="V81" s="8"/>
      <c r="W81" s="8"/>
      <c r="X81" s="17"/>
      <c r="Y81" s="17"/>
      <c r="Z81" s="39"/>
    </row>
    <row r="82" spans="1:26" ht="12" x14ac:dyDescent="0.2">
      <c r="A82" s="14">
        <v>5</v>
      </c>
      <c r="B82" s="15"/>
      <c r="C82" s="15" t="s">
        <v>98</v>
      </c>
      <c r="D82" s="29">
        <f>'[16]RAB 500JT'!G112</f>
        <v>98</v>
      </c>
      <c r="E82" s="29" t="str">
        <f>'[17]REKAP 500JT'!E109</f>
        <v>bh</v>
      </c>
      <c r="F82" s="14">
        <f>'30A'!J82</f>
        <v>40</v>
      </c>
      <c r="G82" s="14" t="str">
        <f t="shared" si="7"/>
        <v>bh</v>
      </c>
      <c r="H82" s="14">
        <f>'RAB SEPT'!G42*'RAB 500JT'!BO98</f>
        <v>0</v>
      </c>
      <c r="I82" s="14" t="str">
        <f t="shared" si="9"/>
        <v>bh</v>
      </c>
      <c r="J82" s="14">
        <f t="shared" si="4"/>
        <v>40</v>
      </c>
      <c r="K82" s="14" t="str">
        <f t="shared" si="8"/>
        <v>bh</v>
      </c>
      <c r="L82" s="395"/>
      <c r="M82" s="395"/>
      <c r="N82" s="395"/>
      <c r="O82" s="395"/>
      <c r="Q82" s="40"/>
      <c r="R82" s="40"/>
      <c r="S82" s="40"/>
      <c r="T82" s="40"/>
      <c r="U82" s="40"/>
      <c r="V82" s="40"/>
      <c r="W82" s="40"/>
      <c r="X82" s="40"/>
      <c r="Y82" s="40"/>
      <c r="Z82" s="43"/>
    </row>
    <row r="83" spans="1:26" ht="12" x14ac:dyDescent="0.2">
      <c r="A83" s="14">
        <v>6</v>
      </c>
      <c r="B83" s="15"/>
      <c r="C83" s="15" t="s">
        <v>99</v>
      </c>
      <c r="D83" s="29">
        <f>'[16]RAB 500JT'!G113</f>
        <v>49</v>
      </c>
      <c r="E83" s="29" t="str">
        <f>'[17]REKAP 500JT'!E110</f>
        <v>bh</v>
      </c>
      <c r="F83" s="14">
        <f>'30A'!J83</f>
        <v>20</v>
      </c>
      <c r="G83" s="14" t="str">
        <f t="shared" si="7"/>
        <v>bh</v>
      </c>
      <c r="H83" s="14">
        <f>'RAB SEPT'!G43*'RAB 500JT'!BO99</f>
        <v>0</v>
      </c>
      <c r="I83" s="14" t="str">
        <f t="shared" si="9"/>
        <v>bh</v>
      </c>
      <c r="J83" s="14">
        <f t="shared" si="4"/>
        <v>20</v>
      </c>
      <c r="K83" s="14" t="str">
        <f t="shared" si="8"/>
        <v>bh</v>
      </c>
      <c r="L83" s="395"/>
      <c r="M83" s="395"/>
      <c r="N83" s="395"/>
      <c r="O83" s="395"/>
      <c r="Q83" s="6"/>
      <c r="R83" s="7"/>
      <c r="S83" s="7"/>
      <c r="T83" s="42"/>
      <c r="U83" s="17"/>
      <c r="V83" s="17"/>
      <c r="W83" s="17"/>
      <c r="X83" s="17"/>
      <c r="Y83" s="17"/>
      <c r="Z83" s="39"/>
    </row>
    <row r="84" spans="1:26" ht="12" x14ac:dyDescent="0.2">
      <c r="A84" s="14">
        <v>7</v>
      </c>
      <c r="B84" s="15"/>
      <c r="C84" s="15" t="s">
        <v>100</v>
      </c>
      <c r="D84" s="29">
        <f>'[16]RAB 500JT'!G114</f>
        <v>43</v>
      </c>
      <c r="E84" s="29" t="s">
        <v>101</v>
      </c>
      <c r="F84" s="14">
        <f>'30A'!J84</f>
        <v>18</v>
      </c>
      <c r="G84" s="14" t="str">
        <f t="shared" si="7"/>
        <v>set</v>
      </c>
      <c r="H84" s="14">
        <f>'RAB SEPT'!G44*'RAB 500JT'!BO100</f>
        <v>0</v>
      </c>
      <c r="I84" s="14" t="str">
        <f t="shared" si="9"/>
        <v>set</v>
      </c>
      <c r="J84" s="14">
        <f t="shared" si="4"/>
        <v>18</v>
      </c>
      <c r="K84" s="14" t="str">
        <f t="shared" si="8"/>
        <v>set</v>
      </c>
      <c r="L84" s="395"/>
      <c r="M84" s="395"/>
      <c r="N84" s="395"/>
      <c r="O84" s="395"/>
      <c r="Q84" s="6"/>
      <c r="R84" s="7"/>
      <c r="S84" s="7"/>
      <c r="T84" s="42"/>
      <c r="U84" s="17"/>
      <c r="V84" s="17"/>
      <c r="W84" s="17"/>
      <c r="X84" s="17"/>
      <c r="Y84" s="17"/>
      <c r="Z84" s="39"/>
    </row>
    <row r="85" spans="1:26" ht="12" x14ac:dyDescent="0.2">
      <c r="A85" s="14">
        <v>8</v>
      </c>
      <c r="B85" s="15"/>
      <c r="C85" s="15" t="s">
        <v>102</v>
      </c>
      <c r="D85" s="29">
        <f>'[16]RAB 500JT'!G115</f>
        <v>6</v>
      </c>
      <c r="E85" s="29" t="str">
        <f>'[17]REKAP 500JT'!E111</f>
        <v>set</v>
      </c>
      <c r="F85" s="14">
        <f>'30A'!J85</f>
        <v>4</v>
      </c>
      <c r="G85" s="14" t="str">
        <f t="shared" si="7"/>
        <v>set</v>
      </c>
      <c r="H85" s="14">
        <f>'RAB SEPT'!G45*'RAB 500JT'!BO101</f>
        <v>0</v>
      </c>
      <c r="I85" s="14" t="str">
        <f t="shared" si="9"/>
        <v>set</v>
      </c>
      <c r="J85" s="14">
        <f t="shared" si="4"/>
        <v>4</v>
      </c>
      <c r="K85" s="14" t="str">
        <f t="shared" si="8"/>
        <v>set</v>
      </c>
      <c r="L85" s="395"/>
      <c r="M85" s="395"/>
      <c r="N85" s="395"/>
      <c r="O85" s="395"/>
      <c r="Q85" s="8"/>
      <c r="R85" s="16"/>
      <c r="S85" s="16"/>
      <c r="T85" s="38"/>
      <c r="U85" s="8"/>
      <c r="V85" s="8"/>
      <c r="W85" s="8"/>
      <c r="X85" s="17"/>
      <c r="Y85" s="17"/>
      <c r="Z85" s="39"/>
    </row>
    <row r="86" spans="1:26" ht="12" x14ac:dyDescent="0.2">
      <c r="A86" s="14">
        <v>9</v>
      </c>
      <c r="B86" s="15"/>
      <c r="C86" s="15" t="s">
        <v>103</v>
      </c>
      <c r="D86" s="29">
        <f>'[16]RAB 500JT'!G116</f>
        <v>49</v>
      </c>
      <c r="E86" s="29" t="s">
        <v>97</v>
      </c>
      <c r="F86" s="14">
        <f>'30A'!J86</f>
        <v>23</v>
      </c>
      <c r="G86" s="14" t="str">
        <f t="shared" si="7"/>
        <v>bh</v>
      </c>
      <c r="H86" s="14">
        <f>'RAB SEPT'!G46*'RAB 500JT'!BO102</f>
        <v>0</v>
      </c>
      <c r="I86" s="14" t="str">
        <f t="shared" si="9"/>
        <v>bh</v>
      </c>
      <c r="J86" s="14">
        <f t="shared" si="4"/>
        <v>23</v>
      </c>
      <c r="K86" s="14" t="str">
        <f t="shared" si="8"/>
        <v>bh</v>
      </c>
      <c r="L86" s="395"/>
      <c r="M86" s="395"/>
      <c r="N86" s="395"/>
      <c r="O86" s="395"/>
      <c r="Q86" s="8"/>
      <c r="R86" s="16"/>
      <c r="S86" s="16"/>
      <c r="T86" s="38"/>
      <c r="U86" s="8"/>
      <c r="V86" s="8"/>
      <c r="W86" s="8"/>
      <c r="X86" s="17"/>
      <c r="Y86" s="17"/>
      <c r="Z86" s="39"/>
    </row>
    <row r="87" spans="1:26" ht="12" x14ac:dyDescent="0.2">
      <c r="A87" s="14" t="s">
        <v>49</v>
      </c>
      <c r="B87" s="15"/>
      <c r="C87" s="15" t="s">
        <v>104</v>
      </c>
      <c r="D87" s="14"/>
      <c r="E87" s="14"/>
      <c r="F87" s="14"/>
      <c r="G87" s="14"/>
      <c r="H87" s="14"/>
      <c r="I87" s="14"/>
      <c r="J87" s="14"/>
      <c r="K87" s="14"/>
      <c r="L87" s="395"/>
      <c r="M87" s="395"/>
      <c r="N87" s="395"/>
      <c r="O87" s="395"/>
      <c r="Q87" s="8"/>
      <c r="R87" s="16"/>
      <c r="S87" s="16"/>
      <c r="T87" s="38"/>
      <c r="U87" s="8"/>
      <c r="V87" s="8"/>
      <c r="W87" s="8"/>
      <c r="X87" s="17"/>
      <c r="Y87" s="17"/>
      <c r="Z87" s="39"/>
    </row>
    <row r="88" spans="1:26" ht="12" x14ac:dyDescent="0.2">
      <c r="A88" s="14">
        <v>1</v>
      </c>
      <c r="B88" s="15"/>
      <c r="C88" s="15" t="s">
        <v>27</v>
      </c>
      <c r="D88" s="29">
        <f>'[16]RAB 500JT'!G119</f>
        <v>36.926400000000001</v>
      </c>
      <c r="E88" s="29" t="str">
        <f>'[17]REKAP 500JT'!E114</f>
        <v>m3</v>
      </c>
      <c r="F88" s="14">
        <f>'30A'!J88</f>
        <v>15.072000000000006</v>
      </c>
      <c r="G88" s="14" t="str">
        <f t="shared" si="7"/>
        <v>m3</v>
      </c>
      <c r="H88" s="14">
        <f>'RAB SEPT'!G48*'RAB 500JT'!BO104</f>
        <v>0</v>
      </c>
      <c r="I88" s="14" t="str">
        <f t="shared" ref="I88:I94" si="10">E88</f>
        <v>m3</v>
      </c>
      <c r="J88" s="14">
        <f t="shared" si="4"/>
        <v>15.072000000000006</v>
      </c>
      <c r="K88" s="14" t="str">
        <f t="shared" si="8"/>
        <v>m3</v>
      </c>
      <c r="L88" s="395"/>
      <c r="M88" s="395"/>
      <c r="N88" s="395"/>
      <c r="O88" s="395"/>
      <c r="Q88" s="8"/>
      <c r="R88" s="16"/>
      <c r="S88" s="16"/>
      <c r="T88" s="38"/>
      <c r="U88" s="8"/>
      <c r="V88" s="8"/>
      <c r="W88" s="8"/>
      <c r="X88" s="17"/>
      <c r="Y88" s="17"/>
      <c r="Z88" s="39"/>
    </row>
    <row r="89" spans="1:26" ht="12" x14ac:dyDescent="0.2">
      <c r="A89" s="14">
        <v>2</v>
      </c>
      <c r="B89" s="15"/>
      <c r="C89" s="15" t="s">
        <v>105</v>
      </c>
      <c r="D89" s="29">
        <f>'[16]RAB 500JT'!G120</f>
        <v>12.308799999999998</v>
      </c>
      <c r="E89" s="29" t="str">
        <f>'[17]REKAP 500JT'!E115</f>
        <v>m3</v>
      </c>
      <c r="F89" s="14">
        <f>'30A'!J89</f>
        <v>5.2751999999999981</v>
      </c>
      <c r="G89" s="14" t="str">
        <f t="shared" si="7"/>
        <v>m3</v>
      </c>
      <c r="H89" s="14">
        <f>'RAB SEPT'!G49*'RAB 500JT'!BO105</f>
        <v>0</v>
      </c>
      <c r="I89" s="14" t="str">
        <f t="shared" si="10"/>
        <v>m3</v>
      </c>
      <c r="J89" s="14">
        <f t="shared" si="4"/>
        <v>5.2751999999999981</v>
      </c>
      <c r="K89" s="14" t="str">
        <f t="shared" si="8"/>
        <v>m3</v>
      </c>
      <c r="L89" s="395"/>
      <c r="M89" s="395"/>
      <c r="N89" s="395"/>
      <c r="O89" s="395"/>
      <c r="Q89" s="8"/>
      <c r="R89" s="16"/>
      <c r="S89" s="16"/>
      <c r="T89" s="38"/>
      <c r="U89" s="8"/>
      <c r="V89" s="8"/>
      <c r="W89" s="8"/>
      <c r="X89" s="17"/>
      <c r="Y89" s="17"/>
      <c r="Z89" s="39"/>
    </row>
    <row r="90" spans="1:26" ht="12" x14ac:dyDescent="0.2">
      <c r="A90" s="14">
        <v>3</v>
      </c>
      <c r="B90" s="15"/>
      <c r="C90" s="15" t="s">
        <v>106</v>
      </c>
      <c r="D90" s="29">
        <f>'[16]RAB 500JT'!G121</f>
        <v>147</v>
      </c>
      <c r="E90" s="29" t="str">
        <f>'[17]REKAP 500JT'!E116</f>
        <v>Bh</v>
      </c>
      <c r="F90" s="14">
        <f>'30A'!J90</f>
        <v>60</v>
      </c>
      <c r="G90" s="14" t="str">
        <f t="shared" si="7"/>
        <v>Bh</v>
      </c>
      <c r="H90" s="14">
        <f>'RAB SEPT'!G50*'RAB 500JT'!BO106</f>
        <v>0</v>
      </c>
      <c r="I90" s="14" t="str">
        <f t="shared" si="10"/>
        <v>Bh</v>
      </c>
      <c r="J90" s="14">
        <f t="shared" si="4"/>
        <v>60</v>
      </c>
      <c r="K90" s="14" t="str">
        <f t="shared" si="8"/>
        <v>Bh</v>
      </c>
      <c r="L90" s="395"/>
      <c r="M90" s="395"/>
      <c r="N90" s="395"/>
      <c r="O90" s="395"/>
      <c r="Q90" s="8"/>
      <c r="R90" s="16"/>
      <c r="S90" s="16"/>
      <c r="T90" s="38"/>
      <c r="U90" s="8"/>
      <c r="V90" s="8"/>
      <c r="W90" s="8"/>
      <c r="X90" s="17"/>
      <c r="Y90" s="17"/>
      <c r="Z90" s="39"/>
    </row>
    <row r="91" spans="1:26" ht="12" x14ac:dyDescent="0.2">
      <c r="A91" s="14">
        <v>4</v>
      </c>
      <c r="B91" s="15"/>
      <c r="C91" s="15" t="s">
        <v>107</v>
      </c>
      <c r="D91" s="29">
        <f>'[16]RAB 500JT'!G122</f>
        <v>49</v>
      </c>
      <c r="E91" s="29" t="str">
        <f>'[17]REKAP 500JT'!E117</f>
        <v>Bh</v>
      </c>
      <c r="F91" s="14">
        <f>'30A'!J91</f>
        <v>21</v>
      </c>
      <c r="G91" s="14" t="str">
        <f t="shared" si="7"/>
        <v>Bh</v>
      </c>
      <c r="H91" s="14">
        <f>'RAB SEPT'!G51*'RAB 500JT'!BO107</f>
        <v>0</v>
      </c>
      <c r="I91" s="14" t="str">
        <f t="shared" si="10"/>
        <v>Bh</v>
      </c>
      <c r="J91" s="14">
        <f t="shared" si="4"/>
        <v>21</v>
      </c>
      <c r="K91" s="14" t="str">
        <f t="shared" si="8"/>
        <v>Bh</v>
      </c>
      <c r="L91" s="395"/>
      <c r="M91" s="395"/>
      <c r="N91" s="395"/>
      <c r="O91" s="395"/>
      <c r="Q91" s="40"/>
      <c r="R91" s="40"/>
      <c r="S91" s="40"/>
      <c r="T91" s="40"/>
      <c r="U91" s="40"/>
      <c r="V91" s="40"/>
      <c r="W91" s="40"/>
      <c r="X91" s="40"/>
      <c r="Y91" s="40"/>
      <c r="Z91" s="43"/>
    </row>
    <row r="92" spans="1:26" ht="12" x14ac:dyDescent="0.2">
      <c r="A92" s="14">
        <v>5</v>
      </c>
      <c r="B92" s="15"/>
      <c r="C92" s="15" t="s">
        <v>108</v>
      </c>
      <c r="D92" s="29">
        <f>'[16]RAB 500JT'!G123</f>
        <v>4.9235200000000008</v>
      </c>
      <c r="E92" s="29" t="str">
        <f>'[17]REKAP 500JT'!E118</f>
        <v>M3</v>
      </c>
      <c r="F92" s="14">
        <f>'30A'!J92</f>
        <v>2.1100800000000008</v>
      </c>
      <c r="G92" s="14" t="str">
        <f t="shared" si="7"/>
        <v>M3</v>
      </c>
      <c r="H92" s="14">
        <f>'RAB SEPT'!G52*'RAB 500JT'!BO108</f>
        <v>0</v>
      </c>
      <c r="I92" s="14" t="str">
        <f t="shared" si="10"/>
        <v>M3</v>
      </c>
      <c r="J92" s="14">
        <f t="shared" si="4"/>
        <v>2.1100800000000008</v>
      </c>
      <c r="K92" s="14" t="str">
        <f t="shared" si="8"/>
        <v>M3</v>
      </c>
      <c r="L92" s="395"/>
      <c r="M92" s="395"/>
      <c r="N92" s="395"/>
      <c r="O92" s="395"/>
      <c r="Q92" s="6"/>
      <c r="R92" s="7"/>
      <c r="S92" s="7"/>
      <c r="T92" s="42"/>
      <c r="U92" s="17"/>
      <c r="V92" s="17"/>
      <c r="W92" s="17"/>
      <c r="X92" s="17"/>
      <c r="Y92" s="17"/>
      <c r="Z92" s="39"/>
    </row>
    <row r="93" spans="1:26" ht="12" x14ac:dyDescent="0.2">
      <c r="A93" s="14">
        <v>6</v>
      </c>
      <c r="B93" s="15"/>
      <c r="C93" s="15" t="s">
        <v>109</v>
      </c>
      <c r="D93" s="29">
        <f>'[16]RAB 500JT'!G124</f>
        <v>4.9235200000000008</v>
      </c>
      <c r="E93" s="29" t="str">
        <f>'[17]REKAP 500JT'!E119</f>
        <v>M3</v>
      </c>
      <c r="F93" s="14">
        <f>'30A'!J93</f>
        <v>1.9091200000000006</v>
      </c>
      <c r="G93" s="14" t="str">
        <f t="shared" si="7"/>
        <v>M3</v>
      </c>
      <c r="H93" s="14">
        <f>'RAB SEPT'!G53*'RAB 500JT'!BO109</f>
        <v>0</v>
      </c>
      <c r="I93" s="14" t="str">
        <f t="shared" si="10"/>
        <v>M3</v>
      </c>
      <c r="J93" s="14">
        <f t="shared" si="4"/>
        <v>1.9091200000000006</v>
      </c>
      <c r="K93" s="14" t="str">
        <f t="shared" si="8"/>
        <v>M3</v>
      </c>
      <c r="L93" s="395"/>
      <c r="M93" s="395"/>
      <c r="N93" s="395"/>
      <c r="O93" s="395"/>
      <c r="Q93" s="8"/>
      <c r="R93" s="16"/>
      <c r="S93" s="16"/>
      <c r="T93" s="42"/>
      <c r="U93" s="8"/>
      <c r="V93" s="8"/>
      <c r="W93" s="8"/>
      <c r="X93" s="17"/>
      <c r="Y93" s="17"/>
      <c r="Z93" s="39"/>
    </row>
    <row r="94" spans="1:26" ht="12" x14ac:dyDescent="0.2">
      <c r="A94" s="14">
        <v>7</v>
      </c>
      <c r="B94" s="15"/>
      <c r="C94" s="15" t="s">
        <v>110</v>
      </c>
      <c r="D94" s="29">
        <f>'[16]RAB 500JT'!G125</f>
        <v>49</v>
      </c>
      <c r="E94" s="29" t="str">
        <f>'[17]REKAP 500JT'!E120</f>
        <v>M2</v>
      </c>
      <c r="F94" s="14">
        <f>'30A'!J94</f>
        <v>20</v>
      </c>
      <c r="G94" s="14" t="str">
        <f t="shared" si="7"/>
        <v>M2</v>
      </c>
      <c r="H94" s="14">
        <f>'RAB SEPT'!G54*'RAB 500JT'!BO110</f>
        <v>0</v>
      </c>
      <c r="I94" s="14" t="str">
        <f t="shared" si="10"/>
        <v>M2</v>
      </c>
      <c r="J94" s="14">
        <f t="shared" si="4"/>
        <v>20</v>
      </c>
      <c r="K94" s="14" t="str">
        <f t="shared" si="8"/>
        <v>M2</v>
      </c>
      <c r="L94" s="395"/>
      <c r="M94" s="395"/>
      <c r="N94" s="395"/>
      <c r="O94" s="395"/>
      <c r="Q94" s="8"/>
      <c r="R94" s="16"/>
      <c r="S94" s="16"/>
      <c r="T94" s="42"/>
      <c r="U94" s="8"/>
      <c r="V94" s="8"/>
      <c r="W94" s="8"/>
      <c r="X94" s="17"/>
      <c r="Y94" s="17"/>
      <c r="Z94" s="39"/>
    </row>
    <row r="95" spans="1:26" ht="12" x14ac:dyDescent="0.2">
      <c r="A95" s="27"/>
      <c r="B95" s="15"/>
      <c r="C95" s="28"/>
      <c r="D95" s="14"/>
      <c r="E95" s="14"/>
      <c r="F95" s="14"/>
      <c r="G95" s="14"/>
      <c r="H95" s="15"/>
      <c r="I95" s="15"/>
      <c r="J95" s="15"/>
      <c r="K95" s="15"/>
      <c r="L95" s="394"/>
      <c r="M95" s="394"/>
      <c r="N95" s="394"/>
      <c r="O95" s="394"/>
      <c r="Q95" s="8"/>
      <c r="R95" s="16"/>
      <c r="S95" s="16"/>
      <c r="T95" s="42"/>
      <c r="U95" s="8"/>
      <c r="V95" s="8"/>
      <c r="W95" s="8"/>
      <c r="X95" s="17"/>
      <c r="Y95" s="17"/>
      <c r="Z95" s="39"/>
    </row>
    <row r="96" spans="1:26" ht="12" x14ac:dyDescent="0.2">
      <c r="Q96" s="8"/>
      <c r="R96" s="16"/>
      <c r="S96" s="16"/>
      <c r="T96" s="42"/>
      <c r="U96" s="8"/>
      <c r="V96" s="8"/>
      <c r="W96" s="8"/>
      <c r="X96" s="17"/>
      <c r="Y96" s="17"/>
      <c r="Z96" s="39"/>
    </row>
    <row r="97" spans="3:26" ht="12" x14ac:dyDescent="0.2">
      <c r="C97" s="311" t="s">
        <v>111</v>
      </c>
      <c r="D97" s="311"/>
      <c r="E97" s="311"/>
      <c r="H97" s="311" t="s">
        <v>112</v>
      </c>
      <c r="I97" s="311"/>
      <c r="J97" s="311"/>
      <c r="K97" s="311"/>
      <c r="L97" s="311"/>
      <c r="M97" s="311"/>
      <c r="N97" s="311"/>
      <c r="O97" s="311"/>
      <c r="Q97" s="8"/>
      <c r="R97" s="16"/>
      <c r="S97" s="16"/>
      <c r="T97" s="42"/>
      <c r="U97" s="8"/>
      <c r="V97" s="8"/>
      <c r="W97" s="8"/>
      <c r="X97" s="17"/>
      <c r="Y97" s="17"/>
      <c r="Z97" s="39"/>
    </row>
    <row r="98" spans="3:26" ht="12" x14ac:dyDescent="0.2">
      <c r="C98" s="311" t="s">
        <v>113</v>
      </c>
      <c r="D98" s="311"/>
      <c r="E98" s="311"/>
      <c r="H98" s="311" t="s">
        <v>114</v>
      </c>
      <c r="I98" s="311"/>
      <c r="J98" s="311"/>
      <c r="K98" s="311"/>
      <c r="L98" s="311" t="s">
        <v>115</v>
      </c>
      <c r="M98" s="311"/>
      <c r="N98" s="311"/>
      <c r="O98" s="311"/>
      <c r="Q98" s="8"/>
      <c r="R98" s="16"/>
      <c r="S98" s="16"/>
      <c r="T98" s="42"/>
      <c r="U98" s="8"/>
      <c r="V98" s="8"/>
      <c r="W98" s="8"/>
      <c r="X98" s="17"/>
      <c r="Y98" s="17"/>
      <c r="Z98" s="39"/>
    </row>
    <row r="99" spans="3:26" ht="12" x14ac:dyDescent="0.2">
      <c r="C99" s="311" t="s">
        <v>116</v>
      </c>
      <c r="D99" s="311"/>
      <c r="E99" s="311"/>
      <c r="H99" s="311" t="s">
        <v>116</v>
      </c>
      <c r="I99" s="311"/>
      <c r="J99" s="311"/>
      <c r="K99" s="311"/>
      <c r="Q99" s="8"/>
      <c r="R99" s="16"/>
      <c r="S99" s="16"/>
      <c r="T99" s="42"/>
      <c r="U99" s="8"/>
      <c r="V99" s="8"/>
      <c r="W99" s="8"/>
      <c r="X99" s="17"/>
      <c r="Y99" s="17"/>
      <c r="Z99" s="39"/>
    </row>
    <row r="100" spans="3:26" ht="12" x14ac:dyDescent="0.2">
      <c r="Q100" s="8"/>
      <c r="R100" s="16"/>
      <c r="S100" s="16"/>
      <c r="T100" s="42"/>
      <c r="U100" s="8"/>
      <c r="V100" s="8"/>
      <c r="W100" s="8"/>
      <c r="X100" s="17"/>
      <c r="Y100" s="17"/>
      <c r="Z100" s="39"/>
    </row>
    <row r="101" spans="3:26" ht="12" x14ac:dyDescent="0.2">
      <c r="Q101" s="8"/>
      <c r="R101" s="16"/>
      <c r="S101" s="16"/>
      <c r="T101" s="42"/>
      <c r="U101" s="8"/>
      <c r="V101" s="8"/>
      <c r="W101" s="8"/>
      <c r="X101" s="17"/>
      <c r="Y101" s="17"/>
      <c r="Z101" s="39"/>
    </row>
    <row r="102" spans="3:26" ht="12" x14ac:dyDescent="0.2">
      <c r="Q102" s="40"/>
      <c r="R102" s="40"/>
      <c r="S102" s="40"/>
      <c r="T102" s="40"/>
      <c r="U102" s="40"/>
      <c r="V102" s="40"/>
      <c r="W102" s="40"/>
      <c r="X102" s="40"/>
      <c r="Y102" s="40"/>
      <c r="Z102" s="37"/>
    </row>
    <row r="103" spans="3:26" ht="12" x14ac:dyDescent="0.2">
      <c r="C103" s="311" t="s">
        <v>117</v>
      </c>
      <c r="D103" s="311"/>
      <c r="E103" s="311"/>
      <c r="H103" s="311" t="s">
        <v>118</v>
      </c>
      <c r="I103" s="311"/>
      <c r="J103" s="311"/>
      <c r="K103" s="311"/>
      <c r="L103" s="311" t="s">
        <v>119</v>
      </c>
      <c r="M103" s="311"/>
      <c r="N103" s="311"/>
      <c r="O103" s="311"/>
      <c r="Q103" s="36"/>
      <c r="R103" s="46"/>
      <c r="S103" s="47"/>
      <c r="T103" s="36"/>
      <c r="U103" s="36"/>
      <c r="V103" s="36"/>
      <c r="W103" s="36"/>
      <c r="X103" s="36"/>
      <c r="Y103" s="36"/>
      <c r="Z103" s="37"/>
    </row>
    <row r="104" spans="3:26" ht="12" x14ac:dyDescent="0.2">
      <c r="Q104" s="8"/>
      <c r="R104" s="16"/>
      <c r="S104" s="16"/>
      <c r="T104" s="48"/>
      <c r="U104" s="8"/>
      <c r="V104" s="8"/>
      <c r="W104" s="8"/>
      <c r="X104" s="20"/>
      <c r="Y104" s="20"/>
      <c r="Z104" s="21"/>
    </row>
    <row r="105" spans="3:26" ht="12" x14ac:dyDescent="0.2">
      <c r="Q105" s="8"/>
      <c r="R105" s="9"/>
      <c r="S105" s="9"/>
      <c r="T105" s="48"/>
      <c r="U105" s="8"/>
      <c r="V105" s="8"/>
      <c r="W105" s="8"/>
      <c r="X105" s="20"/>
      <c r="Y105" s="20"/>
      <c r="Z105" s="21"/>
    </row>
    <row r="106" spans="3:26" ht="12" x14ac:dyDescent="0.2">
      <c r="Q106" s="8"/>
      <c r="R106" s="16"/>
      <c r="S106" s="16"/>
      <c r="T106" s="48"/>
      <c r="U106" s="8"/>
      <c r="V106" s="8"/>
      <c r="W106" s="8"/>
      <c r="X106" s="20"/>
      <c r="Y106" s="20"/>
      <c r="Z106" s="21"/>
    </row>
    <row r="107" spans="3:26" ht="12" x14ac:dyDescent="0.2">
      <c r="Q107" s="8"/>
      <c r="R107" s="16"/>
      <c r="S107" s="16"/>
      <c r="T107" s="48"/>
      <c r="U107" s="8"/>
      <c r="V107" s="8"/>
      <c r="W107" s="8"/>
      <c r="X107" s="20"/>
      <c r="Y107" s="20"/>
      <c r="Z107" s="21"/>
    </row>
    <row r="108" spans="3:26" ht="12" x14ac:dyDescent="0.2">
      <c r="Q108" s="8"/>
      <c r="R108" s="16"/>
      <c r="S108" s="16"/>
      <c r="T108" s="48"/>
      <c r="U108" s="8"/>
      <c r="V108" s="8"/>
      <c r="W108" s="8"/>
      <c r="X108" s="20"/>
      <c r="Y108" s="20"/>
      <c r="Z108" s="21"/>
    </row>
    <row r="109" spans="3:26" ht="12" x14ac:dyDescent="0.2">
      <c r="Q109" s="8"/>
      <c r="R109" s="16"/>
      <c r="S109" s="16"/>
      <c r="T109" s="48"/>
      <c r="U109" s="8"/>
      <c r="V109" s="8"/>
      <c r="W109" s="8"/>
      <c r="X109" s="20"/>
      <c r="Y109" s="20"/>
      <c r="Z109" s="21"/>
    </row>
    <row r="110" spans="3:26" ht="12" x14ac:dyDescent="0.2">
      <c r="Q110" s="8"/>
      <c r="R110" s="16"/>
      <c r="S110" s="16"/>
      <c r="T110" s="48"/>
      <c r="U110" s="8"/>
      <c r="V110" s="8"/>
      <c r="W110" s="8"/>
      <c r="X110" s="20"/>
      <c r="Y110" s="20"/>
      <c r="Z110" s="21"/>
    </row>
    <row r="111" spans="3:26" ht="12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31"/>
    </row>
    <row r="112" spans="3:26" ht="12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36"/>
    </row>
    <row r="113" spans="17:26" ht="12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36"/>
    </row>
    <row r="114" spans="17:26" ht="12" x14ac:dyDescent="0.2"/>
    <row r="115" spans="17:26" ht="12" x14ac:dyDescent="0.2"/>
    <row r="116" spans="17:26" ht="12" x14ac:dyDescent="0.2"/>
    <row r="117" spans="17:26" ht="12" x14ac:dyDescent="0.2"/>
    <row r="118" spans="17:26" ht="12" x14ac:dyDescent="0.2"/>
    <row r="119" spans="17:26" ht="12" x14ac:dyDescent="0.2"/>
  </sheetData>
  <mergeCells count="26">
    <mergeCell ref="C103:E103"/>
    <mergeCell ref="H103:K103"/>
    <mergeCell ref="L103:O103"/>
    <mergeCell ref="C97:E97"/>
    <mergeCell ref="H97:O97"/>
    <mergeCell ref="C98:E98"/>
    <mergeCell ref="H98:K98"/>
    <mergeCell ref="L98:O98"/>
    <mergeCell ref="C99:E99"/>
    <mergeCell ref="H99:K99"/>
    <mergeCell ref="N7:N8"/>
    <mergeCell ref="O7:O8"/>
    <mergeCell ref="L9:L95"/>
    <mergeCell ref="M9:M95"/>
    <mergeCell ref="N9:N95"/>
    <mergeCell ref="O9:O95"/>
    <mergeCell ref="A1:O1"/>
    <mergeCell ref="A2:O2"/>
    <mergeCell ref="A7:A8"/>
    <mergeCell ref="B7:B8"/>
    <mergeCell ref="C7:C8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42</vt:i4>
      </vt:variant>
    </vt:vector>
  </HeadingPairs>
  <TitlesOfParts>
    <vt:vector size="42" baseType="lpstr">
      <vt:lpstr>CCO edit</vt:lpstr>
      <vt:lpstr>RAB SEPT kom</vt:lpstr>
      <vt:lpstr>RAB 500JT</vt:lpstr>
      <vt:lpstr>RAB BILIK L</vt:lpstr>
      <vt:lpstr>RAB SEPT</vt:lpstr>
      <vt:lpstr>RAB 500JT asli</vt:lpstr>
      <vt:lpstr>27 A</vt:lpstr>
      <vt:lpstr>28</vt:lpstr>
      <vt:lpstr>29</vt:lpstr>
      <vt:lpstr>30</vt:lpstr>
      <vt:lpstr>31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28A</vt:lpstr>
      <vt:lpstr>29A</vt:lpstr>
      <vt:lpstr>30A</vt:lpstr>
      <vt:lpstr>1A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 S I</cp:lastModifiedBy>
  <dcterms:created xsi:type="dcterms:W3CDTF">2022-11-09T06:39:25Z</dcterms:created>
  <dcterms:modified xsi:type="dcterms:W3CDTF">2022-11-09T12:26:20Z</dcterms:modified>
</cp:coreProperties>
</file>