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michael/Desktop/"/>
    </mc:Choice>
  </mc:AlternateContent>
  <bookViews>
    <workbookView xWindow="180" yWindow="460" windowWidth="16160" windowHeight="17460" tabRatio="500"/>
  </bookViews>
  <sheets>
    <sheet name="Test" sheetId="2" r:id="rId1"/>
    <sheet name="Run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D22" i="1"/>
  <c r="B22" i="1"/>
  <c r="D2" i="1"/>
  <c r="J2" i="1"/>
  <c r="H2" i="1"/>
  <c r="K2" i="1"/>
  <c r="L2" i="1"/>
  <c r="D17" i="1"/>
  <c r="J17" i="1"/>
  <c r="H17" i="1"/>
  <c r="K17" i="1"/>
  <c r="L17" i="1"/>
  <c r="M17" i="1"/>
  <c r="P10" i="2"/>
  <c r="P9" i="2"/>
  <c r="G7" i="2"/>
  <c r="M7" i="2"/>
  <c r="K7" i="2"/>
  <c r="N7" i="2"/>
  <c r="O7" i="2"/>
  <c r="G9" i="2"/>
  <c r="M9" i="2"/>
  <c r="K9" i="2"/>
  <c r="N9" i="2"/>
  <c r="O9" i="2"/>
  <c r="G8" i="2"/>
  <c r="M8" i="2"/>
  <c r="K8" i="2"/>
  <c r="N8" i="2"/>
  <c r="O8" i="2"/>
  <c r="P8" i="2"/>
  <c r="G5" i="2"/>
  <c r="M5" i="2"/>
  <c r="K5" i="2"/>
  <c r="N5" i="2"/>
  <c r="O5" i="2"/>
  <c r="P7" i="2"/>
  <c r="G4" i="2"/>
  <c r="M4" i="2"/>
  <c r="K4" i="2"/>
  <c r="N4" i="2"/>
  <c r="O4" i="2"/>
  <c r="P5" i="2"/>
  <c r="G6" i="2"/>
  <c r="M6" i="2"/>
  <c r="K6" i="2"/>
  <c r="N6" i="2"/>
  <c r="O6" i="2"/>
  <c r="P6" i="2"/>
  <c r="G3" i="2"/>
  <c r="M3" i="2"/>
  <c r="K3" i="2"/>
  <c r="N3" i="2"/>
  <c r="O3" i="2"/>
  <c r="P4" i="2"/>
  <c r="G2" i="2"/>
  <c r="M2" i="2"/>
  <c r="K2" i="2"/>
  <c r="N2" i="2"/>
  <c r="O2" i="2"/>
  <c r="P3" i="2"/>
  <c r="H18" i="1"/>
  <c r="K18" i="1"/>
  <c r="D18" i="1"/>
  <c r="J18" i="1"/>
  <c r="L18" i="1"/>
  <c r="M18" i="1"/>
  <c r="C20" i="1"/>
  <c r="K10" i="2"/>
  <c r="N10" i="2"/>
  <c r="G10" i="2"/>
  <c r="M10" i="2"/>
  <c r="O10" i="2"/>
  <c r="D14" i="1"/>
  <c r="J14" i="1"/>
  <c r="H14" i="1"/>
  <c r="K14" i="1"/>
  <c r="L14" i="1"/>
  <c r="M14" i="1"/>
  <c r="D16" i="1"/>
  <c r="J16" i="1"/>
  <c r="H16" i="1"/>
  <c r="K16" i="1"/>
  <c r="L16" i="1"/>
  <c r="M16" i="1"/>
  <c r="D13" i="1"/>
  <c r="J13" i="1"/>
  <c r="H13" i="1"/>
  <c r="K13" i="1"/>
  <c r="L13" i="1"/>
  <c r="M13" i="1"/>
  <c r="D12" i="1"/>
  <c r="J12" i="1"/>
  <c r="H12" i="1"/>
  <c r="K12" i="1"/>
  <c r="L12" i="1"/>
  <c r="M12" i="1"/>
  <c r="D11" i="1"/>
  <c r="J11" i="1"/>
  <c r="H11" i="1"/>
  <c r="K11" i="1"/>
  <c r="L11" i="1"/>
  <c r="M11" i="1"/>
  <c r="D6" i="1"/>
  <c r="J6" i="1"/>
  <c r="H6" i="1"/>
  <c r="K6" i="1"/>
  <c r="L6" i="1"/>
  <c r="D8" i="1"/>
  <c r="H8" i="1"/>
  <c r="J8" i="1"/>
  <c r="K8" i="1"/>
  <c r="L8" i="1"/>
  <c r="D3" i="1"/>
  <c r="J3" i="1"/>
  <c r="H3" i="1"/>
  <c r="K3" i="1"/>
  <c r="L3" i="1"/>
  <c r="M8" i="1"/>
  <c r="M6" i="1"/>
  <c r="D7" i="1"/>
  <c r="J7" i="1"/>
  <c r="H7" i="1"/>
  <c r="K7" i="1"/>
  <c r="L7" i="1"/>
  <c r="M7" i="1"/>
  <c r="D21" i="1"/>
  <c r="B20" i="1"/>
  <c r="D20" i="1"/>
  <c r="M3" i="1"/>
</calcChain>
</file>

<file path=xl/sharedStrings.xml><?xml version="1.0" encoding="utf-8"?>
<sst xmlns="http://schemas.openxmlformats.org/spreadsheetml/2006/main" count="61" uniqueCount="37">
  <si>
    <t>D-Read</t>
  </si>
  <si>
    <t>D-Write</t>
  </si>
  <si>
    <t>D-Access</t>
  </si>
  <si>
    <t>I-Read</t>
  </si>
  <si>
    <t>I-Write</t>
  </si>
  <si>
    <t>I-Access</t>
  </si>
  <si>
    <t>D-MissRate</t>
  </si>
  <si>
    <t>I-MissRate</t>
  </si>
  <si>
    <t>AccessTime</t>
  </si>
  <si>
    <t>D-AccessTime</t>
  </si>
  <si>
    <t>I-AccessTime</t>
  </si>
  <si>
    <t>Origin</t>
  </si>
  <si>
    <t>MergeLoop</t>
  </si>
  <si>
    <t>Ratio</t>
  </si>
  <si>
    <t>WithoutConvolution</t>
  </si>
  <si>
    <t>IdealConvolution</t>
  </si>
  <si>
    <t>UnrollCheckPixel</t>
  </si>
  <si>
    <t>Modified</t>
  </si>
  <si>
    <t>Unroll3</t>
  </si>
  <si>
    <t>Unroll2</t>
  </si>
  <si>
    <t>Unroll4</t>
  </si>
  <si>
    <t>UnrollWithIdx</t>
  </si>
  <si>
    <t>RealNum</t>
  </si>
  <si>
    <t>Extreme</t>
  </si>
  <si>
    <t>Test32x32</t>
  </si>
  <si>
    <t>extreme</t>
  </si>
  <si>
    <t>Unroll3f(Extreme)</t>
  </si>
  <si>
    <t>UnrollAllf(Extreme)</t>
  </si>
  <si>
    <t>TempVariable</t>
  </si>
  <si>
    <t>ExpandGetIdx</t>
  </si>
  <si>
    <t>(RealNum-)</t>
  </si>
  <si>
    <t>UnrollAll</t>
  </si>
  <si>
    <t>Unroll3+(ExpandGetIdx)</t>
  </si>
  <si>
    <t>Unroll3s(RealNum)</t>
  </si>
  <si>
    <t>NotUnroll(Extreme)</t>
  </si>
  <si>
    <t>Unroll3(TempVariable)</t>
  </si>
  <si>
    <t>IdealProgram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</si>
</sst>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"/>
  <sheetViews>
    <sheetView tabSelected="1" topLeftCell="C1" workbookViewId="0">
      <selection activeCell="G11" sqref="G11"/>
    </sheetView>
  </sheetViews>
  <sheetFormatPr baseColWidth="10" defaultRowHeight="16" x14ac:dyDescent="0.2"/>
  <cols>
    <col min="5" max="5" width="12.1640625" bestFit="1" customWidth="1"/>
  </cols>
  <sheetData>
    <row r="1" spans="2:16" x14ac:dyDescent="0.2">
      <c r="B1" t="s">
        <v>24</v>
      </c>
      <c r="E1" t="s">
        <v>0</v>
      </c>
      <c r="F1" t="s">
        <v>1</v>
      </c>
      <c r="G1" t="s">
        <v>2</v>
      </c>
      <c r="H1" t="s">
        <v>6</v>
      </c>
      <c r="I1" t="s">
        <v>3</v>
      </c>
      <c r="J1" t="s">
        <v>4</v>
      </c>
      <c r="K1" t="s">
        <v>5</v>
      </c>
      <c r="L1" t="s">
        <v>7</v>
      </c>
      <c r="M1" t="s">
        <v>9</v>
      </c>
      <c r="N1" t="s">
        <v>10</v>
      </c>
      <c r="O1" t="s">
        <v>8</v>
      </c>
      <c r="P1" t="s">
        <v>13</v>
      </c>
    </row>
    <row r="2" spans="2:16" x14ac:dyDescent="0.2">
      <c r="B2" t="s">
        <v>17</v>
      </c>
      <c r="C2" t="s">
        <v>12</v>
      </c>
      <c r="E2">
        <v>24923837</v>
      </c>
      <c r="F2">
        <v>6957724</v>
      </c>
      <c r="G2">
        <f t="shared" ref="G2:G7" si="0">E2+F2</f>
        <v>31881561</v>
      </c>
      <c r="H2">
        <v>5.9800000000000001E-3</v>
      </c>
      <c r="I2">
        <v>75612010</v>
      </c>
      <c r="J2">
        <v>0</v>
      </c>
      <c r="K2">
        <f t="shared" ref="K2:K7" si="1">I2+J2</f>
        <v>75612010</v>
      </c>
      <c r="L2">
        <v>6.0000000000000002E-5</v>
      </c>
      <c r="M2">
        <f t="shared" ref="M2:M7" si="2">G2*(1+H2*300)</f>
        <v>89077081.434</v>
      </c>
      <c r="N2">
        <f t="shared" ref="N2:N7" si="3">K2*(1+L2*300)</f>
        <v>76973026.180000007</v>
      </c>
      <c r="O2">
        <f t="shared" ref="O2:O7" si="4">M2+N2</f>
        <v>166050107.61400002</v>
      </c>
      <c r="P2">
        <v>1</v>
      </c>
    </row>
    <row r="3" spans="2:16" x14ac:dyDescent="0.2">
      <c r="B3" t="s">
        <v>17</v>
      </c>
      <c r="C3" t="s">
        <v>28</v>
      </c>
      <c r="E3">
        <v>14910533</v>
      </c>
      <c r="F3">
        <v>4511175</v>
      </c>
      <c r="G3">
        <f>E3+F3</f>
        <v>19421708</v>
      </c>
      <c r="H3">
        <v>7.43E-3</v>
      </c>
      <c r="I3">
        <v>40432020</v>
      </c>
      <c r="J3">
        <v>0</v>
      </c>
      <c r="K3">
        <f>I3+J3</f>
        <v>40432020</v>
      </c>
      <c r="L3">
        <v>1.2E-4</v>
      </c>
      <c r="M3">
        <f>G3*(1+H3*300)</f>
        <v>62712695.131999999</v>
      </c>
      <c r="N3">
        <f>K3*(1+L3*300)</f>
        <v>41887572.719999999</v>
      </c>
      <c r="O3">
        <f>M3+N3</f>
        <v>104600267.852</v>
      </c>
      <c r="P3">
        <f>O2/O3</f>
        <v>1.5874730631564542</v>
      </c>
    </row>
    <row r="4" spans="2:16" x14ac:dyDescent="0.2">
      <c r="B4" t="s">
        <v>17</v>
      </c>
      <c r="C4" t="s">
        <v>29</v>
      </c>
      <c r="E4">
        <v>14726309</v>
      </c>
      <c r="F4">
        <v>4326933</v>
      </c>
      <c r="G4">
        <f>E4+F4</f>
        <v>19053242</v>
      </c>
      <c r="H4">
        <v>7.9000000000000008E-3</v>
      </c>
      <c r="I4">
        <v>39572034</v>
      </c>
      <c r="J4">
        <v>0</v>
      </c>
      <c r="K4">
        <f>I4+J4</f>
        <v>39572034</v>
      </c>
      <c r="L4">
        <v>1.2E-4</v>
      </c>
      <c r="M4">
        <f>G4*(1+H4*300)</f>
        <v>64209425.539999999</v>
      </c>
      <c r="N4">
        <f>K4*(1+L4*300)</f>
        <v>40996627.223999999</v>
      </c>
      <c r="O4">
        <f>M4+N4</f>
        <v>105206052.764</v>
      </c>
      <c r="P4">
        <f>O3/O4</f>
        <v>0.99424191958461827</v>
      </c>
    </row>
    <row r="5" spans="2:16" x14ac:dyDescent="0.2">
      <c r="B5" t="s">
        <v>17</v>
      </c>
      <c r="C5" t="s">
        <v>22</v>
      </c>
      <c r="E5">
        <v>14609675</v>
      </c>
      <c r="F5">
        <v>4327032</v>
      </c>
      <c r="G5">
        <f>E5+F5</f>
        <v>18936707</v>
      </c>
      <c r="H5">
        <v>7.7799999999999996E-3</v>
      </c>
      <c r="I5">
        <v>39452049</v>
      </c>
      <c r="J5">
        <v>0</v>
      </c>
      <c r="K5">
        <f>I5+J5</f>
        <v>39452049</v>
      </c>
      <c r="L5">
        <v>1.2999999999999999E-4</v>
      </c>
      <c r="M5">
        <f>G5*(1+H5*300)</f>
        <v>63134981.138000004</v>
      </c>
      <c r="N5">
        <f>K5*(1+L5*300)</f>
        <v>40990678.910999998</v>
      </c>
      <c r="O5">
        <f>M5+N5</f>
        <v>104125660.04899999</v>
      </c>
      <c r="P5">
        <f>O4/O5</f>
        <v>1.010375854659568</v>
      </c>
    </row>
    <row r="6" spans="2:16" x14ac:dyDescent="0.2">
      <c r="B6" t="s">
        <v>17</v>
      </c>
      <c r="C6" t="s">
        <v>30</v>
      </c>
      <c r="E6">
        <v>14793779</v>
      </c>
      <c r="F6">
        <v>4511142</v>
      </c>
      <c r="G6">
        <f>E6+F6</f>
        <v>19304921</v>
      </c>
      <c r="H6">
        <v>7.43E-3</v>
      </c>
      <c r="I6">
        <v>40312013</v>
      </c>
      <c r="J6">
        <v>0</v>
      </c>
      <c r="K6">
        <f>I6+J6</f>
        <v>40312013</v>
      </c>
      <c r="L6">
        <v>1.2999999999999999E-4</v>
      </c>
      <c r="M6">
        <f>G6*(1+H6*300)</f>
        <v>62335589.909000002</v>
      </c>
      <c r="N6">
        <f>K6*(1+L6*300)</f>
        <v>41884181.506999999</v>
      </c>
      <c r="O6">
        <f>M6+N6</f>
        <v>104219771.41600001</v>
      </c>
      <c r="P6">
        <f>O5/O6</f>
        <v>0.99909699123571893</v>
      </c>
    </row>
    <row r="7" spans="2:16" x14ac:dyDescent="0.2">
      <c r="B7" t="s">
        <v>17</v>
      </c>
      <c r="C7" t="s">
        <v>23</v>
      </c>
      <c r="E7">
        <v>13519680</v>
      </c>
      <c r="F7">
        <v>4325571</v>
      </c>
      <c r="G7">
        <f t="shared" si="0"/>
        <v>17845251</v>
      </c>
      <c r="H7">
        <v>7.6400000000000001E-3</v>
      </c>
      <c r="I7">
        <v>39661761</v>
      </c>
      <c r="J7">
        <v>0</v>
      </c>
      <c r="K7">
        <f t="shared" si="1"/>
        <v>39661761</v>
      </c>
      <c r="L7">
        <v>1.2E-4</v>
      </c>
      <c r="M7">
        <f t="shared" si="2"/>
        <v>58746566.291999996</v>
      </c>
      <c r="N7">
        <f t="shared" si="3"/>
        <v>41089584.395999998</v>
      </c>
      <c r="O7">
        <f t="shared" si="4"/>
        <v>99836150.687999994</v>
      </c>
      <c r="P7">
        <f>O5/O7</f>
        <v>1.0429654922734874</v>
      </c>
    </row>
    <row r="8" spans="2:16" x14ac:dyDescent="0.2">
      <c r="B8" t="s">
        <v>17</v>
      </c>
      <c r="C8" t="s">
        <v>16</v>
      </c>
      <c r="E8">
        <v>13391741</v>
      </c>
      <c r="F8">
        <v>4302372</v>
      </c>
      <c r="G8">
        <f>E8+F8</f>
        <v>17694113</v>
      </c>
      <c r="H8">
        <v>7.2700000000000004E-3</v>
      </c>
      <c r="I8">
        <v>39327037</v>
      </c>
      <c r="J8">
        <v>0</v>
      </c>
      <c r="K8">
        <f>I8+J8</f>
        <v>39327037</v>
      </c>
      <c r="L8">
        <v>1.2E-4</v>
      </c>
      <c r="M8">
        <f>G8*(1+H8*300)</f>
        <v>56284973.453000002</v>
      </c>
      <c r="N8">
        <f>K8*(1+L8*300)</f>
        <v>40742810.332000002</v>
      </c>
      <c r="O8">
        <f>M8+N8</f>
        <v>97027783.784999996</v>
      </c>
      <c r="P8">
        <f>O7/O8</f>
        <v>1.0289439456766625</v>
      </c>
    </row>
    <row r="9" spans="2:16" x14ac:dyDescent="0.2">
      <c r="B9" t="s">
        <v>17</v>
      </c>
      <c r="C9" s="1" t="s">
        <v>18</v>
      </c>
      <c r="D9" t="s">
        <v>25</v>
      </c>
      <c r="E9">
        <v>12728419</v>
      </c>
      <c r="F9">
        <v>3970700</v>
      </c>
      <c r="G9">
        <f>E9+F9</f>
        <v>16699119</v>
      </c>
      <c r="H9">
        <v>8.6199999999999992E-3</v>
      </c>
      <c r="I9">
        <v>38002076</v>
      </c>
      <c r="J9">
        <v>0</v>
      </c>
      <c r="K9">
        <f>I9+J9</f>
        <v>38002076</v>
      </c>
      <c r="L9">
        <v>1.2999999999999999E-4</v>
      </c>
      <c r="M9">
        <f>G9*(1+H9*300)</f>
        <v>59883040.733999997</v>
      </c>
      <c r="N9">
        <f>K9*(1+L9*300)</f>
        <v>39484156.963999994</v>
      </c>
      <c r="O9">
        <f>M9+N9</f>
        <v>99367197.697999984</v>
      </c>
      <c r="P9">
        <f>O8/O9</f>
        <v>0.97645687946126836</v>
      </c>
    </row>
    <row r="10" spans="2:16" x14ac:dyDescent="0.2">
      <c r="B10" t="s">
        <v>17</v>
      </c>
      <c r="C10" s="1" t="s">
        <v>31</v>
      </c>
      <c r="D10" t="s">
        <v>25</v>
      </c>
      <c r="E10">
        <v>11732330</v>
      </c>
      <c r="F10">
        <v>3638510</v>
      </c>
      <c r="G10">
        <f>E10+F10</f>
        <v>15370840</v>
      </c>
      <c r="H10">
        <v>1.022E-2</v>
      </c>
      <c r="I10">
        <v>32746933</v>
      </c>
      <c r="J10">
        <v>0</v>
      </c>
      <c r="K10">
        <f>I10+J10</f>
        <v>32746933</v>
      </c>
      <c r="L10">
        <v>1.6000000000000001E-4</v>
      </c>
      <c r="M10">
        <f>G10*(1+H10*300)</f>
        <v>62497835.439999998</v>
      </c>
      <c r="N10">
        <f>K10*(1+L10*300)</f>
        <v>34318785.784000002</v>
      </c>
      <c r="O10">
        <f>M10+N10</f>
        <v>96816621.224000007</v>
      </c>
      <c r="P10">
        <f>O8/O10</f>
        <v>1.0021810569128562</v>
      </c>
    </row>
    <row r="11" spans="2:16" x14ac:dyDescent="0.2">
      <c r="C11" s="1"/>
    </row>
    <row r="12" spans="2:16" x14ac:dyDescent="0.2">
      <c r="C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E4" sqref="E4"/>
    </sheetView>
  </sheetViews>
  <sheetFormatPr baseColWidth="10" defaultRowHeight="16" x14ac:dyDescent="0.2"/>
  <cols>
    <col min="1" max="1" width="31.33203125" customWidth="1"/>
    <col min="2" max="2" width="18.83203125" customWidth="1"/>
    <col min="3" max="3" width="11.1640625" bestFit="1" customWidth="1"/>
    <col min="4" max="4" width="12.1640625" bestFit="1" customWidth="1"/>
    <col min="6" max="6" width="12.1640625" bestFit="1" customWidth="1"/>
    <col min="8" max="8" width="12.1640625" bestFit="1" customWidth="1"/>
    <col min="9" max="9" width="11.83203125" bestFit="1" customWidth="1"/>
    <col min="10" max="10" width="14.6640625" customWidth="1"/>
    <col min="11" max="11" width="12.1640625" bestFit="1" customWidth="1"/>
    <col min="12" max="12" width="11.83203125" bestFit="1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6</v>
      </c>
      <c r="F1" t="s">
        <v>3</v>
      </c>
      <c r="G1" t="s">
        <v>4</v>
      </c>
      <c r="H1" t="s">
        <v>5</v>
      </c>
      <c r="I1" t="s">
        <v>7</v>
      </c>
      <c r="J1" t="s">
        <v>9</v>
      </c>
      <c r="K1" t="s">
        <v>10</v>
      </c>
      <c r="L1" t="s">
        <v>8</v>
      </c>
      <c r="M1" t="s">
        <v>13</v>
      </c>
    </row>
    <row r="2" spans="1:13" x14ac:dyDescent="0.2">
      <c r="A2" t="s">
        <v>11</v>
      </c>
      <c r="B2">
        <v>32222672885</v>
      </c>
      <c r="C2">
        <v>8703028185</v>
      </c>
      <c r="D2">
        <f>B2+C2</f>
        <v>40925701070</v>
      </c>
      <c r="E2">
        <v>7.3499999999999998E-3</v>
      </c>
      <c r="F2">
        <v>97653286312</v>
      </c>
      <c r="G2">
        <v>0</v>
      </c>
      <c r="H2">
        <f>F2+G2</f>
        <v>97653286312</v>
      </c>
      <c r="I2">
        <v>1.0000000000000001E-5</v>
      </c>
      <c r="J2">
        <f>D2*(1+E2*300)</f>
        <v>131166871929.35001</v>
      </c>
      <c r="K2">
        <f>H2*(1+I2*300)</f>
        <v>97946246170.935989</v>
      </c>
      <c r="L2">
        <f>J2+K2</f>
        <v>229113118100.28601</v>
      </c>
    </row>
    <row r="3" spans="1:13" x14ac:dyDescent="0.2">
      <c r="A3" t="s">
        <v>12</v>
      </c>
      <c r="B3">
        <v>31730798060</v>
      </c>
      <c r="C3">
        <v>8683680627</v>
      </c>
      <c r="D3">
        <f>B3+C3</f>
        <v>40414478687</v>
      </c>
      <c r="E3">
        <v>6.5799999999999999E-3</v>
      </c>
      <c r="F3">
        <v>96380436254</v>
      </c>
      <c r="G3">
        <v>0</v>
      </c>
      <c r="H3">
        <f>F3+G3</f>
        <v>96380436254</v>
      </c>
      <c r="I3">
        <v>1.0000000000000001E-5</v>
      </c>
      <c r="J3">
        <f t="shared" ref="J3" si="0">D3*(1+E3*300)</f>
        <v>120192659615.138</v>
      </c>
      <c r="K3">
        <f t="shared" ref="K3" si="1">H3*(1+I3*300)</f>
        <v>96669577562.761993</v>
      </c>
      <c r="L3">
        <f t="shared" ref="L3" si="2">J3+K3</f>
        <v>216862237177.89999</v>
      </c>
      <c r="M3">
        <f>L2/L3</f>
        <v>1.0564915362020184</v>
      </c>
    </row>
    <row r="5" spans="1:13" x14ac:dyDescent="0.2">
      <c r="A5" t="s">
        <v>21</v>
      </c>
    </row>
    <row r="6" spans="1:13" x14ac:dyDescent="0.2">
      <c r="A6" t="s">
        <v>19</v>
      </c>
      <c r="B6">
        <v>20094841427</v>
      </c>
      <c r="C6">
        <v>6059827954</v>
      </c>
      <c r="D6">
        <f>B6+C6</f>
        <v>26154669381</v>
      </c>
      <c r="E6">
        <v>7.5900000000000004E-3</v>
      </c>
      <c r="F6">
        <v>57520106251</v>
      </c>
      <c r="G6">
        <v>0</v>
      </c>
      <c r="H6">
        <f>F6+G6</f>
        <v>57520106251</v>
      </c>
      <c r="I6">
        <v>1.0000000000000001E-5</v>
      </c>
      <c r="J6">
        <f t="shared" ref="J6" si="3">D6*(1+E6*300)</f>
        <v>85708851561.537003</v>
      </c>
      <c r="K6">
        <f t="shared" ref="K6" si="4">H6*(1+I6*300)</f>
        <v>57692666569.752991</v>
      </c>
      <c r="L6">
        <f t="shared" ref="L6" si="5">J6+K6</f>
        <v>143401518131.28998</v>
      </c>
      <c r="M6">
        <f>L2/L6</f>
        <v>1.5977035744525629</v>
      </c>
    </row>
    <row r="7" spans="1:13" x14ac:dyDescent="0.2">
      <c r="A7" t="s">
        <v>18</v>
      </c>
      <c r="B7">
        <v>19960553733</v>
      </c>
      <c r="C7">
        <v>6028019975</v>
      </c>
      <c r="D7">
        <f>B7+C7</f>
        <v>25988573708</v>
      </c>
      <c r="E7">
        <v>7.4000000000000003E-3</v>
      </c>
      <c r="F7">
        <v>57382000698</v>
      </c>
      <c r="G7">
        <v>0</v>
      </c>
      <c r="H7">
        <f>F7+G7</f>
        <v>57382000698</v>
      </c>
      <c r="I7">
        <v>1.0000000000000001E-5</v>
      </c>
      <c r="J7">
        <f>D7*(1+E7*300)</f>
        <v>83683207339.76001</v>
      </c>
      <c r="K7">
        <f>H7*(1+I7*300)</f>
        <v>57554146700.093994</v>
      </c>
      <c r="L7">
        <f>J7+K7</f>
        <v>141237354039.854</v>
      </c>
      <c r="M7">
        <f>L2/L7</f>
        <v>1.6221850066352521</v>
      </c>
    </row>
    <row r="8" spans="1:13" x14ac:dyDescent="0.2">
      <c r="A8" t="s">
        <v>20</v>
      </c>
      <c r="B8">
        <v>19829420837</v>
      </c>
      <c r="C8">
        <v>5963118158</v>
      </c>
      <c r="D8">
        <f t="shared" ref="D8" si="6">B8+C8</f>
        <v>25792538995</v>
      </c>
      <c r="E8">
        <v>7.7200000000000003E-3</v>
      </c>
      <c r="F8">
        <v>56989266279</v>
      </c>
      <c r="G8">
        <v>0</v>
      </c>
      <c r="H8">
        <f t="shared" ref="H8" si="7">F8+G8</f>
        <v>56989266279</v>
      </c>
      <c r="I8">
        <v>1.0000000000000001E-5</v>
      </c>
      <c r="J8">
        <f t="shared" ref="J8" si="8">D8*(1+E8*300)</f>
        <v>85528059307.420013</v>
      </c>
      <c r="K8">
        <f t="shared" ref="K8" si="9">H8*(1+I8*300)</f>
        <v>57160234077.83699</v>
      </c>
      <c r="L8">
        <f t="shared" ref="L8" si="10">J8+K8</f>
        <v>142688293385.25702</v>
      </c>
      <c r="M8">
        <f>L3/L8</f>
        <v>1.5198320200829232</v>
      </c>
    </row>
    <row r="11" spans="1:13" x14ac:dyDescent="0.2">
      <c r="A11" t="s">
        <v>35</v>
      </c>
      <c r="B11">
        <v>17982527958</v>
      </c>
      <c r="C11">
        <v>5107131727</v>
      </c>
      <c r="D11">
        <f>B11+C11</f>
        <v>23089659685</v>
      </c>
      <c r="E11">
        <v>9.2300000000000004E-3</v>
      </c>
      <c r="F11">
        <v>48040011255</v>
      </c>
      <c r="G11">
        <v>0</v>
      </c>
      <c r="H11">
        <f>F11+G11</f>
        <v>48040011255</v>
      </c>
      <c r="I11">
        <v>1.0000000000000001E-5</v>
      </c>
      <c r="J11">
        <f>D11*(1+E11*300)</f>
        <v>87024927352.764999</v>
      </c>
      <c r="K11">
        <f>H11*(1+I11*300)</f>
        <v>48184131288.764992</v>
      </c>
      <c r="L11">
        <f>J11+K11</f>
        <v>135209058641.53</v>
      </c>
      <c r="M11">
        <f>L2/L11</f>
        <v>1.6945101193827334</v>
      </c>
    </row>
    <row r="12" spans="1:13" x14ac:dyDescent="0.2">
      <c r="A12" t="s">
        <v>32</v>
      </c>
      <c r="B12">
        <v>17761343958</v>
      </c>
      <c r="C12">
        <v>4885947727</v>
      </c>
      <c r="D12">
        <f>B12+C12</f>
        <v>22647291685</v>
      </c>
      <c r="E12">
        <v>9.41E-3</v>
      </c>
      <c r="F12">
        <v>47507921255</v>
      </c>
      <c r="G12">
        <v>0</v>
      </c>
      <c r="H12">
        <f>F12+G12</f>
        <v>47507921255</v>
      </c>
      <c r="I12">
        <v>1.0000000000000001E-5</v>
      </c>
      <c r="J12">
        <f>D12*(1+E12*300)</f>
        <v>86580596111.755005</v>
      </c>
      <c r="K12">
        <f>H12*(1+I12*300)</f>
        <v>47650445018.764992</v>
      </c>
      <c r="L12">
        <f>J12+K12</f>
        <v>134231041130.51999</v>
      </c>
      <c r="M12">
        <f>L2/L12</f>
        <v>1.7068564481855366</v>
      </c>
    </row>
    <row r="13" spans="1:13" x14ac:dyDescent="0.2">
      <c r="A13" t="s">
        <v>33</v>
      </c>
      <c r="B13">
        <v>17621261007</v>
      </c>
      <c r="C13">
        <v>4885947970</v>
      </c>
      <c r="D13">
        <f>B13+C13</f>
        <v>22507208977</v>
      </c>
      <c r="E13">
        <v>9.3399999999999993E-3</v>
      </c>
      <c r="F13">
        <v>47367736295</v>
      </c>
      <c r="G13">
        <v>0</v>
      </c>
      <c r="H13">
        <f>F13+G13</f>
        <v>47367736295</v>
      </c>
      <c r="I13">
        <v>1.0000000000000001E-5</v>
      </c>
      <c r="J13">
        <f>D13*(1+E13*300)</f>
        <v>85572408530.553986</v>
      </c>
      <c r="K13">
        <f>H13*(1+I13*300)</f>
        <v>47509839503.884995</v>
      </c>
      <c r="L13">
        <f>J13+K13</f>
        <v>133082248034.43898</v>
      </c>
      <c r="M13">
        <f>L2/L13</f>
        <v>1.721590381017581</v>
      </c>
    </row>
    <row r="14" spans="1:13" x14ac:dyDescent="0.2">
      <c r="A14" t="s">
        <v>26</v>
      </c>
      <c r="B14">
        <v>16215977193</v>
      </c>
      <c r="C14">
        <v>4885947667</v>
      </c>
      <c r="D14">
        <f>B14+C14</f>
        <v>21101924860</v>
      </c>
      <c r="E14">
        <v>9.0900000000000009E-3</v>
      </c>
      <c r="F14">
        <v>47441466238</v>
      </c>
      <c r="G14">
        <v>0</v>
      </c>
      <c r="H14">
        <f>F14+G14</f>
        <v>47441466238</v>
      </c>
      <c r="I14">
        <v>1.0000000000000001E-5</v>
      </c>
      <c r="J14">
        <f>D14*(1+E14*300)</f>
        <v>78646873953.220001</v>
      </c>
      <c r="K14">
        <f>H14*(1+I14*300)</f>
        <v>47583790636.713997</v>
      </c>
      <c r="L14">
        <f t="shared" ref="L14" si="11">J14+K14</f>
        <v>126230664589.93399</v>
      </c>
      <c r="M14">
        <f>L2/L14</f>
        <v>1.8150353469544847</v>
      </c>
    </row>
    <row r="16" spans="1:13" x14ac:dyDescent="0.2">
      <c r="A16" t="s">
        <v>34</v>
      </c>
      <c r="B16">
        <v>17012239273</v>
      </c>
      <c r="C16">
        <v>5284078631</v>
      </c>
      <c r="D16">
        <f>B16+C16</f>
        <v>22296317904</v>
      </c>
      <c r="E16">
        <v>8.6599999999999993E-3</v>
      </c>
      <c r="F16">
        <v>49033986178</v>
      </c>
      <c r="G16">
        <v>0</v>
      </c>
      <c r="H16">
        <f>F16+G16</f>
        <v>49033986178</v>
      </c>
      <c r="I16">
        <v>1.0000000000000001E-5</v>
      </c>
      <c r="J16">
        <f>D16*(1+E16*300)</f>
        <v>80222151818.591995</v>
      </c>
      <c r="K16">
        <f>H16*(1+I16*300)</f>
        <v>49181088136.533997</v>
      </c>
      <c r="L16">
        <f>J16+K16</f>
        <v>129403239955.12599</v>
      </c>
      <c r="M16">
        <f>L2/L16</f>
        <v>1.770536179617582</v>
      </c>
    </row>
    <row r="17" spans="1:13" x14ac:dyDescent="0.2">
      <c r="A17" t="s">
        <v>26</v>
      </c>
      <c r="B17">
        <v>16215977193</v>
      </c>
      <c r="C17">
        <v>4885947667</v>
      </c>
      <c r="D17">
        <f t="shared" ref="D17" si="12">B17+C17</f>
        <v>21101924860</v>
      </c>
      <c r="E17">
        <v>9.0900000000000009E-3</v>
      </c>
      <c r="F17">
        <v>47441466238</v>
      </c>
      <c r="G17">
        <v>0</v>
      </c>
      <c r="H17">
        <f t="shared" ref="H17" si="13">F17+G17</f>
        <v>47441466238</v>
      </c>
      <c r="I17">
        <v>1.0000000000000001E-5</v>
      </c>
      <c r="J17">
        <f t="shared" ref="J17" si="14">D17*(1+E17*300)</f>
        <v>78646873953.220001</v>
      </c>
      <c r="K17">
        <f t="shared" ref="K17" si="15">H17*(1+I17*300)</f>
        <v>47583790636.713997</v>
      </c>
      <c r="L17">
        <f t="shared" ref="L17" si="16">J17+K17</f>
        <v>126230664589.93399</v>
      </c>
      <c r="M17">
        <f>L2/L17</f>
        <v>1.8150353469544847</v>
      </c>
    </row>
    <row r="18" spans="1:13" x14ac:dyDescent="0.2">
      <c r="A18" t="s">
        <v>27</v>
      </c>
      <c r="B18">
        <v>15021596294</v>
      </c>
      <c r="C18">
        <v>4487829359</v>
      </c>
      <c r="D18">
        <f>B18+C18</f>
        <v>19509425653</v>
      </c>
      <c r="E18">
        <v>9.8700000000000003E-3</v>
      </c>
      <c r="F18">
        <v>41137781544</v>
      </c>
      <c r="G18">
        <v>0</v>
      </c>
      <c r="H18">
        <f>F18+G18</f>
        <v>41137781544</v>
      </c>
      <c r="I18">
        <v>2.0394199999999999E-5</v>
      </c>
      <c r="J18">
        <f>D18*(1+E18*300)</f>
        <v>77276835011.533005</v>
      </c>
      <c r="K18">
        <f>H18*(1+I18*300)</f>
        <v>41389473187.309395</v>
      </c>
      <c r="L18">
        <f>J18+K18</f>
        <v>118666308198.84241</v>
      </c>
      <c r="M18">
        <f>L2/L18</f>
        <v>1.9307343556721606</v>
      </c>
    </row>
    <row r="20" spans="1:13" x14ac:dyDescent="0.2">
      <c r="A20" t="s">
        <v>15</v>
      </c>
      <c r="B20">
        <f>3*2*1280*960*81*4</f>
        <v>2388787200</v>
      </c>
      <c r="C20">
        <f>3*2*1280*960*3</f>
        <v>22118400</v>
      </c>
      <c r="D20">
        <f>B20+C20</f>
        <v>2410905600</v>
      </c>
    </row>
    <row r="21" spans="1:13" x14ac:dyDescent="0.2">
      <c r="A21" t="s">
        <v>14</v>
      </c>
      <c r="B21">
        <v>21011407</v>
      </c>
      <c r="C21">
        <v>25725436</v>
      </c>
      <c r="D21">
        <f>B21+C21</f>
        <v>46736843</v>
      </c>
    </row>
    <row r="22" spans="1:13" x14ac:dyDescent="0.2">
      <c r="A22" t="s">
        <v>36</v>
      </c>
      <c r="B22">
        <f>B20+B21</f>
        <v>2409798607</v>
      </c>
      <c r="C22">
        <f t="shared" ref="C22:D22" si="17">C20+C21</f>
        <v>47843836</v>
      </c>
      <c r="D22">
        <f t="shared" si="17"/>
        <v>2457642443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Run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2016-06-04T07:42:00Z</dcterms:created>
  <dcterms:modified xsi:type="dcterms:W3CDTF">2016-06-07T13:13:49Z</dcterms:modified>
</cp:coreProperties>
</file>