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gogh/Downloads/Task1Data 2/"/>
    </mc:Choice>
  </mc:AlternateContent>
  <bookViews>
    <workbookView xWindow="0" yWindow="460" windowWidth="25600" windowHeight="15460" tabRatio="500" firstSheet="1" activeTab="1"/>
  </bookViews>
  <sheets>
    <sheet name="Sheet1" sheetId="1" state="hidden" r:id="rId1"/>
    <sheet name="L2" sheetId="4" r:id="rId2"/>
    <sheet name="Best" sheetId="5" r:id="rId3"/>
    <sheet name="Sheet2" sheetId="2" state="hidden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5" l="1"/>
  <c r="D3" i="5"/>
  <c r="J3" i="5"/>
  <c r="H3" i="5"/>
  <c r="K3" i="5"/>
  <c r="L3" i="5"/>
  <c r="M3" i="5"/>
  <c r="B6" i="5"/>
  <c r="C6" i="5"/>
  <c r="D6" i="5"/>
  <c r="G6" i="5"/>
  <c r="H6" i="5"/>
  <c r="G8" i="5"/>
  <c r="H8" i="5"/>
  <c r="L6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2" i="4"/>
  <c r="F2" i="4"/>
  <c r="F11" i="1"/>
  <c r="L11" i="1"/>
  <c r="J11" i="1"/>
  <c r="M11" i="1"/>
  <c r="N11" i="1"/>
  <c r="F20" i="1"/>
  <c r="L20" i="1"/>
  <c r="J20" i="1"/>
  <c r="M20" i="1"/>
  <c r="N20" i="1"/>
  <c r="O11" i="1"/>
  <c r="F25" i="1"/>
  <c r="L25" i="1"/>
  <c r="J25" i="1"/>
  <c r="M25" i="1"/>
  <c r="N25" i="1"/>
  <c r="O25" i="1"/>
  <c r="F24" i="1"/>
  <c r="L24" i="1"/>
  <c r="J24" i="1"/>
  <c r="M24" i="1"/>
  <c r="N24" i="1"/>
  <c r="O24" i="1"/>
  <c r="F23" i="1"/>
  <c r="L23" i="1"/>
  <c r="J23" i="1"/>
  <c r="M23" i="1"/>
  <c r="N23" i="1"/>
  <c r="O23" i="1"/>
  <c r="F22" i="1"/>
  <c r="L22" i="1"/>
  <c r="J22" i="1"/>
  <c r="M22" i="1"/>
  <c r="N22" i="1"/>
  <c r="O22" i="1"/>
  <c r="F21" i="1"/>
  <c r="L21" i="1"/>
  <c r="J21" i="1"/>
  <c r="M21" i="1"/>
  <c r="N21" i="1"/>
  <c r="O21" i="1"/>
  <c r="O20" i="1"/>
  <c r="F19" i="1"/>
  <c r="L19" i="1"/>
  <c r="J19" i="1"/>
  <c r="M19" i="1"/>
  <c r="N19" i="1"/>
  <c r="O19" i="1"/>
  <c r="F18" i="1"/>
  <c r="L18" i="1"/>
  <c r="J18" i="1"/>
  <c r="M18" i="1"/>
  <c r="N18" i="1"/>
  <c r="O18" i="1"/>
  <c r="F17" i="1"/>
  <c r="L17" i="1"/>
  <c r="J17" i="1"/>
  <c r="M17" i="1"/>
  <c r="N17" i="1"/>
  <c r="O17" i="1"/>
  <c r="F16" i="1"/>
  <c r="L16" i="1"/>
  <c r="J16" i="1"/>
  <c r="M16" i="1"/>
  <c r="N16" i="1"/>
  <c r="O16" i="1"/>
  <c r="F15" i="1"/>
  <c r="L15" i="1"/>
  <c r="J15" i="1"/>
  <c r="M15" i="1"/>
  <c r="N15" i="1"/>
  <c r="O15" i="1"/>
  <c r="F14" i="1"/>
  <c r="L14" i="1"/>
  <c r="J14" i="1"/>
  <c r="M14" i="1"/>
  <c r="N14" i="1"/>
  <c r="O14" i="1"/>
  <c r="F13" i="1"/>
  <c r="L13" i="1"/>
  <c r="J13" i="1"/>
  <c r="M13" i="1"/>
  <c r="N13" i="1"/>
  <c r="O13" i="1"/>
  <c r="F12" i="1"/>
  <c r="L12" i="1"/>
  <c r="J12" i="1"/>
  <c r="M12" i="1"/>
  <c r="N12" i="1"/>
  <c r="O12" i="1"/>
  <c r="F10" i="1"/>
  <c r="L10" i="1"/>
  <c r="J10" i="1"/>
  <c r="M10" i="1"/>
  <c r="N10" i="1"/>
  <c r="O10" i="1"/>
  <c r="F9" i="1"/>
  <c r="L9" i="1"/>
  <c r="J9" i="1"/>
  <c r="M9" i="1"/>
  <c r="N9" i="1"/>
  <c r="O9" i="1"/>
  <c r="F8" i="1"/>
  <c r="L8" i="1"/>
  <c r="J8" i="1"/>
  <c r="M8" i="1"/>
  <c r="N8" i="1"/>
  <c r="O8" i="1"/>
  <c r="F7" i="1"/>
  <c r="L7" i="1"/>
  <c r="J7" i="1"/>
  <c r="M7" i="1"/>
  <c r="N7" i="1"/>
  <c r="O7" i="1"/>
  <c r="F2" i="1"/>
  <c r="F6" i="1"/>
  <c r="L6" i="1"/>
  <c r="J6" i="1"/>
  <c r="M6" i="1"/>
  <c r="N6" i="1"/>
  <c r="O6" i="1"/>
  <c r="F5" i="1"/>
  <c r="L5" i="1"/>
  <c r="J5" i="1"/>
  <c r="M5" i="1"/>
  <c r="N5" i="1"/>
  <c r="O5" i="1"/>
  <c r="F4" i="1"/>
  <c r="L4" i="1"/>
  <c r="J4" i="1"/>
  <c r="M4" i="1"/>
  <c r="N4" i="1"/>
  <c r="O4" i="1"/>
  <c r="F3" i="1"/>
  <c r="L3" i="1"/>
  <c r="J3" i="1"/>
  <c r="M3" i="1"/>
  <c r="N3" i="1"/>
  <c r="O3" i="1"/>
  <c r="L2" i="1"/>
  <c r="J2" i="1"/>
  <c r="M2" i="1"/>
  <c r="N2" i="1"/>
  <c r="O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K13" i="2"/>
  <c r="N13" i="2"/>
  <c r="G13" i="2"/>
  <c r="M13" i="2"/>
  <c r="O13" i="2"/>
  <c r="G21" i="2"/>
  <c r="M21" i="2"/>
  <c r="K21" i="2"/>
  <c r="N21" i="2"/>
  <c r="O21" i="2"/>
  <c r="G18" i="2"/>
  <c r="M18" i="2"/>
  <c r="K18" i="2"/>
  <c r="N18" i="2"/>
  <c r="O18" i="2"/>
  <c r="G19" i="2"/>
  <c r="M19" i="2"/>
  <c r="K19" i="2"/>
  <c r="N19" i="2"/>
  <c r="O19" i="2"/>
  <c r="G20" i="2"/>
  <c r="M20" i="2"/>
  <c r="K20" i="2"/>
  <c r="N20" i="2"/>
  <c r="O20" i="2"/>
  <c r="G17" i="2"/>
  <c r="M17" i="2"/>
  <c r="K17" i="2"/>
  <c r="N17" i="2"/>
  <c r="O17" i="2"/>
  <c r="G16" i="2"/>
  <c r="M16" i="2"/>
  <c r="K16" i="2"/>
  <c r="N16" i="2"/>
  <c r="O16" i="2"/>
  <c r="G15" i="2"/>
  <c r="M15" i="2"/>
  <c r="K15" i="2"/>
  <c r="N15" i="2"/>
  <c r="O15" i="2"/>
  <c r="G14" i="2"/>
  <c r="M14" i="2"/>
  <c r="K14" i="2"/>
  <c r="N14" i="2"/>
  <c r="O14" i="2"/>
  <c r="K12" i="2"/>
  <c r="N12" i="2"/>
  <c r="G12" i="2"/>
  <c r="M12" i="2"/>
  <c r="O12" i="2"/>
  <c r="K11" i="2"/>
  <c r="K10" i="2"/>
  <c r="G1" i="2"/>
  <c r="M1" i="2"/>
  <c r="K1" i="2"/>
  <c r="N1" i="2"/>
  <c r="O1" i="2"/>
  <c r="G2" i="2"/>
  <c r="M2" i="2"/>
  <c r="K2" i="2"/>
  <c r="N2" i="2"/>
  <c r="O2" i="2"/>
  <c r="G3" i="2"/>
  <c r="M3" i="2"/>
  <c r="K3" i="2"/>
  <c r="N3" i="2"/>
  <c r="O3" i="2"/>
  <c r="G4" i="2"/>
  <c r="M4" i="2"/>
  <c r="K4" i="2"/>
  <c r="N4" i="2"/>
  <c r="O4" i="2"/>
  <c r="G5" i="2"/>
  <c r="M5" i="2"/>
  <c r="K5" i="2"/>
  <c r="N5" i="2"/>
  <c r="O5" i="2"/>
  <c r="G6" i="2"/>
  <c r="M6" i="2"/>
  <c r="K6" i="2"/>
  <c r="N6" i="2"/>
  <c r="O6" i="2"/>
  <c r="G7" i="2"/>
  <c r="M7" i="2"/>
  <c r="K7" i="2"/>
  <c r="N7" i="2"/>
  <c r="O7" i="2"/>
  <c r="G8" i="2"/>
  <c r="M8" i="2"/>
  <c r="K8" i="2"/>
  <c r="N8" i="2"/>
  <c r="O8" i="2"/>
  <c r="G11" i="2"/>
  <c r="M11" i="2"/>
  <c r="N11" i="2"/>
  <c r="O11" i="2"/>
  <c r="G9" i="2"/>
  <c r="M9" i="2"/>
  <c r="K9" i="2"/>
  <c r="N9" i="2"/>
  <c r="O9" i="2"/>
  <c r="G10" i="2"/>
  <c r="M10" i="2"/>
  <c r="N10" i="2"/>
  <c r="O10" i="2"/>
</calcChain>
</file>

<file path=xl/sharedStrings.xml><?xml version="1.0" encoding="utf-8"?>
<sst xmlns="http://schemas.openxmlformats.org/spreadsheetml/2006/main" count="92" uniqueCount="52">
  <si>
    <t>D-Read</t>
  </si>
  <si>
    <t>D-Write</t>
  </si>
  <si>
    <t>D-Access</t>
  </si>
  <si>
    <t>I-Read</t>
  </si>
  <si>
    <t>I-Write</t>
  </si>
  <si>
    <t>I-Access</t>
  </si>
  <si>
    <t>D-MissRate</t>
  </si>
  <si>
    <t>I-MissRate</t>
  </si>
  <si>
    <t>AccessTime</t>
  </si>
  <si>
    <t>D-AccessTime</t>
  </si>
  <si>
    <t>I-AccessTime</t>
  </si>
  <si>
    <t>MergeLoop</t>
  </si>
  <si>
    <t>Ratio</t>
  </si>
  <si>
    <t>ChangeVariable</t>
  </si>
  <si>
    <t>UnrollCheckPixel</t>
  </si>
  <si>
    <t>3+</t>
  </si>
  <si>
    <t>Modified</t>
  </si>
  <si>
    <t>Nothing</t>
  </si>
  <si>
    <t>getidx</t>
  </si>
  <si>
    <t>3s</t>
  </si>
  <si>
    <t>realnum</t>
  </si>
  <si>
    <t>EraseGetIdx</t>
  </si>
  <si>
    <t>idx/idy</t>
  </si>
  <si>
    <t>RealNum</t>
  </si>
  <si>
    <t>Extreme</t>
  </si>
  <si>
    <t>Test32x32</t>
  </si>
  <si>
    <t>3f</t>
  </si>
  <si>
    <t>extreme</t>
  </si>
  <si>
    <t>allf</t>
  </si>
  <si>
    <t>L2-Read</t>
  </si>
  <si>
    <t>L2-Write</t>
  </si>
  <si>
    <t>L2-Access</t>
  </si>
  <si>
    <t>L2-MissRate</t>
  </si>
  <si>
    <t>Set</t>
  </si>
  <si>
    <t>Associativity</t>
  </si>
  <si>
    <t>Size</t>
  </si>
  <si>
    <t>Origin</t>
  </si>
  <si>
    <t>L1-Access</t>
  </si>
  <si>
    <t>L1-MissRate</t>
  </si>
  <si>
    <t>L2-ReadAccess</t>
  </si>
  <si>
    <t>L2-ReadMissRate</t>
  </si>
  <si>
    <t>ReadAccessTime</t>
  </si>
  <si>
    <t>L1-Miss</t>
  </si>
  <si>
    <t>L2-ReadMiss</t>
  </si>
  <si>
    <t>L1-WriteBack</t>
  </si>
  <si>
    <t>L2-WriteAccess</t>
  </si>
  <si>
    <t>L2-WriteMiss</t>
  </si>
  <si>
    <t>L2-WriteMissRate</t>
  </si>
  <si>
    <t>WriteAccessTime</t>
  </si>
  <si>
    <t>BestL2</t>
  </si>
  <si>
    <t>BestL1</t>
  </si>
  <si>
    <t xml:space="preserve">                      Size
Associativity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</si>
</sst>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NumberFormat="1" applyFont="1"/>
    <xf numFmtId="0" fontId="0" fillId="0" borderId="1" xfId="0" applyBorder="1" applyAlignment="1">
      <alignment horizontal="left"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Cache Performance</a:t>
            </a:r>
            <a:r>
              <a:rPr lang="en-US" baseline="0"/>
              <a:t> Mountain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0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'L2'!$I$15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'L2'!$J$14:$T$14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'L2'!$J$15:$T$15</c:f>
              <c:numCache>
                <c:formatCode>General</c:formatCode>
                <c:ptCount val="11"/>
                <c:pt idx="0">
                  <c:v>75.33</c:v>
                </c:pt>
                <c:pt idx="1">
                  <c:v>64.627</c:v>
                </c:pt>
                <c:pt idx="2">
                  <c:v>52.144</c:v>
                </c:pt>
                <c:pt idx="3">
                  <c:v>43.907</c:v>
                </c:pt>
                <c:pt idx="4">
                  <c:v>40.916</c:v>
                </c:pt>
                <c:pt idx="5">
                  <c:v>43.034</c:v>
                </c:pt>
                <c:pt idx="6">
                  <c:v>43.034</c:v>
                </c:pt>
                <c:pt idx="7">
                  <c:v>43.034</c:v>
                </c:pt>
                <c:pt idx="8">
                  <c:v>43.034</c:v>
                </c:pt>
                <c:pt idx="9">
                  <c:v>43.034</c:v>
                </c:pt>
                <c:pt idx="10">
                  <c:v>43.034</c:v>
                </c:pt>
              </c:numCache>
            </c:numRef>
          </c:val>
        </c:ser>
        <c:ser>
          <c:idx val="1"/>
          <c:order val="1"/>
          <c:tx>
            <c:strRef>
              <c:f>'L2'!$I$16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'L2'!$J$14:$T$14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'L2'!$J$16:$T$16</c:f>
              <c:numCache>
                <c:formatCode>General</c:formatCode>
                <c:ptCount val="11"/>
                <c:pt idx="0">
                  <c:v>57.298</c:v>
                </c:pt>
                <c:pt idx="1">
                  <c:v>44.089</c:v>
                </c:pt>
                <c:pt idx="2">
                  <c:v>36.366</c:v>
                </c:pt>
                <c:pt idx="3">
                  <c:v>34.263</c:v>
                </c:pt>
                <c:pt idx="4">
                  <c:v>33.037</c:v>
                </c:pt>
                <c:pt idx="5">
                  <c:v>33.037</c:v>
                </c:pt>
                <c:pt idx="6">
                  <c:v>33.037</c:v>
                </c:pt>
                <c:pt idx="7">
                  <c:v>33.037</c:v>
                </c:pt>
                <c:pt idx="8">
                  <c:v>33.037</c:v>
                </c:pt>
                <c:pt idx="9">
                  <c:v>33.037</c:v>
                </c:pt>
              </c:numCache>
            </c:numRef>
          </c:val>
        </c:ser>
        <c:ser>
          <c:idx val="2"/>
          <c:order val="2"/>
          <c:tx>
            <c:strRef>
              <c:f>'L2'!$I$17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'L2'!$J$14:$T$14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'L2'!$J$17:$T$17</c:f>
              <c:numCache>
                <c:formatCode>General</c:formatCode>
                <c:ptCount val="11"/>
                <c:pt idx="0">
                  <c:v>44.78</c:v>
                </c:pt>
                <c:pt idx="1">
                  <c:v>35.247</c:v>
                </c:pt>
                <c:pt idx="2">
                  <c:v>31.625</c:v>
                </c:pt>
                <c:pt idx="3">
                  <c:v>30.833</c:v>
                </c:pt>
                <c:pt idx="4">
                  <c:v>30.833</c:v>
                </c:pt>
                <c:pt idx="5">
                  <c:v>30.833</c:v>
                </c:pt>
                <c:pt idx="6">
                  <c:v>30.833</c:v>
                </c:pt>
                <c:pt idx="7">
                  <c:v>30.833</c:v>
                </c:pt>
                <c:pt idx="8">
                  <c:v>30.833</c:v>
                </c:pt>
              </c:numCache>
            </c:numRef>
          </c:val>
        </c:ser>
        <c:ser>
          <c:idx val="3"/>
          <c:order val="3"/>
          <c:tx>
            <c:strRef>
              <c:f>'L2'!$I$18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'L2'!$J$14:$T$14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'L2'!$J$18:$T$18</c:f>
              <c:numCache>
                <c:formatCode>General</c:formatCode>
                <c:ptCount val="11"/>
                <c:pt idx="0">
                  <c:v>35.105</c:v>
                </c:pt>
                <c:pt idx="1">
                  <c:v>29.355</c:v>
                </c:pt>
                <c:pt idx="2">
                  <c:v>26.258</c:v>
                </c:pt>
                <c:pt idx="3">
                  <c:v>26.258</c:v>
                </c:pt>
                <c:pt idx="4">
                  <c:v>26.258</c:v>
                </c:pt>
                <c:pt idx="5">
                  <c:v>26.258</c:v>
                </c:pt>
                <c:pt idx="6">
                  <c:v>26.258</c:v>
                </c:pt>
                <c:pt idx="7">
                  <c:v>26.258</c:v>
                </c:pt>
              </c:numCache>
            </c:numRef>
          </c:val>
        </c:ser>
        <c:ser>
          <c:idx val="4"/>
          <c:order val="4"/>
          <c:tx>
            <c:strRef>
              <c:f>'L2'!$I$19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'L2'!$J$14:$T$14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'L2'!$J$19:$T$19</c:f>
              <c:numCache>
                <c:formatCode>General</c:formatCode>
                <c:ptCount val="11"/>
                <c:pt idx="0">
                  <c:v>30.283</c:v>
                </c:pt>
                <c:pt idx="1">
                  <c:v>26.385</c:v>
                </c:pt>
                <c:pt idx="2">
                  <c:v>26.385</c:v>
                </c:pt>
                <c:pt idx="3">
                  <c:v>26.258</c:v>
                </c:pt>
                <c:pt idx="4">
                  <c:v>26.385</c:v>
                </c:pt>
                <c:pt idx="5">
                  <c:v>26.385</c:v>
                </c:pt>
                <c:pt idx="6">
                  <c:v>26.385</c:v>
                </c:pt>
              </c:numCache>
            </c:numRef>
          </c:val>
        </c:ser>
        <c:ser>
          <c:idx val="5"/>
          <c:order val="5"/>
          <c:tx>
            <c:strRef>
              <c:f>'L2'!$I$20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'L2'!$J$14:$T$14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'L2'!$J$20:$T$20</c:f>
              <c:numCache>
                <c:formatCode>General</c:formatCode>
                <c:ptCount val="11"/>
                <c:pt idx="0">
                  <c:v>26.319</c:v>
                </c:pt>
                <c:pt idx="1">
                  <c:v>26.516</c:v>
                </c:pt>
                <c:pt idx="2">
                  <c:v>26.516</c:v>
                </c:pt>
                <c:pt idx="3">
                  <c:v>26.516</c:v>
                </c:pt>
                <c:pt idx="4">
                  <c:v>26.516</c:v>
                </c:pt>
                <c:pt idx="5">
                  <c:v>26.516</c:v>
                </c:pt>
              </c:numCache>
            </c:numRef>
          </c:val>
        </c:ser>
        <c:ser>
          <c:idx val="6"/>
          <c:order val="6"/>
          <c:tx>
            <c:strRef>
              <c:f>'L2'!$I$21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'L2'!$J$14:$T$14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'L2'!$J$21:$T$21</c:f>
              <c:numCache>
                <c:formatCode>General</c:formatCode>
                <c:ptCount val="11"/>
                <c:pt idx="0">
                  <c:v>15.651</c:v>
                </c:pt>
                <c:pt idx="1">
                  <c:v>16.418</c:v>
                </c:pt>
                <c:pt idx="2">
                  <c:v>16.418</c:v>
                </c:pt>
                <c:pt idx="3">
                  <c:v>16.418</c:v>
                </c:pt>
                <c:pt idx="4">
                  <c:v>16.418</c:v>
                </c:pt>
              </c:numCache>
            </c:numRef>
          </c:val>
        </c:ser>
        <c:ser>
          <c:idx val="7"/>
          <c:order val="7"/>
          <c:tx>
            <c:strRef>
              <c:f>'L2'!$I$22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'L2'!$J$14:$T$14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'L2'!$J$22:$T$22</c:f>
              <c:numCache>
                <c:formatCode>General</c:formatCode>
                <c:ptCount val="11"/>
                <c:pt idx="0">
                  <c:v>7.52</c:v>
                </c:pt>
                <c:pt idx="1">
                  <c:v>7.763</c:v>
                </c:pt>
                <c:pt idx="2">
                  <c:v>7.763</c:v>
                </c:pt>
                <c:pt idx="3">
                  <c:v>7.763</c:v>
                </c:pt>
              </c:numCache>
            </c:numRef>
          </c:val>
        </c:ser>
        <c:ser>
          <c:idx val="8"/>
          <c:order val="8"/>
          <c:tx>
            <c:strRef>
              <c:f>'L2'!$I$23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'L2'!$J$14:$T$14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'L2'!$J$23:$T$23</c:f>
              <c:numCache>
                <c:formatCode>General</c:formatCode>
                <c:ptCount val="11"/>
                <c:pt idx="0">
                  <c:v>4.469</c:v>
                </c:pt>
                <c:pt idx="1">
                  <c:v>4.822</c:v>
                </c:pt>
                <c:pt idx="2">
                  <c:v>4.822</c:v>
                </c:pt>
              </c:numCache>
            </c:numRef>
          </c:val>
        </c:ser>
        <c:ser>
          <c:idx val="9"/>
          <c:order val="9"/>
          <c:tx>
            <c:strRef>
              <c:f>'L2'!$I$24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'L2'!$J$14:$T$14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'L2'!$J$24:$T$24</c:f>
              <c:numCache>
                <c:formatCode>General</c:formatCode>
                <c:ptCount val="11"/>
                <c:pt idx="0">
                  <c:v>3.279</c:v>
                </c:pt>
                <c:pt idx="1">
                  <c:v>3.954</c:v>
                </c:pt>
              </c:numCache>
            </c:numRef>
          </c:val>
        </c:ser>
        <c:ser>
          <c:idx val="10"/>
          <c:order val="10"/>
          <c:tx>
            <c:strRef>
              <c:f>'L2'!$I$25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'L2'!$J$14:$T$14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'L2'!$J$25:$T$25</c:f>
              <c:numCache>
                <c:formatCode>General</c:formatCode>
                <c:ptCount val="11"/>
                <c:pt idx="0">
                  <c:v>3.097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03496144"/>
        <c:axId val="2103488304"/>
        <c:axId val="2103481952"/>
      </c:surface3DChart>
      <c:catAx>
        <c:axId val="210349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Sets</a:t>
                </a:r>
              </a:p>
            </c:rich>
          </c:tx>
          <c:layout>
            <c:manualLayout>
              <c:xMode val="edge"/>
              <c:yMode val="edge"/>
              <c:x val="0.854899378097781"/>
              <c:y val="0.6348401249113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88304"/>
        <c:crosses val="autoZero"/>
        <c:auto val="1"/>
        <c:lblAlgn val="ctr"/>
        <c:lblOffset val="100"/>
        <c:noMultiLvlLbl val="0"/>
      </c:catAx>
      <c:valAx>
        <c:axId val="21034883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96144"/>
        <c:crosses val="autoZero"/>
        <c:crossBetween val="midCat"/>
      </c:valAx>
      <c:serAx>
        <c:axId val="2103481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8830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12</xdr:row>
      <xdr:rowOff>152400</xdr:rowOff>
    </xdr:from>
    <xdr:to>
      <xdr:col>21</xdr:col>
      <xdr:colOff>266700</xdr:colOff>
      <xdr:row>38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0.22102</cdr:x>
      <cdr:y>0.85645</cdr:y>
    </cdr:from>
    <cdr:to>
      <cdr:x>0.27302</cdr:x>
      <cdr:y>0.89294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0800" y="4470400"/>
          <a:ext cx="6096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0.29686</cdr:x>
      <cdr:y>0.86131</cdr:y>
    </cdr:from>
    <cdr:to>
      <cdr:x>0.39762</cdr:x>
      <cdr:y>0.92457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79800" y="4495800"/>
          <a:ext cx="11811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Associativoty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O2"/>
    </sheetView>
  </sheetViews>
  <sheetFormatPr baseColWidth="10" defaultRowHeight="16" x14ac:dyDescent="0.2"/>
  <cols>
    <col min="2" max="2" width="15.33203125" customWidth="1"/>
    <col min="4" max="4" width="18.83203125" customWidth="1"/>
    <col min="5" max="5" width="11.1640625" bestFit="1" customWidth="1"/>
    <col min="6" max="6" width="12.1640625" bestFit="1" customWidth="1"/>
    <col min="8" max="8" width="12.1640625" bestFit="1" customWidth="1"/>
    <col min="10" max="10" width="12.1640625" bestFit="1" customWidth="1"/>
    <col min="12" max="12" width="14.6640625" customWidth="1"/>
    <col min="13" max="13" width="12.1640625" bestFit="1" customWidth="1"/>
    <col min="14" max="14" width="11.83203125" bestFit="1" customWidth="1"/>
  </cols>
  <sheetData>
    <row r="1" spans="1:15" x14ac:dyDescent="0.2"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4</v>
      </c>
      <c r="J1" t="s">
        <v>5</v>
      </c>
      <c r="K1" t="s">
        <v>7</v>
      </c>
      <c r="L1" t="s">
        <v>9</v>
      </c>
      <c r="M1" t="s">
        <v>10</v>
      </c>
      <c r="N1" t="s">
        <v>8</v>
      </c>
      <c r="O1" t="s">
        <v>12</v>
      </c>
    </row>
    <row r="2" spans="1:15" x14ac:dyDescent="0.2">
      <c r="A2">
        <v>1</v>
      </c>
      <c r="B2">
        <v>1</v>
      </c>
      <c r="C2">
        <f>4096/A2/B2</f>
        <v>4096</v>
      </c>
      <c r="D2">
        <v>12726367</v>
      </c>
      <c r="E2">
        <v>3968816</v>
      </c>
      <c r="F2">
        <f t="shared" ref="F2:F25" si="0">D2+E2</f>
        <v>16695183</v>
      </c>
      <c r="G2">
        <v>0.88600000000000001</v>
      </c>
      <c r="H2">
        <v>37996698</v>
      </c>
      <c r="I2">
        <v>0</v>
      </c>
      <c r="J2">
        <f>I2+H2</f>
        <v>37996698</v>
      </c>
      <c r="K2">
        <v>1.302</v>
      </c>
      <c r="L2">
        <f>F2*(1+G2*3)</f>
        <v>61070979.413999997</v>
      </c>
      <c r="M2">
        <f>J2*(1+K2*3)</f>
        <v>186411800.38800001</v>
      </c>
      <c r="N2">
        <f t="shared" ref="N2:N25" si="1">L2+M2</f>
        <v>247482779.80200002</v>
      </c>
      <c r="O2">
        <f>N2/N20</f>
        <v>2.4613017478369184</v>
      </c>
    </row>
    <row r="3" spans="1:15" x14ac:dyDescent="0.2">
      <c r="A3">
        <v>1</v>
      </c>
      <c r="B3">
        <v>2</v>
      </c>
      <c r="C3">
        <f t="shared" ref="C3:C25" si="2">4096/A3/B3</f>
        <v>2048</v>
      </c>
      <c r="D3">
        <v>12726367</v>
      </c>
      <c r="E3">
        <v>3968816</v>
      </c>
      <c r="F3">
        <f t="shared" si="0"/>
        <v>16695183</v>
      </c>
      <c r="G3">
        <v>0.88600000000000001</v>
      </c>
      <c r="H3">
        <v>37996698</v>
      </c>
      <c r="I3">
        <v>0</v>
      </c>
      <c r="J3">
        <f t="shared" ref="J3:J25" si="3">I3+H3</f>
        <v>37996698</v>
      </c>
      <c r="K3">
        <v>1.4E-2</v>
      </c>
      <c r="L3">
        <f t="shared" ref="L3:L25" si="4">F3*(1+G3*3)</f>
        <v>61070979.413999997</v>
      </c>
      <c r="M3">
        <f t="shared" ref="M3:M25" si="5">J3*(1+K3*3)</f>
        <v>39592559.316</v>
      </c>
      <c r="N3">
        <f t="shared" si="1"/>
        <v>100663538.72999999</v>
      </c>
      <c r="O3">
        <f>N3/N20</f>
        <v>1.0011336708672125</v>
      </c>
    </row>
    <row r="4" spans="1:15" x14ac:dyDescent="0.2">
      <c r="A4">
        <v>1</v>
      </c>
      <c r="B4">
        <v>4</v>
      </c>
      <c r="C4">
        <f t="shared" si="2"/>
        <v>1024</v>
      </c>
      <c r="D4">
        <v>12726367</v>
      </c>
      <c r="E4">
        <v>3968816</v>
      </c>
      <c r="F4">
        <f t="shared" si="0"/>
        <v>16695183</v>
      </c>
      <c r="G4">
        <v>0.88600000000000001</v>
      </c>
      <c r="H4">
        <v>37996698</v>
      </c>
      <c r="I4">
        <v>0</v>
      </c>
      <c r="J4">
        <f t="shared" si="3"/>
        <v>37996698</v>
      </c>
      <c r="K4">
        <v>1.4999999999999999E-2</v>
      </c>
      <c r="L4">
        <f t="shared" si="4"/>
        <v>61070979.413999997</v>
      </c>
      <c r="M4">
        <f t="shared" si="5"/>
        <v>39706549.409999996</v>
      </c>
      <c r="N4">
        <f t="shared" si="1"/>
        <v>100777528.824</v>
      </c>
      <c r="O4">
        <f>N4/N20</f>
        <v>1.002267341734425</v>
      </c>
    </row>
    <row r="5" spans="1:15" x14ac:dyDescent="0.2">
      <c r="A5">
        <v>2</v>
      </c>
      <c r="B5">
        <v>1</v>
      </c>
      <c r="C5">
        <f t="shared" si="2"/>
        <v>2048</v>
      </c>
      <c r="D5">
        <v>12726367</v>
      </c>
      <c r="E5">
        <v>3968816</v>
      </c>
      <c r="F5">
        <f t="shared" si="0"/>
        <v>16695183</v>
      </c>
      <c r="G5">
        <v>0.88600000000000001</v>
      </c>
      <c r="H5">
        <v>37996698</v>
      </c>
      <c r="I5">
        <v>0</v>
      </c>
      <c r="J5">
        <f t="shared" si="3"/>
        <v>37996698</v>
      </c>
      <c r="K5">
        <v>3.5000000000000003E-2</v>
      </c>
      <c r="L5">
        <f t="shared" si="4"/>
        <v>61070979.413999997</v>
      </c>
      <c r="M5">
        <f t="shared" si="5"/>
        <v>41986351.289999999</v>
      </c>
      <c r="N5">
        <f t="shared" si="1"/>
        <v>103057330.704</v>
      </c>
      <c r="O5">
        <f>N5/N20</f>
        <v>1.0249407590786752</v>
      </c>
    </row>
    <row r="6" spans="1:15" x14ac:dyDescent="0.2">
      <c r="A6">
        <v>2</v>
      </c>
      <c r="B6">
        <v>2</v>
      </c>
      <c r="C6">
        <f t="shared" si="2"/>
        <v>1024</v>
      </c>
      <c r="D6">
        <v>12726367</v>
      </c>
      <c r="E6">
        <v>3968816</v>
      </c>
      <c r="F6">
        <f t="shared" si="0"/>
        <v>16695183</v>
      </c>
      <c r="G6">
        <v>0.88600000000000001</v>
      </c>
      <c r="H6">
        <v>37996698</v>
      </c>
      <c r="I6">
        <v>0</v>
      </c>
      <c r="J6">
        <f t="shared" si="3"/>
        <v>37996698</v>
      </c>
      <c r="K6">
        <v>1.4E-2</v>
      </c>
      <c r="L6">
        <f t="shared" si="4"/>
        <v>61070979.413999997</v>
      </c>
      <c r="M6">
        <f t="shared" si="5"/>
        <v>39592559.316</v>
      </c>
      <c r="N6">
        <f t="shared" si="1"/>
        <v>100663538.72999999</v>
      </c>
      <c r="O6">
        <f>N6/N20</f>
        <v>1.0011336708672125</v>
      </c>
    </row>
    <row r="7" spans="1:15" x14ac:dyDescent="0.2">
      <c r="A7">
        <v>2</v>
      </c>
      <c r="B7">
        <v>4</v>
      </c>
      <c r="C7">
        <f t="shared" si="2"/>
        <v>512</v>
      </c>
      <c r="D7">
        <v>12726367</v>
      </c>
      <c r="E7">
        <v>3968816</v>
      </c>
      <c r="F7">
        <f t="shared" si="0"/>
        <v>16695183</v>
      </c>
      <c r="G7">
        <v>0.88600000000000001</v>
      </c>
      <c r="H7">
        <v>37996698</v>
      </c>
      <c r="I7">
        <v>0</v>
      </c>
      <c r="J7">
        <f t="shared" si="3"/>
        <v>37996698</v>
      </c>
      <c r="K7">
        <v>1.2E-2</v>
      </c>
      <c r="L7">
        <f t="shared" si="4"/>
        <v>61070979.413999997</v>
      </c>
      <c r="M7">
        <f t="shared" si="5"/>
        <v>39364579.127999999</v>
      </c>
      <c r="N7">
        <f t="shared" si="1"/>
        <v>100435558.542</v>
      </c>
      <c r="O7">
        <f>N7/N20</f>
        <v>0.9988663291327875</v>
      </c>
    </row>
    <row r="8" spans="1:15" x14ac:dyDescent="0.2">
      <c r="A8">
        <v>4</v>
      </c>
      <c r="B8">
        <v>1</v>
      </c>
      <c r="C8">
        <f t="shared" si="2"/>
        <v>1024</v>
      </c>
      <c r="D8">
        <v>12726367</v>
      </c>
      <c r="E8">
        <v>3968816</v>
      </c>
      <c r="F8">
        <f t="shared" si="0"/>
        <v>16695183</v>
      </c>
      <c r="G8">
        <v>0.88600000000000001</v>
      </c>
      <c r="H8">
        <v>37996698</v>
      </c>
      <c r="I8">
        <v>0</v>
      </c>
      <c r="J8">
        <f t="shared" si="3"/>
        <v>37996698</v>
      </c>
      <c r="K8">
        <v>1.2999999999999999E-2</v>
      </c>
      <c r="L8">
        <f t="shared" si="4"/>
        <v>61070979.413999997</v>
      </c>
      <c r="M8">
        <f t="shared" si="5"/>
        <v>39478569.221999995</v>
      </c>
      <c r="N8">
        <f t="shared" si="1"/>
        <v>100549548.63599999</v>
      </c>
      <c r="O8">
        <f>N8/N20</f>
        <v>1</v>
      </c>
    </row>
    <row r="9" spans="1:15" x14ac:dyDescent="0.2">
      <c r="A9">
        <v>4</v>
      </c>
      <c r="B9">
        <v>2</v>
      </c>
      <c r="C9">
        <f t="shared" si="2"/>
        <v>512</v>
      </c>
      <c r="D9">
        <v>12726367</v>
      </c>
      <c r="E9">
        <v>3968816</v>
      </c>
      <c r="F9">
        <f t="shared" si="0"/>
        <v>16695183</v>
      </c>
      <c r="G9">
        <v>0.88600000000000001</v>
      </c>
      <c r="H9">
        <v>37996698</v>
      </c>
      <c r="I9">
        <v>0</v>
      </c>
      <c r="J9">
        <f t="shared" si="3"/>
        <v>37996698</v>
      </c>
      <c r="K9">
        <v>1.2E-2</v>
      </c>
      <c r="L9">
        <f t="shared" si="4"/>
        <v>61070979.413999997</v>
      </c>
      <c r="M9">
        <f t="shared" si="5"/>
        <v>39364579.127999999</v>
      </c>
      <c r="N9">
        <f t="shared" si="1"/>
        <v>100435558.542</v>
      </c>
      <c r="O9">
        <f>N9/N20</f>
        <v>0.9988663291327875</v>
      </c>
    </row>
    <row r="10" spans="1:15" x14ac:dyDescent="0.2">
      <c r="A10">
        <v>4</v>
      </c>
      <c r="B10">
        <v>4</v>
      </c>
      <c r="C10">
        <f t="shared" si="2"/>
        <v>256</v>
      </c>
      <c r="D10">
        <v>12726367</v>
      </c>
      <c r="E10">
        <v>3968816</v>
      </c>
      <c r="F10">
        <f t="shared" si="0"/>
        <v>16695183</v>
      </c>
      <c r="G10">
        <v>0.88600000000000001</v>
      </c>
      <c r="H10">
        <v>37996698</v>
      </c>
      <c r="I10">
        <v>0</v>
      </c>
      <c r="J10">
        <f t="shared" si="3"/>
        <v>37996698</v>
      </c>
      <c r="K10">
        <v>8.9999999999999993E-3</v>
      </c>
      <c r="L10">
        <f t="shared" si="4"/>
        <v>61070979.413999997</v>
      </c>
      <c r="M10">
        <f t="shared" si="5"/>
        <v>39022608.845999993</v>
      </c>
      <c r="N10">
        <f t="shared" si="1"/>
        <v>100093588.25999999</v>
      </c>
      <c r="O10">
        <f>N10/N20</f>
        <v>0.99546531653115</v>
      </c>
    </row>
    <row r="11" spans="1:15" x14ac:dyDescent="0.2">
      <c r="A11">
        <v>8</v>
      </c>
      <c r="B11">
        <v>1</v>
      </c>
      <c r="C11">
        <f t="shared" si="2"/>
        <v>512</v>
      </c>
      <c r="D11">
        <v>12726367</v>
      </c>
      <c r="E11">
        <v>3968816</v>
      </c>
      <c r="F11">
        <f t="shared" si="0"/>
        <v>16695183</v>
      </c>
      <c r="G11">
        <v>0.88600000000000001</v>
      </c>
      <c r="H11">
        <v>37996698</v>
      </c>
      <c r="I11">
        <v>0</v>
      </c>
      <c r="J11">
        <f t="shared" si="3"/>
        <v>37996698</v>
      </c>
      <c r="K11">
        <v>1.0999999999999999E-2</v>
      </c>
      <c r="L11">
        <f t="shared" si="4"/>
        <v>61070979.413999997</v>
      </c>
      <c r="M11">
        <f t="shared" si="5"/>
        <v>39250589.033999994</v>
      </c>
      <c r="N11">
        <f t="shared" si="1"/>
        <v>100321568.44799998</v>
      </c>
      <c r="O11">
        <f>N11/N20</f>
        <v>0.99773265826557489</v>
      </c>
    </row>
    <row r="12" spans="1:15" x14ac:dyDescent="0.2">
      <c r="A12">
        <v>8</v>
      </c>
      <c r="B12">
        <v>2</v>
      </c>
      <c r="C12">
        <f t="shared" si="2"/>
        <v>256</v>
      </c>
      <c r="D12">
        <v>12726367</v>
      </c>
      <c r="E12">
        <v>3968816</v>
      </c>
      <c r="F12">
        <f t="shared" si="0"/>
        <v>16695183</v>
      </c>
      <c r="G12">
        <v>0.88600000000000001</v>
      </c>
      <c r="H12">
        <v>37996698</v>
      </c>
      <c r="I12">
        <v>0</v>
      </c>
      <c r="J12">
        <f t="shared" si="3"/>
        <v>37996698</v>
      </c>
      <c r="K12">
        <v>8.9999999999999993E-3</v>
      </c>
      <c r="L12">
        <f t="shared" si="4"/>
        <v>61070979.413999997</v>
      </c>
      <c r="M12">
        <f t="shared" si="5"/>
        <v>39022608.845999993</v>
      </c>
      <c r="N12">
        <f t="shared" si="1"/>
        <v>100093588.25999999</v>
      </c>
      <c r="O12">
        <f>N12/N20</f>
        <v>0.99546531653115</v>
      </c>
    </row>
    <row r="13" spans="1:15" x14ac:dyDescent="0.2">
      <c r="A13">
        <v>8</v>
      </c>
      <c r="B13">
        <v>4</v>
      </c>
      <c r="C13">
        <f t="shared" si="2"/>
        <v>128</v>
      </c>
      <c r="D13">
        <v>12726367</v>
      </c>
      <c r="E13">
        <v>3968816</v>
      </c>
      <c r="F13">
        <f t="shared" si="0"/>
        <v>16695183</v>
      </c>
      <c r="G13">
        <v>0.88600000000000001</v>
      </c>
      <c r="H13">
        <v>37996698</v>
      </c>
      <c r="I13">
        <v>0</v>
      </c>
      <c r="J13">
        <f t="shared" si="3"/>
        <v>37996698</v>
      </c>
      <c r="K13">
        <v>8.9999999999999993E-3</v>
      </c>
      <c r="L13">
        <f t="shared" si="4"/>
        <v>61070979.413999997</v>
      </c>
      <c r="M13">
        <f t="shared" si="5"/>
        <v>39022608.845999993</v>
      </c>
      <c r="N13">
        <f t="shared" si="1"/>
        <v>100093588.25999999</v>
      </c>
      <c r="O13">
        <f>N13/N20</f>
        <v>0.99546531653115</v>
      </c>
    </row>
    <row r="14" spans="1:15" x14ac:dyDescent="0.2">
      <c r="A14">
        <v>16</v>
      </c>
      <c r="B14">
        <v>1</v>
      </c>
      <c r="C14">
        <f t="shared" si="2"/>
        <v>256</v>
      </c>
      <c r="D14">
        <v>12726367</v>
      </c>
      <c r="E14">
        <v>3968816</v>
      </c>
      <c r="F14">
        <f t="shared" si="0"/>
        <v>16695183</v>
      </c>
      <c r="G14">
        <v>0.88600000000000001</v>
      </c>
      <c r="H14">
        <v>37996698</v>
      </c>
      <c r="I14">
        <v>0</v>
      </c>
      <c r="J14">
        <f t="shared" si="3"/>
        <v>37996698</v>
      </c>
      <c r="K14">
        <v>8.9999999999999993E-3</v>
      </c>
      <c r="L14">
        <f t="shared" si="4"/>
        <v>61070979.413999997</v>
      </c>
      <c r="M14">
        <f t="shared" si="5"/>
        <v>39022608.845999993</v>
      </c>
      <c r="N14">
        <f t="shared" si="1"/>
        <v>100093588.25999999</v>
      </c>
      <c r="O14">
        <f>N14/N20</f>
        <v>0.99546531653115</v>
      </c>
    </row>
    <row r="15" spans="1:15" x14ac:dyDescent="0.2">
      <c r="A15">
        <v>16</v>
      </c>
      <c r="B15">
        <v>2</v>
      </c>
      <c r="C15">
        <f t="shared" si="2"/>
        <v>128</v>
      </c>
      <c r="D15">
        <v>12726367</v>
      </c>
      <c r="E15">
        <v>3968816</v>
      </c>
      <c r="F15">
        <f t="shared" si="0"/>
        <v>16695183</v>
      </c>
      <c r="G15">
        <v>0.88600000000000001</v>
      </c>
      <c r="H15">
        <v>37996698</v>
      </c>
      <c r="I15">
        <v>0</v>
      </c>
      <c r="J15">
        <f t="shared" si="3"/>
        <v>37996698</v>
      </c>
      <c r="K15">
        <v>0.01</v>
      </c>
      <c r="L15">
        <f t="shared" si="4"/>
        <v>61070979.413999997</v>
      </c>
      <c r="M15">
        <f t="shared" si="5"/>
        <v>39136598.939999998</v>
      </c>
      <c r="N15">
        <f t="shared" si="1"/>
        <v>100207578.354</v>
      </c>
      <c r="O15">
        <f>N15/N20</f>
        <v>0.99659898739836261</v>
      </c>
    </row>
    <row r="16" spans="1:15" x14ac:dyDescent="0.2">
      <c r="A16">
        <v>16</v>
      </c>
      <c r="B16">
        <v>4</v>
      </c>
      <c r="C16">
        <f t="shared" si="2"/>
        <v>64</v>
      </c>
      <c r="D16">
        <v>12726367</v>
      </c>
      <c r="E16">
        <v>3968816</v>
      </c>
      <c r="F16">
        <f t="shared" si="0"/>
        <v>16695183</v>
      </c>
      <c r="G16">
        <v>0.88600000000000001</v>
      </c>
      <c r="H16">
        <v>37996698</v>
      </c>
      <c r="I16">
        <v>0</v>
      </c>
      <c r="J16">
        <f t="shared" si="3"/>
        <v>37996698</v>
      </c>
      <c r="K16">
        <v>1.0999999999999999E-2</v>
      </c>
      <c r="L16">
        <f t="shared" si="4"/>
        <v>61070979.413999997</v>
      </c>
      <c r="M16">
        <f t="shared" si="5"/>
        <v>39250589.033999994</v>
      </c>
      <c r="N16">
        <f t="shared" si="1"/>
        <v>100321568.44799998</v>
      </c>
      <c r="O16">
        <f>N16/N20</f>
        <v>0.99773265826557489</v>
      </c>
    </row>
    <row r="17" spans="1:15" x14ac:dyDescent="0.2">
      <c r="A17">
        <v>32</v>
      </c>
      <c r="B17">
        <v>1</v>
      </c>
      <c r="C17">
        <f t="shared" si="2"/>
        <v>128</v>
      </c>
      <c r="D17">
        <v>12726367</v>
      </c>
      <c r="E17">
        <v>3968816</v>
      </c>
      <c r="F17">
        <f t="shared" si="0"/>
        <v>16695183</v>
      </c>
      <c r="G17">
        <v>0.88600000000000001</v>
      </c>
      <c r="H17">
        <v>37996698</v>
      </c>
      <c r="I17">
        <v>0</v>
      </c>
      <c r="J17">
        <f t="shared" si="3"/>
        <v>37996698</v>
      </c>
      <c r="K17">
        <v>0.01</v>
      </c>
      <c r="L17">
        <f t="shared" si="4"/>
        <v>61070979.413999997</v>
      </c>
      <c r="M17">
        <f t="shared" si="5"/>
        <v>39136598.939999998</v>
      </c>
      <c r="N17">
        <f t="shared" si="1"/>
        <v>100207578.354</v>
      </c>
      <c r="O17">
        <f>N17/N20</f>
        <v>0.99659898739836261</v>
      </c>
    </row>
    <row r="18" spans="1:15" x14ac:dyDescent="0.2">
      <c r="A18">
        <v>32</v>
      </c>
      <c r="B18">
        <v>2</v>
      </c>
      <c r="C18">
        <f t="shared" si="2"/>
        <v>64</v>
      </c>
      <c r="D18">
        <v>12726367</v>
      </c>
      <c r="E18">
        <v>3968816</v>
      </c>
      <c r="F18">
        <f t="shared" si="0"/>
        <v>16695183</v>
      </c>
      <c r="G18">
        <v>0.88600000000000001</v>
      </c>
      <c r="H18">
        <v>37996698</v>
      </c>
      <c r="I18">
        <v>0</v>
      </c>
      <c r="J18">
        <f t="shared" si="3"/>
        <v>37996698</v>
      </c>
      <c r="K18">
        <v>1.2E-2</v>
      </c>
      <c r="L18">
        <f t="shared" si="4"/>
        <v>61070979.413999997</v>
      </c>
      <c r="M18">
        <f t="shared" si="5"/>
        <v>39364579.127999999</v>
      </c>
      <c r="N18">
        <f t="shared" si="1"/>
        <v>100435558.542</v>
      </c>
      <c r="O18">
        <f>N18/N20</f>
        <v>0.9988663291327875</v>
      </c>
    </row>
    <row r="19" spans="1:15" x14ac:dyDescent="0.2">
      <c r="A19">
        <v>32</v>
      </c>
      <c r="B19">
        <v>4</v>
      </c>
      <c r="C19">
        <f t="shared" si="2"/>
        <v>32</v>
      </c>
      <c r="D19">
        <v>12726367</v>
      </c>
      <c r="E19">
        <v>3968816</v>
      </c>
      <c r="F19">
        <f t="shared" si="0"/>
        <v>16695183</v>
      </c>
      <c r="G19">
        <v>0.88600000000000001</v>
      </c>
      <c r="H19">
        <v>37996698</v>
      </c>
      <c r="I19">
        <v>0</v>
      </c>
      <c r="J19">
        <f t="shared" si="3"/>
        <v>37996698</v>
      </c>
      <c r="K19">
        <v>1.6E-2</v>
      </c>
      <c r="L19">
        <f t="shared" si="4"/>
        <v>61070979.413999997</v>
      </c>
      <c r="M19">
        <f t="shared" si="5"/>
        <v>39820539.504000001</v>
      </c>
      <c r="N19">
        <f t="shared" si="1"/>
        <v>100891518.918</v>
      </c>
      <c r="O19">
        <f>N19/N20</f>
        <v>1.0034010126016375</v>
      </c>
    </row>
    <row r="20" spans="1:15" x14ac:dyDescent="0.2">
      <c r="A20">
        <v>64</v>
      </c>
      <c r="B20">
        <v>1</v>
      </c>
      <c r="C20">
        <f t="shared" si="2"/>
        <v>64</v>
      </c>
      <c r="D20">
        <v>12726367</v>
      </c>
      <c r="E20">
        <v>3968816</v>
      </c>
      <c r="F20">
        <f t="shared" si="0"/>
        <v>16695183</v>
      </c>
      <c r="G20">
        <v>0.88600000000000001</v>
      </c>
      <c r="H20">
        <v>37996698</v>
      </c>
      <c r="I20">
        <v>0</v>
      </c>
      <c r="J20">
        <f t="shared" si="3"/>
        <v>37996698</v>
      </c>
      <c r="K20">
        <v>1.2999999999999999E-2</v>
      </c>
      <c r="L20">
        <f t="shared" si="4"/>
        <v>61070979.413999997</v>
      </c>
      <c r="M20">
        <f t="shared" si="5"/>
        <v>39478569.221999995</v>
      </c>
      <c r="N20">
        <f>L20+M20</f>
        <v>100549548.63599999</v>
      </c>
      <c r="O20">
        <f>N20/N20</f>
        <v>1</v>
      </c>
    </row>
    <row r="21" spans="1:15" x14ac:dyDescent="0.2">
      <c r="A21">
        <v>64</v>
      </c>
      <c r="B21">
        <v>2</v>
      </c>
      <c r="C21">
        <f t="shared" si="2"/>
        <v>32</v>
      </c>
      <c r="D21">
        <v>12726367</v>
      </c>
      <c r="E21">
        <v>3968816</v>
      </c>
      <c r="F21">
        <f t="shared" si="0"/>
        <v>16695183</v>
      </c>
      <c r="G21">
        <v>0.88600000000000001</v>
      </c>
      <c r="H21">
        <v>37996698</v>
      </c>
      <c r="I21">
        <v>0</v>
      </c>
      <c r="J21">
        <f t="shared" si="3"/>
        <v>37996698</v>
      </c>
      <c r="K21">
        <v>1.7999999999999999E-2</v>
      </c>
      <c r="L21">
        <f t="shared" si="4"/>
        <v>61070979.413999997</v>
      </c>
      <c r="M21">
        <f t="shared" si="5"/>
        <v>40048519.692000002</v>
      </c>
      <c r="N21">
        <f t="shared" si="1"/>
        <v>101119499.10600001</v>
      </c>
      <c r="O21">
        <f>N21/N20</f>
        <v>1.0056683543360627</v>
      </c>
    </row>
    <row r="22" spans="1:15" x14ac:dyDescent="0.2">
      <c r="A22">
        <v>64</v>
      </c>
      <c r="B22">
        <v>4</v>
      </c>
      <c r="C22">
        <f t="shared" si="2"/>
        <v>16</v>
      </c>
      <c r="D22">
        <v>12726367</v>
      </c>
      <c r="E22">
        <v>3968816</v>
      </c>
      <c r="F22">
        <f t="shared" si="0"/>
        <v>16695183</v>
      </c>
      <c r="G22">
        <v>0.88600000000000001</v>
      </c>
      <c r="H22">
        <v>37996698</v>
      </c>
      <c r="I22">
        <v>0</v>
      </c>
      <c r="J22">
        <f t="shared" si="3"/>
        <v>37996698</v>
      </c>
      <c r="K22">
        <v>2.4E-2</v>
      </c>
      <c r="L22">
        <f t="shared" si="4"/>
        <v>61070979.413999997</v>
      </c>
      <c r="M22">
        <f t="shared" si="5"/>
        <v>40732460.256000005</v>
      </c>
      <c r="N22">
        <f t="shared" si="1"/>
        <v>101803439.67</v>
      </c>
      <c r="O22">
        <f>N22/N20</f>
        <v>1.0124703795393377</v>
      </c>
    </row>
    <row r="23" spans="1:15" x14ac:dyDescent="0.2">
      <c r="A23">
        <v>128</v>
      </c>
      <c r="B23">
        <v>1</v>
      </c>
      <c r="C23">
        <f t="shared" si="2"/>
        <v>32</v>
      </c>
      <c r="D23">
        <v>12726367</v>
      </c>
      <c r="E23">
        <v>3968816</v>
      </c>
      <c r="F23">
        <f t="shared" si="0"/>
        <v>16695183</v>
      </c>
      <c r="G23">
        <v>0.88600000000000001</v>
      </c>
      <c r="H23">
        <v>37996698</v>
      </c>
      <c r="I23">
        <v>0</v>
      </c>
      <c r="J23">
        <f t="shared" si="3"/>
        <v>37996698</v>
      </c>
      <c r="K23">
        <v>1.9E-2</v>
      </c>
      <c r="L23">
        <f t="shared" si="4"/>
        <v>61070979.413999997</v>
      </c>
      <c r="M23">
        <f t="shared" si="5"/>
        <v>40162509.785999998</v>
      </c>
      <c r="N23">
        <f t="shared" si="1"/>
        <v>101233489.19999999</v>
      </c>
      <c r="O23">
        <f>N23/N20</f>
        <v>1.006802025203275</v>
      </c>
    </row>
    <row r="24" spans="1:15" x14ac:dyDescent="0.2">
      <c r="A24">
        <v>128</v>
      </c>
      <c r="B24">
        <v>2</v>
      </c>
      <c r="C24">
        <f t="shared" si="2"/>
        <v>16</v>
      </c>
      <c r="D24">
        <v>12726367</v>
      </c>
      <c r="E24">
        <v>3968816</v>
      </c>
      <c r="F24">
        <f t="shared" si="0"/>
        <v>16695183</v>
      </c>
      <c r="G24">
        <v>0.88600000000000001</v>
      </c>
      <c r="H24">
        <v>37996698</v>
      </c>
      <c r="I24">
        <v>0</v>
      </c>
      <c r="J24">
        <f t="shared" si="3"/>
        <v>37996698</v>
      </c>
      <c r="K24">
        <v>2.8000000000000001E-2</v>
      </c>
      <c r="L24">
        <f t="shared" si="4"/>
        <v>61070979.413999997</v>
      </c>
      <c r="M24">
        <f t="shared" si="5"/>
        <v>41188420.631999999</v>
      </c>
      <c r="N24">
        <f t="shared" si="1"/>
        <v>102259400.046</v>
      </c>
      <c r="O24">
        <f>N24/N20</f>
        <v>1.0170050630081877</v>
      </c>
    </row>
    <row r="25" spans="1:15" x14ac:dyDescent="0.2">
      <c r="A25">
        <v>128</v>
      </c>
      <c r="B25">
        <v>4</v>
      </c>
      <c r="C25">
        <f t="shared" si="2"/>
        <v>8</v>
      </c>
      <c r="D25">
        <v>12726367</v>
      </c>
      <c r="E25">
        <v>3968816</v>
      </c>
      <c r="F25">
        <f t="shared" si="0"/>
        <v>16695183</v>
      </c>
      <c r="G25">
        <v>0.88600000000000001</v>
      </c>
      <c r="H25">
        <v>37996698</v>
      </c>
      <c r="I25">
        <v>0</v>
      </c>
      <c r="J25">
        <f t="shared" si="3"/>
        <v>37996698</v>
      </c>
      <c r="K25">
        <v>0.04</v>
      </c>
      <c r="L25">
        <f t="shared" si="4"/>
        <v>61070979.413999997</v>
      </c>
      <c r="M25">
        <f t="shared" si="5"/>
        <v>42556301.760000005</v>
      </c>
      <c r="N25">
        <f t="shared" si="1"/>
        <v>103627281.17399999</v>
      </c>
      <c r="O25">
        <f>N25/N20</f>
        <v>1.0306091134147377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abSelected="1" topLeftCell="H9" workbookViewId="0">
      <selection activeCell="W40" sqref="W40"/>
    </sheetView>
  </sheetViews>
  <sheetFormatPr baseColWidth="10" defaultRowHeight="16" x14ac:dyDescent="0.2"/>
  <cols>
    <col min="5" max="7" width="10.83203125" customWidth="1"/>
    <col min="9" max="9" width="19.83203125" customWidth="1"/>
  </cols>
  <sheetData>
    <row r="1" spans="1:20" ht="31" customHeight="1" x14ac:dyDescent="0.2">
      <c r="A1" t="s">
        <v>33</v>
      </c>
      <c r="B1" t="s">
        <v>34</v>
      </c>
      <c r="C1" t="s">
        <v>35</v>
      </c>
      <c r="D1" t="s">
        <v>29</v>
      </c>
      <c r="E1" t="s">
        <v>30</v>
      </c>
      <c r="F1" t="s">
        <v>31</v>
      </c>
      <c r="G1" t="s">
        <v>32</v>
      </c>
      <c r="I1" s="4" t="s">
        <v>51</v>
      </c>
      <c r="J1">
        <v>1</v>
      </c>
      <c r="K1">
        <v>2</v>
      </c>
      <c r="L1">
        <v>4</v>
      </c>
      <c r="M1">
        <v>8</v>
      </c>
      <c r="N1">
        <v>16</v>
      </c>
      <c r="O1">
        <v>32</v>
      </c>
      <c r="P1">
        <v>64</v>
      </c>
      <c r="Q1">
        <v>128</v>
      </c>
      <c r="R1">
        <v>256</v>
      </c>
      <c r="S1">
        <v>512</v>
      </c>
      <c r="T1">
        <v>1024</v>
      </c>
    </row>
    <row r="2" spans="1:20" x14ac:dyDescent="0.2">
      <c r="A2">
        <v>1</v>
      </c>
      <c r="B2">
        <v>1</v>
      </c>
      <c r="C2">
        <f>8192/A2/B2</f>
        <v>8192</v>
      </c>
      <c r="D2">
        <v>14723</v>
      </c>
      <c r="E2">
        <v>5103</v>
      </c>
      <c r="F2">
        <f>E2+D2</f>
        <v>19826</v>
      </c>
      <c r="G2">
        <v>75.33</v>
      </c>
      <c r="I2">
        <v>1</v>
      </c>
      <c r="J2">
        <v>75.33</v>
      </c>
      <c r="K2">
        <v>64.626999999999995</v>
      </c>
      <c r="L2">
        <v>52.143999999999998</v>
      </c>
      <c r="M2">
        <v>43.906999999999996</v>
      </c>
      <c r="N2">
        <v>40.915999999999997</v>
      </c>
      <c r="O2">
        <v>43.033999999999999</v>
      </c>
      <c r="P2">
        <v>43.033999999999999</v>
      </c>
      <c r="Q2">
        <v>43.033999999999999</v>
      </c>
      <c r="R2">
        <v>43.033999999999999</v>
      </c>
      <c r="S2">
        <v>43.033999999999999</v>
      </c>
      <c r="T2">
        <v>43.033999999999999</v>
      </c>
    </row>
    <row r="3" spans="1:20" x14ac:dyDescent="0.2">
      <c r="A3">
        <v>1</v>
      </c>
      <c r="B3">
        <v>2</v>
      </c>
      <c r="C3">
        <f t="shared" ref="C3:C66" si="0">8192/A3/B3</f>
        <v>4096</v>
      </c>
      <c r="D3">
        <v>14723</v>
      </c>
      <c r="E3">
        <v>5103</v>
      </c>
      <c r="F3">
        <f t="shared" ref="F3:F66" si="1">E3+D3</f>
        <v>19826</v>
      </c>
      <c r="G3">
        <v>57.298000000000002</v>
      </c>
      <c r="I3">
        <v>2</v>
      </c>
      <c r="J3">
        <v>57.298000000000002</v>
      </c>
      <c r="K3">
        <v>44.088999999999999</v>
      </c>
      <c r="L3">
        <v>36.366</v>
      </c>
      <c r="M3">
        <v>34.262999999999998</v>
      </c>
      <c r="N3">
        <v>33.036999999999999</v>
      </c>
      <c r="O3">
        <v>33.036999999999999</v>
      </c>
      <c r="P3">
        <v>33.036999999999999</v>
      </c>
      <c r="Q3">
        <v>33.036999999999999</v>
      </c>
      <c r="R3">
        <v>33.036999999999999</v>
      </c>
      <c r="S3">
        <v>33.036999999999999</v>
      </c>
    </row>
    <row r="4" spans="1:20" x14ac:dyDescent="0.2">
      <c r="A4">
        <v>1</v>
      </c>
      <c r="B4">
        <v>4</v>
      </c>
      <c r="C4">
        <f t="shared" si="0"/>
        <v>2048</v>
      </c>
      <c r="D4">
        <v>14723</v>
      </c>
      <c r="E4">
        <v>5103</v>
      </c>
      <c r="F4">
        <f t="shared" si="1"/>
        <v>19826</v>
      </c>
      <c r="G4">
        <v>44.78</v>
      </c>
      <c r="I4">
        <v>4</v>
      </c>
      <c r="J4">
        <v>44.78</v>
      </c>
      <c r="K4">
        <v>35.247</v>
      </c>
      <c r="L4">
        <v>31.625</v>
      </c>
      <c r="M4">
        <v>30.832999999999998</v>
      </c>
      <c r="N4">
        <v>30.832999999999998</v>
      </c>
      <c r="O4">
        <v>30.832999999999998</v>
      </c>
      <c r="P4">
        <v>30.832999999999998</v>
      </c>
      <c r="Q4">
        <v>30.832999999999998</v>
      </c>
      <c r="R4">
        <v>30.832999999999998</v>
      </c>
    </row>
    <row r="5" spans="1:20" x14ac:dyDescent="0.2">
      <c r="A5">
        <v>1</v>
      </c>
      <c r="B5">
        <v>8</v>
      </c>
      <c r="C5">
        <f t="shared" si="0"/>
        <v>1024</v>
      </c>
      <c r="D5">
        <v>14723</v>
      </c>
      <c r="E5">
        <v>5103</v>
      </c>
      <c r="F5">
        <f t="shared" si="1"/>
        <v>19826</v>
      </c>
      <c r="G5">
        <v>35.104999999999997</v>
      </c>
      <c r="I5">
        <v>8</v>
      </c>
      <c r="J5">
        <v>35.104999999999997</v>
      </c>
      <c r="K5">
        <v>29.355</v>
      </c>
      <c r="L5">
        <v>26.257999999999999</v>
      </c>
      <c r="M5">
        <v>26.257999999999999</v>
      </c>
      <c r="N5">
        <v>26.257999999999999</v>
      </c>
      <c r="O5">
        <v>26.257999999999999</v>
      </c>
      <c r="P5">
        <v>26.257999999999999</v>
      </c>
      <c r="Q5">
        <v>26.257999999999999</v>
      </c>
    </row>
    <row r="6" spans="1:20" x14ac:dyDescent="0.2">
      <c r="A6">
        <v>1</v>
      </c>
      <c r="B6">
        <v>16</v>
      </c>
      <c r="C6">
        <f t="shared" si="0"/>
        <v>512</v>
      </c>
      <c r="D6">
        <v>14723</v>
      </c>
      <c r="E6">
        <v>5103</v>
      </c>
      <c r="F6">
        <f t="shared" si="1"/>
        <v>19826</v>
      </c>
      <c r="G6">
        <v>30.283000000000001</v>
      </c>
      <c r="I6">
        <v>16</v>
      </c>
      <c r="J6">
        <v>30.283000000000001</v>
      </c>
      <c r="K6">
        <v>26.385000000000002</v>
      </c>
      <c r="L6">
        <v>26.385000000000002</v>
      </c>
      <c r="M6">
        <v>26.257999999999999</v>
      </c>
      <c r="N6">
        <v>26.385000000000002</v>
      </c>
      <c r="O6">
        <v>26.385000000000002</v>
      </c>
      <c r="P6">
        <v>26.385000000000002</v>
      </c>
    </row>
    <row r="7" spans="1:20" x14ac:dyDescent="0.2">
      <c r="A7">
        <v>1</v>
      </c>
      <c r="B7">
        <v>32</v>
      </c>
      <c r="C7">
        <f t="shared" si="0"/>
        <v>256</v>
      </c>
      <c r="D7">
        <v>14723</v>
      </c>
      <c r="E7">
        <v>5103</v>
      </c>
      <c r="F7">
        <f t="shared" si="1"/>
        <v>19826</v>
      </c>
      <c r="G7">
        <v>26.318999999999999</v>
      </c>
      <c r="I7">
        <v>32</v>
      </c>
      <c r="J7">
        <v>26.318999999999999</v>
      </c>
      <c r="K7">
        <v>26.515999999999998</v>
      </c>
      <c r="L7">
        <v>26.515999999999998</v>
      </c>
      <c r="M7">
        <v>26.515999999999998</v>
      </c>
      <c r="N7">
        <v>26.515999999999998</v>
      </c>
      <c r="O7">
        <v>26.515999999999998</v>
      </c>
    </row>
    <row r="8" spans="1:20" x14ac:dyDescent="0.2">
      <c r="A8">
        <v>1</v>
      </c>
      <c r="B8">
        <v>64</v>
      </c>
      <c r="C8">
        <f t="shared" si="0"/>
        <v>128</v>
      </c>
      <c r="D8">
        <v>14723</v>
      </c>
      <c r="E8">
        <v>5103</v>
      </c>
      <c r="F8">
        <f t="shared" si="1"/>
        <v>19826</v>
      </c>
      <c r="G8">
        <v>15.651</v>
      </c>
      <c r="I8">
        <v>64</v>
      </c>
      <c r="J8">
        <v>15.651</v>
      </c>
      <c r="K8">
        <v>16.417999999999999</v>
      </c>
      <c r="L8">
        <v>16.417999999999999</v>
      </c>
      <c r="M8">
        <v>16.417999999999999</v>
      </c>
      <c r="N8">
        <v>16.417999999999999</v>
      </c>
    </row>
    <row r="9" spans="1:20" x14ac:dyDescent="0.2">
      <c r="A9">
        <v>1</v>
      </c>
      <c r="B9">
        <v>128</v>
      </c>
      <c r="C9">
        <f t="shared" si="0"/>
        <v>64</v>
      </c>
      <c r="D9">
        <v>14723</v>
      </c>
      <c r="E9">
        <v>5103</v>
      </c>
      <c r="F9">
        <f t="shared" si="1"/>
        <v>19826</v>
      </c>
      <c r="G9">
        <v>7.52</v>
      </c>
      <c r="I9">
        <v>128</v>
      </c>
      <c r="J9">
        <v>7.52</v>
      </c>
      <c r="K9">
        <v>7.7629999999999999</v>
      </c>
      <c r="L9">
        <v>7.7629999999999999</v>
      </c>
      <c r="M9">
        <v>7.7629999999999999</v>
      </c>
    </row>
    <row r="10" spans="1:20" x14ac:dyDescent="0.2">
      <c r="A10">
        <v>1</v>
      </c>
      <c r="B10">
        <v>256</v>
      </c>
      <c r="C10">
        <f t="shared" si="0"/>
        <v>32</v>
      </c>
      <c r="D10">
        <v>14723</v>
      </c>
      <c r="E10">
        <v>5103</v>
      </c>
      <c r="F10">
        <f t="shared" si="1"/>
        <v>19826</v>
      </c>
      <c r="G10">
        <v>4.4690000000000003</v>
      </c>
      <c r="I10">
        <v>256</v>
      </c>
      <c r="J10">
        <v>4.4690000000000003</v>
      </c>
      <c r="K10">
        <v>4.8220000000000001</v>
      </c>
      <c r="L10">
        <v>4.8220000000000001</v>
      </c>
    </row>
    <row r="11" spans="1:20" x14ac:dyDescent="0.2">
      <c r="A11">
        <v>1</v>
      </c>
      <c r="B11">
        <v>512</v>
      </c>
      <c r="C11">
        <f t="shared" si="0"/>
        <v>16</v>
      </c>
      <c r="D11">
        <v>14723</v>
      </c>
      <c r="E11">
        <v>5103</v>
      </c>
      <c r="F11">
        <f t="shared" si="1"/>
        <v>19826</v>
      </c>
      <c r="G11">
        <v>3.2789999999999999</v>
      </c>
      <c r="I11">
        <v>512</v>
      </c>
      <c r="J11">
        <v>3.2789999999999999</v>
      </c>
      <c r="K11">
        <v>3.9540000000000002</v>
      </c>
    </row>
    <row r="12" spans="1:20" x14ac:dyDescent="0.2">
      <c r="A12">
        <v>1</v>
      </c>
      <c r="B12">
        <v>1024</v>
      </c>
      <c r="C12">
        <f t="shared" si="0"/>
        <v>8</v>
      </c>
      <c r="D12">
        <v>14723</v>
      </c>
      <c r="E12">
        <v>5103</v>
      </c>
      <c r="F12">
        <f t="shared" si="1"/>
        <v>19826</v>
      </c>
      <c r="G12">
        <v>3.097</v>
      </c>
      <c r="I12">
        <v>1024</v>
      </c>
      <c r="J12">
        <v>3.097</v>
      </c>
    </row>
    <row r="13" spans="1:20" x14ac:dyDescent="0.2">
      <c r="A13">
        <v>2</v>
      </c>
      <c r="B13">
        <v>1</v>
      </c>
      <c r="C13">
        <f t="shared" si="0"/>
        <v>4096</v>
      </c>
      <c r="D13">
        <v>14723</v>
      </c>
      <c r="E13">
        <v>5103</v>
      </c>
      <c r="F13">
        <f t="shared" si="1"/>
        <v>19826</v>
      </c>
      <c r="G13">
        <v>64.626999999999995</v>
      </c>
    </row>
    <row r="14" spans="1:20" x14ac:dyDescent="0.2">
      <c r="A14">
        <v>2</v>
      </c>
      <c r="B14">
        <v>2</v>
      </c>
      <c r="C14">
        <f t="shared" si="0"/>
        <v>2048</v>
      </c>
      <c r="D14">
        <v>14723</v>
      </c>
      <c r="E14">
        <v>5103</v>
      </c>
      <c r="F14">
        <f t="shared" si="1"/>
        <v>19826</v>
      </c>
      <c r="G14">
        <v>44.088999999999999</v>
      </c>
      <c r="J14">
        <v>1</v>
      </c>
      <c r="K14">
        <v>2</v>
      </c>
      <c r="L14">
        <v>4</v>
      </c>
      <c r="M14">
        <v>8</v>
      </c>
      <c r="N14">
        <v>16</v>
      </c>
      <c r="O14">
        <v>32</v>
      </c>
      <c r="P14">
        <v>64</v>
      </c>
      <c r="Q14">
        <v>128</v>
      </c>
      <c r="R14">
        <v>256</v>
      </c>
      <c r="S14">
        <v>512</v>
      </c>
      <c r="T14">
        <v>1024</v>
      </c>
    </row>
    <row r="15" spans="1:20" x14ac:dyDescent="0.2">
      <c r="A15">
        <v>2</v>
      </c>
      <c r="B15">
        <v>4</v>
      </c>
      <c r="C15">
        <f t="shared" si="0"/>
        <v>1024</v>
      </c>
      <c r="D15">
        <v>14723</v>
      </c>
      <c r="E15">
        <v>5103</v>
      </c>
      <c r="F15">
        <f t="shared" si="1"/>
        <v>19826</v>
      </c>
      <c r="G15">
        <v>35.247</v>
      </c>
      <c r="I15">
        <v>1</v>
      </c>
      <c r="J15">
        <v>75.33</v>
      </c>
      <c r="K15">
        <v>64.626999999999995</v>
      </c>
      <c r="L15">
        <v>52.143999999999998</v>
      </c>
      <c r="M15">
        <v>43.906999999999996</v>
      </c>
      <c r="N15">
        <v>40.915999999999997</v>
      </c>
      <c r="O15">
        <v>43.033999999999999</v>
      </c>
      <c r="P15">
        <v>43.033999999999999</v>
      </c>
      <c r="Q15">
        <v>43.033999999999999</v>
      </c>
      <c r="R15">
        <v>43.033999999999999</v>
      </c>
      <c r="S15">
        <v>43.033999999999999</v>
      </c>
      <c r="T15">
        <v>43.033999999999999</v>
      </c>
    </row>
    <row r="16" spans="1:20" x14ac:dyDescent="0.2">
      <c r="A16">
        <v>2</v>
      </c>
      <c r="B16">
        <v>8</v>
      </c>
      <c r="C16">
        <f t="shared" si="0"/>
        <v>512</v>
      </c>
      <c r="D16">
        <v>14723</v>
      </c>
      <c r="E16">
        <v>5103</v>
      </c>
      <c r="F16">
        <f t="shared" si="1"/>
        <v>19826</v>
      </c>
      <c r="G16">
        <v>29.355</v>
      </c>
      <c r="I16">
        <v>2</v>
      </c>
      <c r="J16">
        <v>57.298000000000002</v>
      </c>
      <c r="K16">
        <v>44.088999999999999</v>
      </c>
      <c r="L16">
        <v>36.366</v>
      </c>
      <c r="M16">
        <v>34.262999999999998</v>
      </c>
      <c r="N16">
        <v>33.036999999999999</v>
      </c>
      <c r="O16">
        <v>33.036999999999999</v>
      </c>
      <c r="P16">
        <v>33.036999999999999</v>
      </c>
      <c r="Q16">
        <v>33.036999999999999</v>
      </c>
      <c r="R16">
        <v>33.036999999999999</v>
      </c>
      <c r="S16">
        <v>33.036999999999999</v>
      </c>
    </row>
    <row r="17" spans="1:18" x14ac:dyDescent="0.2">
      <c r="A17">
        <v>2</v>
      </c>
      <c r="B17">
        <v>16</v>
      </c>
      <c r="C17">
        <f t="shared" si="0"/>
        <v>256</v>
      </c>
      <c r="D17">
        <v>14723</v>
      </c>
      <c r="E17">
        <v>5103</v>
      </c>
      <c r="F17">
        <f t="shared" si="1"/>
        <v>19826</v>
      </c>
      <c r="G17">
        <v>26.385000000000002</v>
      </c>
      <c r="I17">
        <v>4</v>
      </c>
      <c r="J17">
        <v>44.78</v>
      </c>
      <c r="K17">
        <v>35.247</v>
      </c>
      <c r="L17">
        <v>31.625</v>
      </c>
      <c r="M17">
        <v>30.832999999999998</v>
      </c>
      <c r="N17">
        <v>30.832999999999998</v>
      </c>
      <c r="O17">
        <v>30.832999999999998</v>
      </c>
      <c r="P17">
        <v>30.832999999999998</v>
      </c>
      <c r="Q17">
        <v>30.832999999999998</v>
      </c>
      <c r="R17">
        <v>30.832999999999998</v>
      </c>
    </row>
    <row r="18" spans="1:18" x14ac:dyDescent="0.2">
      <c r="A18">
        <v>2</v>
      </c>
      <c r="B18">
        <v>32</v>
      </c>
      <c r="C18">
        <f t="shared" si="0"/>
        <v>128</v>
      </c>
      <c r="D18">
        <v>14723</v>
      </c>
      <c r="E18">
        <v>5103</v>
      </c>
      <c r="F18">
        <f t="shared" si="1"/>
        <v>19826</v>
      </c>
      <c r="G18">
        <v>26.515999999999998</v>
      </c>
      <c r="I18">
        <v>8</v>
      </c>
      <c r="J18">
        <v>35.104999999999997</v>
      </c>
      <c r="K18">
        <v>29.355</v>
      </c>
      <c r="L18">
        <v>26.257999999999999</v>
      </c>
      <c r="M18">
        <v>26.257999999999999</v>
      </c>
      <c r="N18">
        <v>26.257999999999999</v>
      </c>
      <c r="O18">
        <v>26.257999999999999</v>
      </c>
      <c r="P18">
        <v>26.257999999999999</v>
      </c>
      <c r="Q18">
        <v>26.257999999999999</v>
      </c>
    </row>
    <row r="19" spans="1:18" x14ac:dyDescent="0.2">
      <c r="A19">
        <v>2</v>
      </c>
      <c r="B19">
        <v>64</v>
      </c>
      <c r="C19">
        <f t="shared" si="0"/>
        <v>64</v>
      </c>
      <c r="D19">
        <v>14723</v>
      </c>
      <c r="E19">
        <v>5103</v>
      </c>
      <c r="F19">
        <f t="shared" si="1"/>
        <v>19826</v>
      </c>
      <c r="G19">
        <v>16.417999999999999</v>
      </c>
      <c r="I19">
        <v>16</v>
      </c>
      <c r="J19">
        <v>30.283000000000001</v>
      </c>
      <c r="K19">
        <v>26.385000000000002</v>
      </c>
      <c r="L19">
        <v>26.385000000000002</v>
      </c>
      <c r="M19">
        <v>26.257999999999999</v>
      </c>
      <c r="N19">
        <v>26.385000000000002</v>
      </c>
      <c r="O19">
        <v>26.385000000000002</v>
      </c>
      <c r="P19">
        <v>26.385000000000002</v>
      </c>
    </row>
    <row r="20" spans="1:18" x14ac:dyDescent="0.2">
      <c r="A20">
        <v>2</v>
      </c>
      <c r="B20">
        <v>128</v>
      </c>
      <c r="C20">
        <f t="shared" si="0"/>
        <v>32</v>
      </c>
      <c r="D20">
        <v>14723</v>
      </c>
      <c r="E20">
        <v>5103</v>
      </c>
      <c r="F20">
        <f t="shared" si="1"/>
        <v>19826</v>
      </c>
      <c r="G20">
        <v>7.7629999999999999</v>
      </c>
      <c r="I20">
        <v>32</v>
      </c>
      <c r="J20">
        <v>26.318999999999999</v>
      </c>
      <c r="K20">
        <v>26.515999999999998</v>
      </c>
      <c r="L20">
        <v>26.515999999999998</v>
      </c>
      <c r="M20">
        <v>26.515999999999998</v>
      </c>
      <c r="N20">
        <v>26.515999999999998</v>
      </c>
      <c r="O20">
        <v>26.515999999999998</v>
      </c>
    </row>
    <row r="21" spans="1:18" x14ac:dyDescent="0.2">
      <c r="A21">
        <v>2</v>
      </c>
      <c r="B21">
        <v>256</v>
      </c>
      <c r="C21">
        <f t="shared" si="0"/>
        <v>16</v>
      </c>
      <c r="D21">
        <v>14723</v>
      </c>
      <c r="E21">
        <v>5103</v>
      </c>
      <c r="F21">
        <f t="shared" si="1"/>
        <v>19826</v>
      </c>
      <c r="G21">
        <v>4.8220000000000001</v>
      </c>
      <c r="I21">
        <v>64</v>
      </c>
      <c r="J21">
        <v>15.651</v>
      </c>
      <c r="K21">
        <v>16.417999999999999</v>
      </c>
      <c r="L21">
        <v>16.417999999999999</v>
      </c>
      <c r="M21">
        <v>16.417999999999999</v>
      </c>
      <c r="N21">
        <v>16.417999999999999</v>
      </c>
    </row>
    <row r="22" spans="1:18" x14ac:dyDescent="0.2">
      <c r="A22">
        <v>2</v>
      </c>
      <c r="B22">
        <v>512</v>
      </c>
      <c r="C22">
        <f t="shared" si="0"/>
        <v>8</v>
      </c>
      <c r="D22">
        <v>14723</v>
      </c>
      <c r="E22">
        <v>5103</v>
      </c>
      <c r="F22">
        <f t="shared" si="1"/>
        <v>19826</v>
      </c>
      <c r="G22">
        <v>3.9540000000000002</v>
      </c>
      <c r="I22">
        <v>128</v>
      </c>
      <c r="J22">
        <v>7.52</v>
      </c>
      <c r="K22">
        <v>7.7629999999999999</v>
      </c>
      <c r="L22">
        <v>7.7629999999999999</v>
      </c>
      <c r="M22">
        <v>7.7629999999999999</v>
      </c>
    </row>
    <row r="23" spans="1:18" x14ac:dyDescent="0.2">
      <c r="A23">
        <v>2</v>
      </c>
      <c r="B23">
        <v>1024</v>
      </c>
      <c r="C23">
        <f t="shared" si="0"/>
        <v>4</v>
      </c>
      <c r="D23">
        <v>0</v>
      </c>
      <c r="E23">
        <v>0</v>
      </c>
      <c r="F23">
        <f t="shared" si="1"/>
        <v>0</v>
      </c>
      <c r="I23">
        <v>256</v>
      </c>
      <c r="J23">
        <v>4.4690000000000003</v>
      </c>
      <c r="K23">
        <v>4.8220000000000001</v>
      </c>
      <c r="L23">
        <v>4.8220000000000001</v>
      </c>
    </row>
    <row r="24" spans="1:18" x14ac:dyDescent="0.2">
      <c r="A24">
        <v>4</v>
      </c>
      <c r="B24">
        <v>1</v>
      </c>
      <c r="C24">
        <f t="shared" si="0"/>
        <v>2048</v>
      </c>
      <c r="D24">
        <v>14723</v>
      </c>
      <c r="E24">
        <v>5103</v>
      </c>
      <c r="F24">
        <f t="shared" si="1"/>
        <v>19826</v>
      </c>
      <c r="G24">
        <v>52.143999999999998</v>
      </c>
      <c r="I24">
        <v>512</v>
      </c>
      <c r="J24">
        <v>3.2789999999999999</v>
      </c>
      <c r="K24">
        <v>3.9540000000000002</v>
      </c>
    </row>
    <row r="25" spans="1:18" x14ac:dyDescent="0.2">
      <c r="A25">
        <v>4</v>
      </c>
      <c r="B25">
        <v>2</v>
      </c>
      <c r="C25">
        <f t="shared" si="0"/>
        <v>1024</v>
      </c>
      <c r="D25">
        <v>14723</v>
      </c>
      <c r="E25">
        <v>5103</v>
      </c>
      <c r="F25">
        <f t="shared" si="1"/>
        <v>19826</v>
      </c>
      <c r="G25">
        <v>36.366</v>
      </c>
      <c r="I25">
        <v>1024</v>
      </c>
      <c r="J25">
        <v>3.097</v>
      </c>
    </row>
    <row r="26" spans="1:18" x14ac:dyDescent="0.2">
      <c r="A26">
        <v>4</v>
      </c>
      <c r="B26">
        <v>4</v>
      </c>
      <c r="C26">
        <f t="shared" si="0"/>
        <v>512</v>
      </c>
      <c r="D26">
        <v>14723</v>
      </c>
      <c r="E26">
        <v>5103</v>
      </c>
      <c r="F26">
        <f t="shared" si="1"/>
        <v>19826</v>
      </c>
      <c r="G26">
        <v>31.625</v>
      </c>
    </row>
    <row r="27" spans="1:18" x14ac:dyDescent="0.2">
      <c r="A27">
        <v>4</v>
      </c>
      <c r="B27">
        <v>8</v>
      </c>
      <c r="C27">
        <f t="shared" si="0"/>
        <v>256</v>
      </c>
      <c r="D27">
        <v>14723</v>
      </c>
      <c r="E27">
        <v>5103</v>
      </c>
      <c r="F27">
        <f t="shared" si="1"/>
        <v>19826</v>
      </c>
      <c r="G27">
        <v>26.257999999999999</v>
      </c>
    </row>
    <row r="28" spans="1:18" x14ac:dyDescent="0.2">
      <c r="A28">
        <v>4</v>
      </c>
      <c r="B28">
        <v>16</v>
      </c>
      <c r="C28">
        <f t="shared" si="0"/>
        <v>128</v>
      </c>
      <c r="D28">
        <v>14723</v>
      </c>
      <c r="E28">
        <v>5103</v>
      </c>
      <c r="F28">
        <f t="shared" si="1"/>
        <v>19826</v>
      </c>
      <c r="G28">
        <v>26.385000000000002</v>
      </c>
    </row>
    <row r="29" spans="1:18" x14ac:dyDescent="0.2">
      <c r="A29">
        <v>4</v>
      </c>
      <c r="B29">
        <v>32</v>
      </c>
      <c r="C29">
        <f t="shared" si="0"/>
        <v>64</v>
      </c>
      <c r="D29">
        <v>14723</v>
      </c>
      <c r="E29">
        <v>5103</v>
      </c>
      <c r="F29">
        <f t="shared" si="1"/>
        <v>19826</v>
      </c>
      <c r="G29">
        <v>26.515999999999998</v>
      </c>
    </row>
    <row r="30" spans="1:18" x14ac:dyDescent="0.2">
      <c r="A30">
        <v>4</v>
      </c>
      <c r="B30">
        <v>64</v>
      </c>
      <c r="C30">
        <f t="shared" si="0"/>
        <v>32</v>
      </c>
      <c r="D30">
        <v>14723</v>
      </c>
      <c r="E30">
        <v>5103</v>
      </c>
      <c r="F30">
        <f t="shared" si="1"/>
        <v>19826</v>
      </c>
      <c r="G30">
        <v>16.417999999999999</v>
      </c>
    </row>
    <row r="31" spans="1:18" x14ac:dyDescent="0.2">
      <c r="A31">
        <v>4</v>
      </c>
      <c r="B31">
        <v>128</v>
      </c>
      <c r="C31">
        <f t="shared" si="0"/>
        <v>16</v>
      </c>
      <c r="D31">
        <v>14723</v>
      </c>
      <c r="E31">
        <v>5103</v>
      </c>
      <c r="F31">
        <f t="shared" si="1"/>
        <v>19826</v>
      </c>
      <c r="G31">
        <v>7.7629999999999999</v>
      </c>
    </row>
    <row r="32" spans="1:18" x14ac:dyDescent="0.2">
      <c r="A32">
        <v>4</v>
      </c>
      <c r="B32">
        <v>256</v>
      </c>
      <c r="C32">
        <f t="shared" si="0"/>
        <v>8</v>
      </c>
      <c r="D32">
        <v>14723</v>
      </c>
      <c r="E32">
        <v>5103</v>
      </c>
      <c r="F32">
        <f t="shared" si="1"/>
        <v>19826</v>
      </c>
      <c r="G32">
        <v>4.8220000000000001</v>
      </c>
    </row>
    <row r="33" spans="1:7" x14ac:dyDescent="0.2">
      <c r="A33">
        <v>4</v>
      </c>
      <c r="B33">
        <v>512</v>
      </c>
      <c r="C33">
        <f t="shared" si="0"/>
        <v>4</v>
      </c>
      <c r="D33">
        <v>0</v>
      </c>
      <c r="E33">
        <v>0</v>
      </c>
      <c r="F33">
        <f t="shared" si="1"/>
        <v>0</v>
      </c>
    </row>
    <row r="34" spans="1:7" x14ac:dyDescent="0.2">
      <c r="A34">
        <v>4</v>
      </c>
      <c r="B34">
        <v>1024</v>
      </c>
      <c r="C34">
        <f t="shared" si="0"/>
        <v>2</v>
      </c>
      <c r="D34">
        <v>0</v>
      </c>
      <c r="E34">
        <v>0</v>
      </c>
      <c r="F34">
        <f t="shared" si="1"/>
        <v>0</v>
      </c>
    </row>
    <row r="35" spans="1:7" x14ac:dyDescent="0.2">
      <c r="A35">
        <v>8</v>
      </c>
      <c r="B35">
        <v>1</v>
      </c>
      <c r="C35">
        <f t="shared" si="0"/>
        <v>1024</v>
      </c>
      <c r="D35">
        <v>14723</v>
      </c>
      <c r="E35">
        <v>5103</v>
      </c>
      <c r="F35">
        <f t="shared" si="1"/>
        <v>19826</v>
      </c>
      <c r="G35">
        <v>43.906999999999996</v>
      </c>
    </row>
    <row r="36" spans="1:7" x14ac:dyDescent="0.2">
      <c r="A36">
        <v>8</v>
      </c>
      <c r="B36">
        <v>2</v>
      </c>
      <c r="C36">
        <f t="shared" si="0"/>
        <v>512</v>
      </c>
      <c r="D36">
        <v>14723</v>
      </c>
      <c r="E36">
        <v>5103</v>
      </c>
      <c r="F36">
        <f t="shared" si="1"/>
        <v>19826</v>
      </c>
      <c r="G36">
        <v>34.262999999999998</v>
      </c>
    </row>
    <row r="37" spans="1:7" x14ac:dyDescent="0.2">
      <c r="A37">
        <v>8</v>
      </c>
      <c r="B37">
        <v>4</v>
      </c>
      <c r="C37">
        <f t="shared" si="0"/>
        <v>256</v>
      </c>
      <c r="D37">
        <v>14723</v>
      </c>
      <c r="E37">
        <v>5103</v>
      </c>
      <c r="F37">
        <f t="shared" si="1"/>
        <v>19826</v>
      </c>
      <c r="G37">
        <v>30.832999999999998</v>
      </c>
    </row>
    <row r="38" spans="1:7" x14ac:dyDescent="0.2">
      <c r="A38">
        <v>8</v>
      </c>
      <c r="B38">
        <v>8</v>
      </c>
      <c r="C38">
        <f t="shared" si="0"/>
        <v>128</v>
      </c>
      <c r="D38">
        <v>14723</v>
      </c>
      <c r="E38">
        <v>5103</v>
      </c>
      <c r="F38">
        <f t="shared" si="1"/>
        <v>19826</v>
      </c>
      <c r="G38">
        <v>26.257999999999999</v>
      </c>
    </row>
    <row r="39" spans="1:7" x14ac:dyDescent="0.2">
      <c r="A39">
        <v>8</v>
      </c>
      <c r="B39">
        <v>16</v>
      </c>
      <c r="C39">
        <f t="shared" si="0"/>
        <v>64</v>
      </c>
      <c r="D39">
        <v>14723</v>
      </c>
      <c r="E39">
        <v>5103</v>
      </c>
      <c r="F39">
        <f t="shared" si="1"/>
        <v>19826</v>
      </c>
      <c r="G39">
        <v>26.257999999999999</v>
      </c>
    </row>
    <row r="40" spans="1:7" x14ac:dyDescent="0.2">
      <c r="A40">
        <v>8</v>
      </c>
      <c r="B40">
        <v>32</v>
      </c>
      <c r="C40">
        <f t="shared" si="0"/>
        <v>32</v>
      </c>
      <c r="D40">
        <v>14723</v>
      </c>
      <c r="E40">
        <v>5103</v>
      </c>
      <c r="F40">
        <f t="shared" si="1"/>
        <v>19826</v>
      </c>
      <c r="G40">
        <v>26.515999999999998</v>
      </c>
    </row>
    <row r="41" spans="1:7" x14ac:dyDescent="0.2">
      <c r="A41">
        <v>8</v>
      </c>
      <c r="B41">
        <v>64</v>
      </c>
      <c r="C41">
        <f t="shared" si="0"/>
        <v>16</v>
      </c>
      <c r="D41">
        <v>14723</v>
      </c>
      <c r="E41">
        <v>5103</v>
      </c>
      <c r="F41">
        <f t="shared" si="1"/>
        <v>19826</v>
      </c>
      <c r="G41">
        <v>16.417999999999999</v>
      </c>
    </row>
    <row r="42" spans="1:7" x14ac:dyDescent="0.2">
      <c r="A42">
        <v>8</v>
      </c>
      <c r="B42">
        <v>128</v>
      </c>
      <c r="C42">
        <f t="shared" si="0"/>
        <v>8</v>
      </c>
      <c r="D42">
        <v>14723</v>
      </c>
      <c r="E42">
        <v>5103</v>
      </c>
      <c r="F42">
        <f t="shared" si="1"/>
        <v>19826</v>
      </c>
      <c r="G42">
        <v>7.7629999999999999</v>
      </c>
    </row>
    <row r="43" spans="1:7" x14ac:dyDescent="0.2">
      <c r="A43">
        <v>8</v>
      </c>
      <c r="B43">
        <v>256</v>
      </c>
      <c r="C43">
        <f t="shared" si="0"/>
        <v>4</v>
      </c>
      <c r="D43">
        <v>0</v>
      </c>
      <c r="E43">
        <v>0</v>
      </c>
      <c r="F43">
        <f t="shared" si="1"/>
        <v>0</v>
      </c>
    </row>
    <row r="44" spans="1:7" x14ac:dyDescent="0.2">
      <c r="A44">
        <v>8</v>
      </c>
      <c r="B44">
        <v>512</v>
      </c>
      <c r="C44">
        <f t="shared" si="0"/>
        <v>2</v>
      </c>
      <c r="D44">
        <v>0</v>
      </c>
      <c r="E44">
        <v>0</v>
      </c>
      <c r="F44">
        <f t="shared" si="1"/>
        <v>0</v>
      </c>
    </row>
    <row r="45" spans="1:7" x14ac:dyDescent="0.2">
      <c r="A45">
        <v>8</v>
      </c>
      <c r="B45">
        <v>1024</v>
      </c>
      <c r="C45">
        <f t="shared" si="0"/>
        <v>1</v>
      </c>
      <c r="D45">
        <v>0</v>
      </c>
      <c r="E45">
        <v>0</v>
      </c>
      <c r="F45">
        <f t="shared" si="1"/>
        <v>0</v>
      </c>
    </row>
    <row r="46" spans="1:7" x14ac:dyDescent="0.2">
      <c r="A46">
        <v>16</v>
      </c>
      <c r="B46">
        <v>1</v>
      </c>
      <c r="C46">
        <f t="shared" si="0"/>
        <v>512</v>
      </c>
      <c r="D46">
        <v>14723</v>
      </c>
      <c r="E46">
        <v>5103</v>
      </c>
      <c r="F46">
        <f t="shared" si="1"/>
        <v>19826</v>
      </c>
      <c r="G46">
        <v>40.915999999999997</v>
      </c>
    </row>
    <row r="47" spans="1:7" x14ac:dyDescent="0.2">
      <c r="A47">
        <v>16</v>
      </c>
      <c r="B47">
        <v>2</v>
      </c>
      <c r="C47">
        <f t="shared" si="0"/>
        <v>256</v>
      </c>
      <c r="D47">
        <v>14723</v>
      </c>
      <c r="E47">
        <v>5103</v>
      </c>
      <c r="F47">
        <f t="shared" si="1"/>
        <v>19826</v>
      </c>
      <c r="G47">
        <v>33.036999999999999</v>
      </c>
    </row>
    <row r="48" spans="1:7" x14ac:dyDescent="0.2">
      <c r="A48">
        <v>16</v>
      </c>
      <c r="B48">
        <v>4</v>
      </c>
      <c r="C48">
        <f t="shared" si="0"/>
        <v>128</v>
      </c>
      <c r="D48">
        <v>14723</v>
      </c>
      <c r="E48">
        <v>5103</v>
      </c>
      <c r="F48">
        <f t="shared" si="1"/>
        <v>19826</v>
      </c>
      <c r="G48">
        <v>30.832999999999998</v>
      </c>
    </row>
    <row r="49" spans="1:7" x14ac:dyDescent="0.2">
      <c r="A49">
        <v>16</v>
      </c>
      <c r="B49">
        <v>8</v>
      </c>
      <c r="C49">
        <f t="shared" si="0"/>
        <v>64</v>
      </c>
      <c r="D49">
        <v>14723</v>
      </c>
      <c r="E49">
        <v>5103</v>
      </c>
      <c r="F49">
        <f t="shared" si="1"/>
        <v>19826</v>
      </c>
      <c r="G49">
        <v>26.257999999999999</v>
      </c>
    </row>
    <row r="50" spans="1:7" x14ac:dyDescent="0.2">
      <c r="A50">
        <v>16</v>
      </c>
      <c r="B50">
        <v>16</v>
      </c>
      <c r="C50">
        <f t="shared" si="0"/>
        <v>32</v>
      </c>
      <c r="D50">
        <v>14723</v>
      </c>
      <c r="E50">
        <v>5103</v>
      </c>
      <c r="F50">
        <f t="shared" si="1"/>
        <v>19826</v>
      </c>
      <c r="G50">
        <v>26.385000000000002</v>
      </c>
    </row>
    <row r="51" spans="1:7" x14ac:dyDescent="0.2">
      <c r="A51">
        <v>16</v>
      </c>
      <c r="B51">
        <v>32</v>
      </c>
      <c r="C51">
        <f t="shared" si="0"/>
        <v>16</v>
      </c>
      <c r="D51">
        <v>14723</v>
      </c>
      <c r="E51">
        <v>5103</v>
      </c>
      <c r="F51">
        <f t="shared" si="1"/>
        <v>19826</v>
      </c>
      <c r="G51">
        <v>26.515999999999998</v>
      </c>
    </row>
    <row r="52" spans="1:7" x14ac:dyDescent="0.2">
      <c r="A52">
        <v>16</v>
      </c>
      <c r="B52">
        <v>64</v>
      </c>
      <c r="C52">
        <f t="shared" si="0"/>
        <v>8</v>
      </c>
      <c r="D52">
        <v>14723</v>
      </c>
      <c r="E52">
        <v>5103</v>
      </c>
      <c r="F52">
        <f t="shared" si="1"/>
        <v>19826</v>
      </c>
      <c r="G52">
        <v>16.417999999999999</v>
      </c>
    </row>
    <row r="53" spans="1:7" x14ac:dyDescent="0.2">
      <c r="A53">
        <v>16</v>
      </c>
      <c r="B53">
        <v>128</v>
      </c>
      <c r="C53">
        <f t="shared" si="0"/>
        <v>4</v>
      </c>
      <c r="D53">
        <v>0</v>
      </c>
      <c r="E53">
        <v>0</v>
      </c>
      <c r="F53">
        <f t="shared" si="1"/>
        <v>0</v>
      </c>
    </row>
    <row r="54" spans="1:7" x14ac:dyDescent="0.2">
      <c r="A54">
        <v>16</v>
      </c>
      <c r="B54">
        <v>256</v>
      </c>
      <c r="C54">
        <f t="shared" si="0"/>
        <v>2</v>
      </c>
      <c r="D54">
        <v>0</v>
      </c>
      <c r="E54">
        <v>0</v>
      </c>
      <c r="F54">
        <f t="shared" si="1"/>
        <v>0</v>
      </c>
    </row>
    <row r="55" spans="1:7" x14ac:dyDescent="0.2">
      <c r="A55">
        <v>16</v>
      </c>
      <c r="B55">
        <v>512</v>
      </c>
      <c r="C55">
        <f t="shared" si="0"/>
        <v>1</v>
      </c>
      <c r="D55">
        <v>0</v>
      </c>
      <c r="E55">
        <v>0</v>
      </c>
      <c r="F55">
        <f t="shared" si="1"/>
        <v>0</v>
      </c>
    </row>
    <row r="56" spans="1:7" x14ac:dyDescent="0.2">
      <c r="A56">
        <v>16</v>
      </c>
      <c r="B56">
        <v>1024</v>
      </c>
      <c r="C56">
        <f t="shared" si="0"/>
        <v>0.5</v>
      </c>
      <c r="D56">
        <v>0</v>
      </c>
      <c r="E56">
        <v>0</v>
      </c>
      <c r="F56">
        <f t="shared" si="1"/>
        <v>0</v>
      </c>
    </row>
    <row r="57" spans="1:7" x14ac:dyDescent="0.2">
      <c r="A57">
        <v>32</v>
      </c>
      <c r="B57">
        <v>1</v>
      </c>
      <c r="C57">
        <f t="shared" si="0"/>
        <v>256</v>
      </c>
      <c r="D57">
        <v>14723</v>
      </c>
      <c r="E57">
        <v>5103</v>
      </c>
      <c r="F57">
        <f t="shared" si="1"/>
        <v>19826</v>
      </c>
      <c r="G57">
        <v>43.033999999999999</v>
      </c>
    </row>
    <row r="58" spans="1:7" x14ac:dyDescent="0.2">
      <c r="A58">
        <v>32</v>
      </c>
      <c r="B58">
        <v>2</v>
      </c>
      <c r="C58">
        <f t="shared" si="0"/>
        <v>128</v>
      </c>
      <c r="D58">
        <v>14723</v>
      </c>
      <c r="E58">
        <v>5103</v>
      </c>
      <c r="F58">
        <f t="shared" si="1"/>
        <v>19826</v>
      </c>
      <c r="G58">
        <v>33.036999999999999</v>
      </c>
    </row>
    <row r="59" spans="1:7" x14ac:dyDescent="0.2">
      <c r="A59">
        <v>32</v>
      </c>
      <c r="B59">
        <v>4</v>
      </c>
      <c r="C59">
        <f t="shared" si="0"/>
        <v>64</v>
      </c>
      <c r="D59">
        <v>14723</v>
      </c>
      <c r="E59">
        <v>5103</v>
      </c>
      <c r="F59">
        <f t="shared" si="1"/>
        <v>19826</v>
      </c>
      <c r="G59">
        <v>30.832999999999998</v>
      </c>
    </row>
    <row r="60" spans="1:7" x14ac:dyDescent="0.2">
      <c r="A60">
        <v>32</v>
      </c>
      <c r="B60">
        <v>8</v>
      </c>
      <c r="C60">
        <f t="shared" si="0"/>
        <v>32</v>
      </c>
      <c r="D60">
        <v>14723</v>
      </c>
      <c r="E60">
        <v>5103</v>
      </c>
      <c r="F60">
        <f t="shared" si="1"/>
        <v>19826</v>
      </c>
      <c r="G60">
        <v>26.257999999999999</v>
      </c>
    </row>
    <row r="61" spans="1:7" x14ac:dyDescent="0.2">
      <c r="A61">
        <v>32</v>
      </c>
      <c r="B61">
        <v>16</v>
      </c>
      <c r="C61">
        <f t="shared" si="0"/>
        <v>16</v>
      </c>
      <c r="D61">
        <v>14723</v>
      </c>
      <c r="E61">
        <v>5103</v>
      </c>
      <c r="F61">
        <f t="shared" si="1"/>
        <v>19826</v>
      </c>
      <c r="G61">
        <v>26.385000000000002</v>
      </c>
    </row>
    <row r="62" spans="1:7" x14ac:dyDescent="0.2">
      <c r="A62">
        <v>32</v>
      </c>
      <c r="B62">
        <v>32</v>
      </c>
      <c r="C62">
        <f t="shared" si="0"/>
        <v>8</v>
      </c>
      <c r="D62">
        <v>14723</v>
      </c>
      <c r="E62">
        <v>5103</v>
      </c>
      <c r="F62">
        <f t="shared" si="1"/>
        <v>19826</v>
      </c>
      <c r="G62">
        <v>26.515999999999998</v>
      </c>
    </row>
    <row r="63" spans="1:7" x14ac:dyDescent="0.2">
      <c r="A63">
        <v>32</v>
      </c>
      <c r="B63">
        <v>64</v>
      </c>
      <c r="C63">
        <f t="shared" si="0"/>
        <v>4</v>
      </c>
      <c r="D63">
        <v>0</v>
      </c>
      <c r="E63">
        <v>0</v>
      </c>
      <c r="F63">
        <f t="shared" si="1"/>
        <v>0</v>
      </c>
    </row>
    <row r="64" spans="1:7" x14ac:dyDescent="0.2">
      <c r="A64">
        <v>32</v>
      </c>
      <c r="B64">
        <v>128</v>
      </c>
      <c r="C64">
        <f t="shared" si="0"/>
        <v>2</v>
      </c>
      <c r="D64">
        <v>0</v>
      </c>
      <c r="E64">
        <v>0</v>
      </c>
      <c r="F64">
        <f t="shared" si="1"/>
        <v>0</v>
      </c>
    </row>
    <row r="65" spans="1:7" x14ac:dyDescent="0.2">
      <c r="A65">
        <v>32</v>
      </c>
      <c r="B65">
        <v>256</v>
      </c>
      <c r="C65">
        <f t="shared" si="0"/>
        <v>1</v>
      </c>
      <c r="D65">
        <v>0</v>
      </c>
      <c r="E65">
        <v>0</v>
      </c>
      <c r="F65">
        <f t="shared" si="1"/>
        <v>0</v>
      </c>
    </row>
    <row r="66" spans="1:7" x14ac:dyDescent="0.2">
      <c r="A66">
        <v>32</v>
      </c>
      <c r="B66">
        <v>512</v>
      </c>
      <c r="C66">
        <f t="shared" si="0"/>
        <v>0.5</v>
      </c>
      <c r="D66">
        <v>0</v>
      </c>
      <c r="E66">
        <v>0</v>
      </c>
      <c r="F66">
        <f t="shared" si="1"/>
        <v>0</v>
      </c>
    </row>
    <row r="67" spans="1:7" x14ac:dyDescent="0.2">
      <c r="A67">
        <v>32</v>
      </c>
      <c r="B67">
        <v>1024</v>
      </c>
      <c r="C67">
        <f t="shared" ref="C67:C122" si="2">8192/A67/B67</f>
        <v>0.25</v>
      </c>
      <c r="D67">
        <v>0</v>
      </c>
      <c r="E67">
        <v>0</v>
      </c>
      <c r="F67">
        <f t="shared" ref="F67:F122" si="3">E67+D67</f>
        <v>0</v>
      </c>
    </row>
    <row r="68" spans="1:7" x14ac:dyDescent="0.2">
      <c r="A68">
        <v>64</v>
      </c>
      <c r="B68">
        <v>1</v>
      </c>
      <c r="C68">
        <f t="shared" si="2"/>
        <v>128</v>
      </c>
      <c r="D68">
        <v>14723</v>
      </c>
      <c r="E68">
        <v>5103</v>
      </c>
      <c r="F68">
        <f t="shared" si="3"/>
        <v>19826</v>
      </c>
      <c r="G68">
        <v>43.033999999999999</v>
      </c>
    </row>
    <row r="69" spans="1:7" x14ac:dyDescent="0.2">
      <c r="A69">
        <v>64</v>
      </c>
      <c r="B69">
        <v>2</v>
      </c>
      <c r="C69">
        <f t="shared" si="2"/>
        <v>64</v>
      </c>
      <c r="D69">
        <v>14723</v>
      </c>
      <c r="E69">
        <v>5103</v>
      </c>
      <c r="F69">
        <f t="shared" si="3"/>
        <v>19826</v>
      </c>
      <c r="G69">
        <v>33.036999999999999</v>
      </c>
    </row>
    <row r="70" spans="1:7" x14ac:dyDescent="0.2">
      <c r="A70">
        <v>64</v>
      </c>
      <c r="B70">
        <v>4</v>
      </c>
      <c r="C70">
        <f t="shared" si="2"/>
        <v>32</v>
      </c>
      <c r="D70">
        <v>14723</v>
      </c>
      <c r="E70">
        <v>5103</v>
      </c>
      <c r="F70">
        <f t="shared" si="3"/>
        <v>19826</v>
      </c>
      <c r="G70">
        <v>30.832999999999998</v>
      </c>
    </row>
    <row r="71" spans="1:7" x14ac:dyDescent="0.2">
      <c r="A71">
        <v>64</v>
      </c>
      <c r="B71">
        <v>8</v>
      </c>
      <c r="C71">
        <f t="shared" si="2"/>
        <v>16</v>
      </c>
      <c r="D71">
        <v>14723</v>
      </c>
      <c r="E71">
        <v>5103</v>
      </c>
      <c r="F71">
        <f t="shared" si="3"/>
        <v>19826</v>
      </c>
      <c r="G71">
        <v>26.257999999999999</v>
      </c>
    </row>
    <row r="72" spans="1:7" x14ac:dyDescent="0.2">
      <c r="A72">
        <v>64</v>
      </c>
      <c r="B72">
        <v>16</v>
      </c>
      <c r="C72">
        <f t="shared" si="2"/>
        <v>8</v>
      </c>
      <c r="D72">
        <v>14723</v>
      </c>
      <c r="E72">
        <v>5103</v>
      </c>
      <c r="F72">
        <f t="shared" si="3"/>
        <v>19826</v>
      </c>
      <c r="G72">
        <v>26.385000000000002</v>
      </c>
    </row>
    <row r="73" spans="1:7" x14ac:dyDescent="0.2">
      <c r="A73">
        <v>64</v>
      </c>
      <c r="B73">
        <v>32</v>
      </c>
      <c r="C73">
        <f t="shared" si="2"/>
        <v>4</v>
      </c>
      <c r="D73">
        <v>0</v>
      </c>
      <c r="E73">
        <v>0</v>
      </c>
      <c r="F73">
        <f t="shared" si="3"/>
        <v>0</v>
      </c>
    </row>
    <row r="74" spans="1:7" x14ac:dyDescent="0.2">
      <c r="A74">
        <v>64</v>
      </c>
      <c r="B74">
        <v>64</v>
      </c>
      <c r="C74">
        <f t="shared" si="2"/>
        <v>2</v>
      </c>
      <c r="D74">
        <v>0</v>
      </c>
      <c r="E74">
        <v>0</v>
      </c>
      <c r="F74">
        <f t="shared" si="3"/>
        <v>0</v>
      </c>
    </row>
    <row r="75" spans="1:7" x14ac:dyDescent="0.2">
      <c r="A75">
        <v>64</v>
      </c>
      <c r="B75">
        <v>128</v>
      </c>
      <c r="C75">
        <f t="shared" si="2"/>
        <v>1</v>
      </c>
      <c r="D75">
        <v>0</v>
      </c>
      <c r="E75">
        <v>0</v>
      </c>
      <c r="F75">
        <f t="shared" si="3"/>
        <v>0</v>
      </c>
    </row>
    <row r="76" spans="1:7" x14ac:dyDescent="0.2">
      <c r="A76">
        <v>64</v>
      </c>
      <c r="B76">
        <v>256</v>
      </c>
      <c r="C76">
        <f t="shared" si="2"/>
        <v>0.5</v>
      </c>
      <c r="D76">
        <v>0</v>
      </c>
      <c r="E76">
        <v>0</v>
      </c>
      <c r="F76">
        <f t="shared" si="3"/>
        <v>0</v>
      </c>
    </row>
    <row r="77" spans="1:7" x14ac:dyDescent="0.2">
      <c r="A77">
        <v>64</v>
      </c>
      <c r="B77">
        <v>512</v>
      </c>
      <c r="C77">
        <f t="shared" si="2"/>
        <v>0.25</v>
      </c>
      <c r="D77">
        <v>0</v>
      </c>
      <c r="E77">
        <v>0</v>
      </c>
      <c r="F77">
        <f t="shared" si="3"/>
        <v>0</v>
      </c>
    </row>
    <row r="78" spans="1:7" x14ac:dyDescent="0.2">
      <c r="A78">
        <v>64</v>
      </c>
      <c r="B78">
        <v>1024</v>
      </c>
      <c r="C78">
        <f t="shared" si="2"/>
        <v>0.125</v>
      </c>
      <c r="D78">
        <v>0</v>
      </c>
      <c r="E78">
        <v>0</v>
      </c>
      <c r="F78">
        <f t="shared" si="3"/>
        <v>0</v>
      </c>
    </row>
    <row r="79" spans="1:7" x14ac:dyDescent="0.2">
      <c r="A79">
        <v>128</v>
      </c>
      <c r="B79">
        <v>1</v>
      </c>
      <c r="C79">
        <f t="shared" si="2"/>
        <v>64</v>
      </c>
      <c r="D79">
        <v>14723</v>
      </c>
      <c r="E79">
        <v>5103</v>
      </c>
      <c r="F79">
        <f t="shared" si="3"/>
        <v>19826</v>
      </c>
      <c r="G79">
        <v>43.033999999999999</v>
      </c>
    </row>
    <row r="80" spans="1:7" x14ac:dyDescent="0.2">
      <c r="A80">
        <v>128</v>
      </c>
      <c r="B80">
        <v>2</v>
      </c>
      <c r="C80">
        <f t="shared" si="2"/>
        <v>32</v>
      </c>
      <c r="D80">
        <v>14723</v>
      </c>
      <c r="E80">
        <v>5103</v>
      </c>
      <c r="F80">
        <f t="shared" si="3"/>
        <v>19826</v>
      </c>
      <c r="G80">
        <v>33.036999999999999</v>
      </c>
    </row>
    <row r="81" spans="1:7" x14ac:dyDescent="0.2">
      <c r="A81">
        <v>128</v>
      </c>
      <c r="B81">
        <v>4</v>
      </c>
      <c r="C81">
        <f t="shared" si="2"/>
        <v>16</v>
      </c>
      <c r="D81">
        <v>14723</v>
      </c>
      <c r="E81">
        <v>5103</v>
      </c>
      <c r="F81">
        <f t="shared" si="3"/>
        <v>19826</v>
      </c>
      <c r="G81">
        <v>30.832999999999998</v>
      </c>
    </row>
    <row r="82" spans="1:7" x14ac:dyDescent="0.2">
      <c r="A82">
        <v>128</v>
      </c>
      <c r="B82">
        <v>8</v>
      </c>
      <c r="C82">
        <f t="shared" si="2"/>
        <v>8</v>
      </c>
      <c r="D82">
        <v>14723</v>
      </c>
      <c r="E82">
        <v>5103</v>
      </c>
      <c r="F82">
        <f t="shared" si="3"/>
        <v>19826</v>
      </c>
      <c r="G82">
        <v>26.257999999999999</v>
      </c>
    </row>
    <row r="83" spans="1:7" x14ac:dyDescent="0.2">
      <c r="A83">
        <v>128</v>
      </c>
      <c r="B83">
        <v>16</v>
      </c>
      <c r="C83">
        <f t="shared" si="2"/>
        <v>4</v>
      </c>
      <c r="D83">
        <v>0</v>
      </c>
      <c r="E83">
        <v>0</v>
      </c>
      <c r="F83">
        <f t="shared" si="3"/>
        <v>0</v>
      </c>
    </row>
    <row r="84" spans="1:7" x14ac:dyDescent="0.2">
      <c r="A84">
        <v>128</v>
      </c>
      <c r="B84">
        <v>32</v>
      </c>
      <c r="C84">
        <f t="shared" si="2"/>
        <v>2</v>
      </c>
      <c r="D84">
        <v>0</v>
      </c>
      <c r="E84">
        <v>0</v>
      </c>
      <c r="F84">
        <f t="shared" si="3"/>
        <v>0</v>
      </c>
    </row>
    <row r="85" spans="1:7" x14ac:dyDescent="0.2">
      <c r="A85">
        <v>128</v>
      </c>
      <c r="B85">
        <v>64</v>
      </c>
      <c r="C85">
        <f t="shared" si="2"/>
        <v>1</v>
      </c>
      <c r="D85">
        <v>0</v>
      </c>
      <c r="E85">
        <v>0</v>
      </c>
      <c r="F85">
        <f t="shared" si="3"/>
        <v>0</v>
      </c>
    </row>
    <row r="86" spans="1:7" x14ac:dyDescent="0.2">
      <c r="A86">
        <v>128</v>
      </c>
      <c r="B86">
        <v>128</v>
      </c>
      <c r="C86">
        <f t="shared" si="2"/>
        <v>0.5</v>
      </c>
      <c r="D86">
        <v>0</v>
      </c>
      <c r="E86">
        <v>0</v>
      </c>
      <c r="F86">
        <f t="shared" si="3"/>
        <v>0</v>
      </c>
    </row>
    <row r="87" spans="1:7" x14ac:dyDescent="0.2">
      <c r="A87">
        <v>128</v>
      </c>
      <c r="B87">
        <v>256</v>
      </c>
      <c r="C87">
        <f t="shared" si="2"/>
        <v>0.25</v>
      </c>
      <c r="D87">
        <v>0</v>
      </c>
      <c r="E87">
        <v>0</v>
      </c>
      <c r="F87">
        <f t="shared" si="3"/>
        <v>0</v>
      </c>
    </row>
    <row r="88" spans="1:7" x14ac:dyDescent="0.2">
      <c r="A88">
        <v>128</v>
      </c>
      <c r="B88">
        <v>512</v>
      </c>
      <c r="C88">
        <f t="shared" si="2"/>
        <v>0.125</v>
      </c>
      <c r="D88">
        <v>0</v>
      </c>
      <c r="E88">
        <v>0</v>
      </c>
      <c r="F88">
        <f t="shared" si="3"/>
        <v>0</v>
      </c>
    </row>
    <row r="89" spans="1:7" x14ac:dyDescent="0.2">
      <c r="A89">
        <v>128</v>
      </c>
      <c r="B89">
        <v>1024</v>
      </c>
      <c r="C89">
        <f t="shared" si="2"/>
        <v>6.25E-2</v>
      </c>
      <c r="D89">
        <v>0</v>
      </c>
      <c r="E89">
        <v>0</v>
      </c>
      <c r="F89">
        <f t="shared" si="3"/>
        <v>0</v>
      </c>
    </row>
    <row r="90" spans="1:7" x14ac:dyDescent="0.2">
      <c r="A90">
        <v>256</v>
      </c>
      <c r="B90">
        <v>1</v>
      </c>
      <c r="C90">
        <f t="shared" si="2"/>
        <v>32</v>
      </c>
      <c r="D90">
        <v>14723</v>
      </c>
      <c r="E90">
        <v>5103</v>
      </c>
      <c r="F90">
        <f t="shared" si="3"/>
        <v>19826</v>
      </c>
      <c r="G90">
        <v>43.033999999999999</v>
      </c>
    </row>
    <row r="91" spans="1:7" x14ac:dyDescent="0.2">
      <c r="A91">
        <v>256</v>
      </c>
      <c r="B91">
        <v>2</v>
      </c>
      <c r="C91">
        <f t="shared" si="2"/>
        <v>16</v>
      </c>
      <c r="D91">
        <v>14723</v>
      </c>
      <c r="E91">
        <v>5103</v>
      </c>
      <c r="F91">
        <f t="shared" si="3"/>
        <v>19826</v>
      </c>
      <c r="G91">
        <v>33.036999999999999</v>
      </c>
    </row>
    <row r="92" spans="1:7" x14ac:dyDescent="0.2">
      <c r="A92">
        <v>256</v>
      </c>
      <c r="B92">
        <v>4</v>
      </c>
      <c r="C92">
        <f t="shared" si="2"/>
        <v>8</v>
      </c>
      <c r="D92">
        <v>14723</v>
      </c>
      <c r="E92">
        <v>5103</v>
      </c>
      <c r="F92">
        <f t="shared" si="3"/>
        <v>19826</v>
      </c>
      <c r="G92">
        <v>30.832999999999998</v>
      </c>
    </row>
    <row r="93" spans="1:7" x14ac:dyDescent="0.2">
      <c r="A93">
        <v>256</v>
      </c>
      <c r="B93">
        <v>8</v>
      </c>
      <c r="C93">
        <f t="shared" si="2"/>
        <v>4</v>
      </c>
      <c r="D93">
        <v>0</v>
      </c>
      <c r="E93">
        <v>0</v>
      </c>
      <c r="F93">
        <f t="shared" si="3"/>
        <v>0</v>
      </c>
    </row>
    <row r="94" spans="1:7" x14ac:dyDescent="0.2">
      <c r="A94">
        <v>256</v>
      </c>
      <c r="B94">
        <v>16</v>
      </c>
      <c r="C94">
        <f t="shared" si="2"/>
        <v>2</v>
      </c>
      <c r="D94">
        <v>0</v>
      </c>
      <c r="E94">
        <v>0</v>
      </c>
      <c r="F94">
        <f t="shared" si="3"/>
        <v>0</v>
      </c>
    </row>
    <row r="95" spans="1:7" x14ac:dyDescent="0.2">
      <c r="A95">
        <v>256</v>
      </c>
      <c r="B95">
        <v>32</v>
      </c>
      <c r="C95">
        <f t="shared" si="2"/>
        <v>1</v>
      </c>
      <c r="D95">
        <v>0</v>
      </c>
      <c r="E95">
        <v>0</v>
      </c>
      <c r="F95">
        <f t="shared" si="3"/>
        <v>0</v>
      </c>
    </row>
    <row r="96" spans="1:7" x14ac:dyDescent="0.2">
      <c r="A96">
        <v>256</v>
      </c>
      <c r="B96">
        <v>64</v>
      </c>
      <c r="C96">
        <f t="shared" si="2"/>
        <v>0.5</v>
      </c>
      <c r="D96">
        <v>0</v>
      </c>
      <c r="E96">
        <v>0</v>
      </c>
      <c r="F96">
        <f t="shared" si="3"/>
        <v>0</v>
      </c>
    </row>
    <row r="97" spans="1:7" x14ac:dyDescent="0.2">
      <c r="A97">
        <v>256</v>
      </c>
      <c r="B97">
        <v>128</v>
      </c>
      <c r="C97">
        <f t="shared" si="2"/>
        <v>0.25</v>
      </c>
      <c r="D97">
        <v>0</v>
      </c>
      <c r="E97">
        <v>0</v>
      </c>
      <c r="F97">
        <f t="shared" si="3"/>
        <v>0</v>
      </c>
    </row>
    <row r="98" spans="1:7" x14ac:dyDescent="0.2">
      <c r="A98">
        <v>256</v>
      </c>
      <c r="B98">
        <v>256</v>
      </c>
      <c r="C98">
        <f t="shared" si="2"/>
        <v>0.125</v>
      </c>
      <c r="D98">
        <v>0</v>
      </c>
      <c r="E98">
        <v>0</v>
      </c>
      <c r="F98">
        <f t="shared" si="3"/>
        <v>0</v>
      </c>
    </row>
    <row r="99" spans="1:7" x14ac:dyDescent="0.2">
      <c r="A99">
        <v>256</v>
      </c>
      <c r="B99">
        <v>512</v>
      </c>
      <c r="C99">
        <f t="shared" si="2"/>
        <v>6.25E-2</v>
      </c>
      <c r="D99">
        <v>0</v>
      </c>
      <c r="E99">
        <v>0</v>
      </c>
      <c r="F99">
        <f t="shared" si="3"/>
        <v>0</v>
      </c>
    </row>
    <row r="100" spans="1:7" x14ac:dyDescent="0.2">
      <c r="A100">
        <v>256</v>
      </c>
      <c r="B100">
        <v>1024</v>
      </c>
      <c r="C100">
        <f t="shared" si="2"/>
        <v>3.125E-2</v>
      </c>
      <c r="D100">
        <v>0</v>
      </c>
      <c r="E100">
        <v>0</v>
      </c>
      <c r="F100">
        <f t="shared" si="3"/>
        <v>0</v>
      </c>
    </row>
    <row r="101" spans="1:7" x14ac:dyDescent="0.2">
      <c r="A101">
        <v>512</v>
      </c>
      <c r="B101">
        <v>1</v>
      </c>
      <c r="C101">
        <f t="shared" si="2"/>
        <v>16</v>
      </c>
      <c r="D101">
        <v>14723</v>
      </c>
      <c r="E101">
        <v>5103</v>
      </c>
      <c r="F101">
        <f t="shared" si="3"/>
        <v>19826</v>
      </c>
      <c r="G101">
        <v>43.033999999999999</v>
      </c>
    </row>
    <row r="102" spans="1:7" x14ac:dyDescent="0.2">
      <c r="A102">
        <v>512</v>
      </c>
      <c r="B102">
        <v>2</v>
      </c>
      <c r="C102">
        <f t="shared" si="2"/>
        <v>8</v>
      </c>
      <c r="D102">
        <v>14723</v>
      </c>
      <c r="E102">
        <v>5103</v>
      </c>
      <c r="F102">
        <f t="shared" si="3"/>
        <v>19826</v>
      </c>
      <c r="G102">
        <v>33.036999999999999</v>
      </c>
    </row>
    <row r="103" spans="1:7" x14ac:dyDescent="0.2">
      <c r="A103">
        <v>512</v>
      </c>
      <c r="B103">
        <v>4</v>
      </c>
      <c r="C103">
        <f t="shared" si="2"/>
        <v>4</v>
      </c>
      <c r="D103">
        <v>0</v>
      </c>
      <c r="E103">
        <v>0</v>
      </c>
      <c r="F103">
        <f t="shared" si="3"/>
        <v>0</v>
      </c>
    </row>
    <row r="104" spans="1:7" x14ac:dyDescent="0.2">
      <c r="A104">
        <v>512</v>
      </c>
      <c r="B104">
        <v>8</v>
      </c>
      <c r="C104">
        <f t="shared" si="2"/>
        <v>2</v>
      </c>
      <c r="D104">
        <v>0</v>
      </c>
      <c r="E104">
        <v>0</v>
      </c>
      <c r="F104">
        <f t="shared" si="3"/>
        <v>0</v>
      </c>
    </row>
    <row r="105" spans="1:7" x14ac:dyDescent="0.2">
      <c r="A105">
        <v>512</v>
      </c>
      <c r="B105">
        <v>16</v>
      </c>
      <c r="C105">
        <f t="shared" si="2"/>
        <v>1</v>
      </c>
      <c r="D105">
        <v>0</v>
      </c>
      <c r="E105">
        <v>0</v>
      </c>
      <c r="F105">
        <f t="shared" si="3"/>
        <v>0</v>
      </c>
    </row>
    <row r="106" spans="1:7" x14ac:dyDescent="0.2">
      <c r="A106">
        <v>512</v>
      </c>
      <c r="B106">
        <v>32</v>
      </c>
      <c r="C106">
        <f t="shared" si="2"/>
        <v>0.5</v>
      </c>
      <c r="D106">
        <v>0</v>
      </c>
      <c r="E106">
        <v>0</v>
      </c>
      <c r="F106">
        <f t="shared" si="3"/>
        <v>0</v>
      </c>
    </row>
    <row r="107" spans="1:7" x14ac:dyDescent="0.2">
      <c r="A107">
        <v>512</v>
      </c>
      <c r="B107">
        <v>64</v>
      </c>
      <c r="C107">
        <f t="shared" si="2"/>
        <v>0.25</v>
      </c>
      <c r="D107">
        <v>0</v>
      </c>
      <c r="E107">
        <v>0</v>
      </c>
      <c r="F107">
        <f t="shared" si="3"/>
        <v>0</v>
      </c>
    </row>
    <row r="108" spans="1:7" x14ac:dyDescent="0.2">
      <c r="A108">
        <v>512</v>
      </c>
      <c r="B108">
        <v>128</v>
      </c>
      <c r="C108">
        <f t="shared" si="2"/>
        <v>0.125</v>
      </c>
      <c r="D108">
        <v>0</v>
      </c>
      <c r="E108">
        <v>0</v>
      </c>
      <c r="F108">
        <f t="shared" si="3"/>
        <v>0</v>
      </c>
    </row>
    <row r="109" spans="1:7" x14ac:dyDescent="0.2">
      <c r="A109">
        <v>512</v>
      </c>
      <c r="B109">
        <v>256</v>
      </c>
      <c r="C109">
        <f t="shared" si="2"/>
        <v>6.25E-2</v>
      </c>
      <c r="D109">
        <v>0</v>
      </c>
      <c r="E109">
        <v>0</v>
      </c>
      <c r="F109">
        <f t="shared" si="3"/>
        <v>0</v>
      </c>
    </row>
    <row r="110" spans="1:7" x14ac:dyDescent="0.2">
      <c r="A110">
        <v>512</v>
      </c>
      <c r="B110">
        <v>512</v>
      </c>
      <c r="C110">
        <f t="shared" si="2"/>
        <v>3.125E-2</v>
      </c>
      <c r="D110">
        <v>0</v>
      </c>
      <c r="E110">
        <v>0</v>
      </c>
      <c r="F110">
        <f t="shared" si="3"/>
        <v>0</v>
      </c>
    </row>
    <row r="111" spans="1:7" x14ac:dyDescent="0.2">
      <c r="A111">
        <v>512</v>
      </c>
      <c r="B111">
        <v>1024</v>
      </c>
      <c r="C111">
        <f t="shared" si="2"/>
        <v>1.5625E-2</v>
      </c>
      <c r="D111">
        <v>0</v>
      </c>
      <c r="E111">
        <v>0</v>
      </c>
      <c r="F111">
        <f t="shared" si="3"/>
        <v>0</v>
      </c>
    </row>
    <row r="112" spans="1:7" x14ac:dyDescent="0.2">
      <c r="A112">
        <v>1024</v>
      </c>
      <c r="B112">
        <v>1</v>
      </c>
      <c r="C112">
        <f t="shared" si="2"/>
        <v>8</v>
      </c>
      <c r="D112">
        <v>14723</v>
      </c>
      <c r="E112">
        <v>5103</v>
      </c>
      <c r="F112">
        <f t="shared" si="3"/>
        <v>19826</v>
      </c>
      <c r="G112">
        <v>43.033999999999999</v>
      </c>
    </row>
    <row r="113" spans="1:6" x14ac:dyDescent="0.2">
      <c r="A113">
        <v>1024</v>
      </c>
      <c r="B113">
        <v>2</v>
      </c>
      <c r="C113">
        <f t="shared" si="2"/>
        <v>4</v>
      </c>
      <c r="D113">
        <v>0</v>
      </c>
      <c r="E113">
        <v>0</v>
      </c>
      <c r="F113">
        <f t="shared" si="3"/>
        <v>0</v>
      </c>
    </row>
    <row r="114" spans="1:6" x14ac:dyDescent="0.2">
      <c r="A114">
        <v>1024</v>
      </c>
      <c r="B114">
        <v>4</v>
      </c>
      <c r="C114">
        <f t="shared" si="2"/>
        <v>2</v>
      </c>
      <c r="D114">
        <v>0</v>
      </c>
      <c r="E114">
        <v>0</v>
      </c>
      <c r="F114">
        <f t="shared" si="3"/>
        <v>0</v>
      </c>
    </row>
    <row r="115" spans="1:6" x14ac:dyDescent="0.2">
      <c r="A115">
        <v>1024</v>
      </c>
      <c r="B115">
        <v>8</v>
      </c>
      <c r="C115">
        <f t="shared" si="2"/>
        <v>1</v>
      </c>
      <c r="D115">
        <v>0</v>
      </c>
      <c r="E115">
        <v>0</v>
      </c>
      <c r="F115">
        <f t="shared" si="3"/>
        <v>0</v>
      </c>
    </row>
    <row r="116" spans="1:6" x14ac:dyDescent="0.2">
      <c r="A116">
        <v>1024</v>
      </c>
      <c r="B116">
        <v>16</v>
      </c>
      <c r="C116">
        <f t="shared" si="2"/>
        <v>0.5</v>
      </c>
      <c r="D116">
        <v>0</v>
      </c>
      <c r="E116">
        <v>0</v>
      </c>
      <c r="F116">
        <f t="shared" si="3"/>
        <v>0</v>
      </c>
    </row>
    <row r="117" spans="1:6" x14ac:dyDescent="0.2">
      <c r="A117">
        <v>1024</v>
      </c>
      <c r="B117">
        <v>32</v>
      </c>
      <c r="C117">
        <f t="shared" si="2"/>
        <v>0.25</v>
      </c>
      <c r="D117">
        <v>0</v>
      </c>
      <c r="E117">
        <v>0</v>
      </c>
      <c r="F117">
        <f t="shared" si="3"/>
        <v>0</v>
      </c>
    </row>
    <row r="118" spans="1:6" x14ac:dyDescent="0.2">
      <c r="A118">
        <v>1024</v>
      </c>
      <c r="B118">
        <v>64</v>
      </c>
      <c r="C118">
        <f t="shared" si="2"/>
        <v>0.125</v>
      </c>
      <c r="D118">
        <v>0</v>
      </c>
      <c r="E118">
        <v>0</v>
      </c>
      <c r="F118">
        <f t="shared" si="3"/>
        <v>0</v>
      </c>
    </row>
    <row r="119" spans="1:6" x14ac:dyDescent="0.2">
      <c r="A119">
        <v>1024</v>
      </c>
      <c r="B119">
        <v>128</v>
      </c>
      <c r="C119">
        <f t="shared" si="2"/>
        <v>6.25E-2</v>
      </c>
      <c r="D119">
        <v>0</v>
      </c>
      <c r="E119">
        <v>0</v>
      </c>
      <c r="F119">
        <f t="shared" si="3"/>
        <v>0</v>
      </c>
    </row>
    <row r="120" spans="1:6" x14ac:dyDescent="0.2">
      <c r="A120">
        <v>1024</v>
      </c>
      <c r="B120">
        <v>256</v>
      </c>
      <c r="C120">
        <f t="shared" si="2"/>
        <v>3.125E-2</v>
      </c>
      <c r="D120">
        <v>0</v>
      </c>
      <c r="E120">
        <v>0</v>
      </c>
      <c r="F120">
        <f t="shared" si="3"/>
        <v>0</v>
      </c>
    </row>
    <row r="121" spans="1:6" x14ac:dyDescent="0.2">
      <c r="A121">
        <v>1024</v>
      </c>
      <c r="B121">
        <v>512</v>
      </c>
      <c r="C121">
        <f t="shared" si="2"/>
        <v>1.5625E-2</v>
      </c>
      <c r="D121">
        <v>0</v>
      </c>
      <c r="E121">
        <v>0</v>
      </c>
      <c r="F121">
        <f t="shared" si="3"/>
        <v>0</v>
      </c>
    </row>
    <row r="122" spans="1:6" x14ac:dyDescent="0.2">
      <c r="A122">
        <v>1024</v>
      </c>
      <c r="B122">
        <v>1024</v>
      </c>
      <c r="C122">
        <f t="shared" si="2"/>
        <v>7.8125E-3</v>
      </c>
      <c r="D122">
        <v>0</v>
      </c>
      <c r="E122">
        <v>0</v>
      </c>
      <c r="F122">
        <f t="shared" si="3"/>
        <v>0</v>
      </c>
    </row>
  </sheetData>
  <conditionalFormatting sqref="I2:I1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{ABC9AF40-A61D-9347-A56F-A3F0D7980232}</x14:id>
        </ext>
      </extLst>
    </cfRule>
  </conditionalFormatting>
  <conditionalFormatting sqref="O8:O1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{732F3098-36BD-3649-A3B9-0125A2265EC9}</x14:id>
        </ext>
      </extLst>
    </cfRule>
  </conditionalFormatting>
  <conditionalFormatting sqref="I2:I12 L11:S11 M10:S10 N9:S9 O8:S8 P7:S7 Q6:S6 R5:S5 S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{C566D8D1-F640-6248-A838-9FF7FAE72DEE}</x14:id>
        </ext>
      </extLst>
    </cfRule>
  </conditionalFormatting>
  <conditionalFormatting sqref="L11:S11 M10:S10 N9:S9 O8:S8 P7:S7 Q6:S6 R5:S5 S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{078F1AF4-564E-3C47-B481-008E9311F584}</x14:id>
        </ext>
      </extLst>
    </cfRule>
  </conditionalFormatting>
  <conditionalFormatting sqref="J1:T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{11422162-AC93-4F44-941F-B6318FE8A503}</x14:id>
        </ext>
      </extLst>
    </cfRule>
  </conditionalFormatting>
  <conditionalFormatting sqref="J2:T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{F41EF025-1296-3946-AF27-B81F64747FA0}</x14:id>
        </ext>
      </extLst>
    </cfRule>
  </conditionalFormatting>
  <conditionalFormatting sqref="O21:O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{CB13E2CE-AA2A-2343-B238-73AB933359E0}</x14:id>
        </ext>
      </extLst>
    </cfRule>
  </conditionalFormatting>
  <conditionalFormatting sqref="I15:I25 L24:S24 M23:S23 N22:S22 O21:S21 P20:S20 Q19:S19 R18:S18 S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{9F9D7B5D-4ABB-764E-BD0C-D0C6EB3BC326}</x14:id>
        </ext>
      </extLst>
    </cfRule>
  </conditionalFormatting>
  <conditionalFormatting sqref="L24:S24 M23:S23 N22:S22 O21:S21 P20:S20 Q19:S19 R18:S18 S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{28669CC6-502E-2044-8BB5-C326D8919D55}</x14:id>
        </ext>
      </extLst>
    </cfRule>
  </conditionalFormatting>
  <conditionalFormatting sqref="J14:T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{8E90E0A3-56F8-1546-B1E1-418DFC618712}</x14:id>
        </ext>
      </extLst>
    </cfRule>
  </conditionalFormatting>
  <conditionalFormatting sqref="J15:T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C9AF40-A61D-9347-A56F-A3F0D7980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732F3098-36BD-3649-A3B9-0125A2265E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O8:O12</xm:sqref>
        </x14:conditionalFormatting>
        <x14:conditionalFormatting xmlns:xm="http://schemas.microsoft.com/office/excel/2006/main">
          <x14:cfRule type="dataBar" id="{C566D8D1-F640-6248-A838-9FF7FAE72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I2:I12 L11:S11 M10:S10 N9:S9 O8:S8 P7:S7 Q6:S6 R5:S5 S4</xm:sqref>
        </x14:conditionalFormatting>
        <x14:conditionalFormatting xmlns:xm="http://schemas.microsoft.com/office/excel/2006/main">
          <x14:cfRule type="dataBar" id="{078F1AF4-564E-3C47-B481-008E9311F5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L11:S11 M10:S10 N9:S9 O8:S8 P7:S7 Q6:S6 R5:S5 S4</xm:sqref>
        </x14:conditionalFormatting>
        <x14:conditionalFormatting xmlns:xm="http://schemas.microsoft.com/office/excel/2006/main">
          <x14:cfRule type="dataBar" id="{11422162-AC93-4F44-941F-B6318FE8A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J1:T1</xm:sqref>
        </x14:conditionalFormatting>
        <x14:conditionalFormatting xmlns:xm="http://schemas.microsoft.com/office/excel/2006/main">
          <x14:cfRule type="dataBar" id="{F41EF025-1296-3946-AF27-B81F64747F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I15:I25</xm:sqref>
        </x14:conditionalFormatting>
        <x14:conditionalFormatting xmlns:xm="http://schemas.microsoft.com/office/excel/2006/main">
          <x14:cfRule type="dataBar" id="{CB13E2CE-AA2A-2343-B238-73AB93335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O21:O25</xm:sqref>
        </x14:conditionalFormatting>
        <x14:conditionalFormatting xmlns:xm="http://schemas.microsoft.com/office/excel/2006/main">
          <x14:cfRule type="dataBar" id="{9F9D7B5D-4ABB-764E-BD0C-D0C6EB3BC3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I15:I25 L24:S24 M23:S23 N22:S22 O21:S21 P20:S20 Q19:S19 R18:S18 S17</xm:sqref>
        </x14:conditionalFormatting>
        <x14:conditionalFormatting xmlns:xm="http://schemas.microsoft.com/office/excel/2006/main">
          <x14:cfRule type="dataBar" id="{28669CC6-502E-2044-8BB5-C326D8919D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L24:S24 M23:S23 N22:S22 O21:S21 P20:S20 Q19:S19 R18:S18 S17</xm:sqref>
        </x14:conditionalFormatting>
        <x14:conditionalFormatting xmlns:xm="http://schemas.microsoft.com/office/excel/2006/main">
          <x14:cfRule type="dataBar" id="{8E90E0A3-56F8-1546-B1E1-418DFC618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J14:T14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C1" workbookViewId="0">
      <selection activeCell="M7" sqref="M7"/>
    </sheetView>
  </sheetViews>
  <sheetFormatPr baseColWidth="10" defaultRowHeight="16" x14ac:dyDescent="0.2"/>
  <cols>
    <col min="2" max="2" width="12.1640625" bestFit="1" customWidth="1"/>
    <col min="3" max="3" width="13" customWidth="1"/>
    <col min="6" max="6" width="12.83203125" customWidth="1"/>
    <col min="7" max="7" width="14.83203125" customWidth="1"/>
    <col min="8" max="8" width="12.1640625" bestFit="1" customWidth="1"/>
    <col min="10" max="10" width="11.83203125" bestFit="1" customWidth="1"/>
    <col min="12" max="12" width="12.1640625" bestFit="1" customWidth="1"/>
  </cols>
  <sheetData>
    <row r="1" spans="1:13" x14ac:dyDescent="0.2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3</v>
      </c>
      <c r="G1" s="2" t="s">
        <v>4</v>
      </c>
      <c r="H1" s="2" t="s">
        <v>5</v>
      </c>
      <c r="I1" s="2" t="s">
        <v>7</v>
      </c>
      <c r="J1" s="2" t="s">
        <v>9</v>
      </c>
      <c r="K1" s="2" t="s">
        <v>10</v>
      </c>
      <c r="L1" s="2" t="s">
        <v>8</v>
      </c>
      <c r="M1" s="2" t="s">
        <v>12</v>
      </c>
    </row>
    <row r="2" spans="1:13" x14ac:dyDescent="0.2">
      <c r="A2" s="2" t="s">
        <v>36</v>
      </c>
      <c r="B2" s="2">
        <v>32222672885</v>
      </c>
      <c r="C2" s="2">
        <v>8703028185</v>
      </c>
      <c r="D2" s="2">
        <v>40925701070</v>
      </c>
      <c r="E2" s="2">
        <v>7.3499999999999998E-3</v>
      </c>
      <c r="F2" s="2">
        <v>97653286312</v>
      </c>
      <c r="G2" s="2">
        <v>0</v>
      </c>
      <c r="H2" s="2">
        <v>97653286312</v>
      </c>
      <c r="I2" s="2">
        <v>6.8480000000000003E-6</v>
      </c>
      <c r="J2" s="3">
        <v>131167000000</v>
      </c>
      <c r="K2" s="2">
        <v>97853905223</v>
      </c>
      <c r="L2" s="3">
        <v>229021000000</v>
      </c>
      <c r="M2" s="2">
        <v>1</v>
      </c>
    </row>
    <row r="3" spans="1:13" x14ac:dyDescent="0.2">
      <c r="A3" t="s">
        <v>50</v>
      </c>
      <c r="B3">
        <v>15021596294</v>
      </c>
      <c r="C3">
        <v>4487829359</v>
      </c>
      <c r="D3">
        <f>B3+C3</f>
        <v>19509425653</v>
      </c>
      <c r="E3">
        <v>2.9199999999999999E-3</v>
      </c>
      <c r="F3">
        <v>41137781544</v>
      </c>
      <c r="G3">
        <v>0</v>
      </c>
      <c r="H3">
        <f>F3+G3</f>
        <v>41137781544</v>
      </c>
      <c r="I3">
        <v>1.3869999999999999E-5</v>
      </c>
      <c r="J3">
        <f>D3*(1+E3*300)</f>
        <v>36599682525.028</v>
      </c>
      <c r="K3">
        <f>H3*(1+I3*300)</f>
        <v>41308955853.004585</v>
      </c>
      <c r="L3">
        <f>J3+K3</f>
        <v>77908638378.032593</v>
      </c>
      <c r="M3">
        <f>L2/L3</f>
        <v>2.9396098400376562</v>
      </c>
    </row>
    <row r="5" spans="1:13" x14ac:dyDescent="0.2">
      <c r="B5" t="s">
        <v>37</v>
      </c>
      <c r="C5" t="s">
        <v>42</v>
      </c>
      <c r="D5" t="s">
        <v>38</v>
      </c>
      <c r="E5" t="s">
        <v>39</v>
      </c>
      <c r="F5" t="s">
        <v>43</v>
      </c>
      <c r="G5" t="s">
        <v>40</v>
      </c>
      <c r="H5" t="s">
        <v>41</v>
      </c>
      <c r="L5" t="s">
        <v>8</v>
      </c>
    </row>
    <row r="6" spans="1:13" x14ac:dyDescent="0.2">
      <c r="A6" t="s">
        <v>49</v>
      </c>
      <c r="B6">
        <f>15021596294+4487829359+41137781544</f>
        <v>60647207197</v>
      </c>
      <c r="C6">
        <f>47336385+9557460+570516</f>
        <v>57464361</v>
      </c>
      <c r="D6">
        <f>C6/B6</f>
        <v>9.4751866830963577E-4</v>
      </c>
      <c r="E6">
        <v>57464361</v>
      </c>
      <c r="F6">
        <v>13690548</v>
      </c>
      <c r="G6">
        <f>F6/E6</f>
        <v>0.238244152754087</v>
      </c>
      <c r="H6">
        <f>B6*(1+D6*(2+G6*300))</f>
        <v>64869300319.000008</v>
      </c>
      <c r="L6">
        <f>H6+H8</f>
        <v>64906916097.000008</v>
      </c>
      <c r="M6">
        <f>L3/L6</f>
        <v>1.2003133573870954</v>
      </c>
    </row>
    <row r="7" spans="1:13" x14ac:dyDescent="0.2">
      <c r="B7" t="s">
        <v>44</v>
      </c>
      <c r="E7" t="s">
        <v>45</v>
      </c>
      <c r="F7" t="s">
        <v>46</v>
      </c>
      <c r="G7" t="s">
        <v>47</v>
      </c>
      <c r="H7" t="s">
        <v>48</v>
      </c>
    </row>
    <row r="8" spans="1:13" x14ac:dyDescent="0.2">
      <c r="B8">
        <v>13170889</v>
      </c>
      <c r="E8">
        <v>13170889</v>
      </c>
      <c r="F8">
        <v>37580</v>
      </c>
      <c r="G8">
        <f>F8/E8</f>
        <v>2.8532622209480316E-3</v>
      </c>
      <c r="H8">
        <f>E8*(2+G8*300)</f>
        <v>37615778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I1" workbookViewId="0">
      <selection activeCell="P3" sqref="P3"/>
    </sheetView>
  </sheetViews>
  <sheetFormatPr baseColWidth="10" defaultRowHeight="16" x14ac:dyDescent="0.2"/>
  <cols>
    <col min="5" max="5" width="12.1640625" bestFit="1" customWidth="1"/>
  </cols>
  <sheetData>
    <row r="1" spans="2:15" x14ac:dyDescent="0.2">
      <c r="B1" t="s">
        <v>25</v>
      </c>
      <c r="G1">
        <f t="shared" ref="G1:G8" si="0">E1+F1</f>
        <v>0</v>
      </c>
      <c r="K1">
        <f t="shared" ref="K1:K8" si="1">I1+J1</f>
        <v>0</v>
      </c>
      <c r="M1">
        <f t="shared" ref="M1:M8" si="2">G1*(1+H1*300)</f>
        <v>0</v>
      </c>
      <c r="N1">
        <f t="shared" ref="N1:N8" si="3">K1*(1+L1*300)</f>
        <v>0</v>
      </c>
      <c r="O1">
        <f t="shared" ref="O1:O8" si="4">M1+N1</f>
        <v>0</v>
      </c>
    </row>
    <row r="2" spans="2:15" x14ac:dyDescent="0.2">
      <c r="B2" t="s">
        <v>16</v>
      </c>
      <c r="C2" t="s">
        <v>17</v>
      </c>
      <c r="G2">
        <f t="shared" si="0"/>
        <v>0</v>
      </c>
      <c r="K2">
        <f t="shared" si="1"/>
        <v>0</v>
      </c>
      <c r="M2">
        <f t="shared" si="2"/>
        <v>0</v>
      </c>
      <c r="N2">
        <f t="shared" si="3"/>
        <v>0</v>
      </c>
      <c r="O2">
        <f t="shared" si="4"/>
        <v>0</v>
      </c>
    </row>
    <row r="3" spans="2:15" x14ac:dyDescent="0.2">
      <c r="B3" t="s">
        <v>16</v>
      </c>
      <c r="C3" t="s">
        <v>11</v>
      </c>
      <c r="E3">
        <v>24923837</v>
      </c>
      <c r="F3">
        <v>6957724</v>
      </c>
      <c r="G3">
        <f t="shared" si="0"/>
        <v>31881561</v>
      </c>
      <c r="H3">
        <v>5.9800000000000001E-3</v>
      </c>
      <c r="I3">
        <v>75612010</v>
      </c>
      <c r="J3">
        <v>0</v>
      </c>
      <c r="K3">
        <f t="shared" si="1"/>
        <v>75612010</v>
      </c>
      <c r="L3">
        <v>6.0000000000000002E-5</v>
      </c>
      <c r="M3">
        <f t="shared" si="2"/>
        <v>89077081.434</v>
      </c>
      <c r="N3">
        <f t="shared" si="3"/>
        <v>76973026.180000007</v>
      </c>
      <c r="O3">
        <f t="shared" si="4"/>
        <v>166050107.61400002</v>
      </c>
    </row>
    <row r="4" spans="2:15" x14ac:dyDescent="0.2">
      <c r="B4" t="s">
        <v>16</v>
      </c>
      <c r="C4" t="s">
        <v>14</v>
      </c>
      <c r="E4">
        <v>24794481</v>
      </c>
      <c r="F4">
        <v>6933174</v>
      </c>
      <c r="G4">
        <f t="shared" si="0"/>
        <v>31727655</v>
      </c>
      <c r="H4">
        <v>6.3299999999999997E-3</v>
      </c>
      <c r="I4">
        <v>75277020</v>
      </c>
      <c r="J4">
        <v>0</v>
      </c>
      <c r="K4">
        <f t="shared" si="1"/>
        <v>75277020</v>
      </c>
      <c r="L4">
        <v>6.0000000000000002E-5</v>
      </c>
      <c r="M4">
        <f t="shared" si="2"/>
        <v>91978471.844999999</v>
      </c>
      <c r="N4">
        <f t="shared" si="3"/>
        <v>76632006.359999999</v>
      </c>
      <c r="O4">
        <f t="shared" si="4"/>
        <v>168610478.20499998</v>
      </c>
    </row>
    <row r="5" spans="2:15" x14ac:dyDescent="0.2">
      <c r="B5" t="s">
        <v>16</v>
      </c>
      <c r="C5" t="s">
        <v>13</v>
      </c>
      <c r="E5">
        <v>14779632</v>
      </c>
      <c r="F5">
        <v>4485187</v>
      </c>
      <c r="G5">
        <f t="shared" si="0"/>
        <v>19264819</v>
      </c>
      <c r="H5">
        <v>7.5100000000000002E-3</v>
      </c>
      <c r="I5">
        <v>40086740</v>
      </c>
      <c r="J5">
        <v>0</v>
      </c>
      <c r="K5">
        <f t="shared" si="1"/>
        <v>40086740</v>
      </c>
      <c r="L5">
        <v>1.2E-4</v>
      </c>
      <c r="M5">
        <f t="shared" si="2"/>
        <v>62668456.207000002</v>
      </c>
      <c r="N5">
        <f t="shared" si="3"/>
        <v>41529862.640000001</v>
      </c>
      <c r="O5">
        <f t="shared" si="4"/>
        <v>104198318.847</v>
      </c>
    </row>
    <row r="6" spans="2:15" x14ac:dyDescent="0.2">
      <c r="B6" t="s">
        <v>16</v>
      </c>
      <c r="C6" t="s">
        <v>21</v>
      </c>
      <c r="E6">
        <v>14595008</v>
      </c>
      <c r="F6">
        <v>4300595</v>
      </c>
      <c r="G6">
        <f t="shared" si="0"/>
        <v>18895603</v>
      </c>
      <c r="H6">
        <v>7.6E-3</v>
      </c>
      <c r="I6">
        <v>39226684</v>
      </c>
      <c r="J6">
        <v>0</v>
      </c>
      <c r="K6">
        <f t="shared" si="1"/>
        <v>39226684</v>
      </c>
      <c r="L6">
        <v>1.2E-4</v>
      </c>
      <c r="M6">
        <f t="shared" si="2"/>
        <v>61977577.839999996</v>
      </c>
      <c r="N6">
        <f t="shared" si="3"/>
        <v>40638844.623999998</v>
      </c>
      <c r="O6">
        <f t="shared" si="4"/>
        <v>102616422.46399999</v>
      </c>
    </row>
    <row r="7" spans="2:15" x14ac:dyDescent="0.2">
      <c r="B7" t="s">
        <v>16</v>
      </c>
      <c r="C7" t="s">
        <v>23</v>
      </c>
      <c r="E7">
        <v>14478576</v>
      </c>
      <c r="F7">
        <v>4300874</v>
      </c>
      <c r="G7">
        <f t="shared" si="0"/>
        <v>18779450</v>
      </c>
      <c r="H7">
        <v>7.4900000000000001E-3</v>
      </c>
      <c r="I7">
        <v>39106740</v>
      </c>
      <c r="J7">
        <v>0</v>
      </c>
      <c r="K7">
        <f t="shared" si="1"/>
        <v>39106740</v>
      </c>
      <c r="L7">
        <v>1.2999999999999999E-4</v>
      </c>
      <c r="M7">
        <f t="shared" si="2"/>
        <v>60976874.149999999</v>
      </c>
      <c r="N7">
        <f t="shared" si="3"/>
        <v>40631902.859999999</v>
      </c>
      <c r="O7">
        <f t="shared" si="4"/>
        <v>101608777.00999999</v>
      </c>
    </row>
    <row r="8" spans="2:15" x14ac:dyDescent="0.2">
      <c r="B8" t="s">
        <v>16</v>
      </c>
      <c r="C8" t="s">
        <v>24</v>
      </c>
      <c r="E8">
        <v>13391747</v>
      </c>
      <c r="F8">
        <v>4302372</v>
      </c>
      <c r="G8">
        <f t="shared" si="0"/>
        <v>17694119</v>
      </c>
      <c r="H8">
        <v>7.2700000000000004E-3</v>
      </c>
      <c r="I8">
        <v>39327037</v>
      </c>
      <c r="J8">
        <v>0</v>
      </c>
      <c r="K8">
        <f t="shared" si="1"/>
        <v>39327037</v>
      </c>
      <c r="L8">
        <v>1.2E-4</v>
      </c>
      <c r="M8">
        <f t="shared" si="2"/>
        <v>56284992.539000005</v>
      </c>
      <c r="N8">
        <f t="shared" si="3"/>
        <v>40742810.332000002</v>
      </c>
      <c r="O8">
        <f t="shared" si="4"/>
        <v>97027802.871000007</v>
      </c>
    </row>
    <row r="9" spans="2:15" x14ac:dyDescent="0.2">
      <c r="B9" t="s">
        <v>16</v>
      </c>
      <c r="C9">
        <v>3</v>
      </c>
      <c r="D9" t="s">
        <v>22</v>
      </c>
      <c r="E9">
        <v>14117658</v>
      </c>
      <c r="F9">
        <v>4154805</v>
      </c>
      <c r="G9">
        <f>E9+F9</f>
        <v>18272463</v>
      </c>
      <c r="H9">
        <v>8.8900000000000003E-3</v>
      </c>
      <c r="I9">
        <v>38762034</v>
      </c>
      <c r="J9">
        <v>0</v>
      </c>
      <c r="K9">
        <f>I9+J9</f>
        <v>38762034</v>
      </c>
      <c r="L9">
        <v>1.2999999999999999E-4</v>
      </c>
      <c r="M9">
        <f t="shared" ref="M9:M21" si="5">G9*(1+H9*300)</f>
        <v>67005121.821000002</v>
      </c>
      <c r="N9">
        <f t="shared" ref="N9:N21" si="6">K9*(1+L9*300)</f>
        <v>40273753.325999998</v>
      </c>
      <c r="O9">
        <f t="shared" ref="O9:O21" si="7">M9+N9</f>
        <v>107278875.147</v>
      </c>
    </row>
    <row r="10" spans="2:15" x14ac:dyDescent="0.2">
      <c r="B10" t="s">
        <v>16</v>
      </c>
      <c r="C10" s="1" t="s">
        <v>15</v>
      </c>
      <c r="D10" t="s">
        <v>18</v>
      </c>
      <c r="E10">
        <v>13933376</v>
      </c>
      <c r="F10">
        <v>3970520</v>
      </c>
      <c r="G10">
        <f>E10+F10</f>
        <v>17903896</v>
      </c>
      <c r="H10">
        <v>9.0799999999999995E-3</v>
      </c>
      <c r="I10">
        <v>37902041</v>
      </c>
      <c r="J10">
        <v>0</v>
      </c>
      <c r="K10">
        <f>I10+J10</f>
        <v>37902041</v>
      </c>
      <c r="L10">
        <v>1.2999999999999999E-4</v>
      </c>
      <c r="M10">
        <f t="shared" si="5"/>
        <v>66674108.703999996</v>
      </c>
      <c r="N10">
        <f t="shared" si="6"/>
        <v>39380220.598999999</v>
      </c>
      <c r="O10">
        <f t="shared" si="7"/>
        <v>106054329.303</v>
      </c>
    </row>
    <row r="11" spans="2:15" x14ac:dyDescent="0.2">
      <c r="B11" t="s">
        <v>16</v>
      </c>
      <c r="C11" s="1" t="s">
        <v>19</v>
      </c>
      <c r="D11" t="s">
        <v>20</v>
      </c>
      <c r="E11">
        <v>13816558</v>
      </c>
      <c r="F11">
        <v>3970446</v>
      </c>
      <c r="G11">
        <f>E11+F11</f>
        <v>17787004</v>
      </c>
      <c r="H11">
        <v>8.9499999999999996E-3</v>
      </c>
      <c r="I11">
        <v>37787024</v>
      </c>
      <c r="J11">
        <v>0</v>
      </c>
      <c r="K11">
        <f>I11+J11</f>
        <v>37787024</v>
      </c>
      <c r="L11">
        <v>1.2999999999999999E-4</v>
      </c>
      <c r="M11">
        <f t="shared" si="5"/>
        <v>65545109.740000002</v>
      </c>
      <c r="N11">
        <f t="shared" si="6"/>
        <v>39260717.935999997</v>
      </c>
      <c r="O11">
        <f t="shared" si="7"/>
        <v>104805827.676</v>
      </c>
    </row>
    <row r="12" spans="2:15" x14ac:dyDescent="0.2">
      <c r="B12" t="s">
        <v>16</v>
      </c>
      <c r="C12" s="1" t="s">
        <v>26</v>
      </c>
      <c r="D12" t="s">
        <v>27</v>
      </c>
      <c r="E12">
        <v>12728419</v>
      </c>
      <c r="F12">
        <v>3970700</v>
      </c>
      <c r="G12">
        <f>E12+F12</f>
        <v>16699119</v>
      </c>
      <c r="H12">
        <v>8.6199999999999992E-3</v>
      </c>
      <c r="I12">
        <v>38002076</v>
      </c>
      <c r="J12">
        <v>0</v>
      </c>
      <c r="K12">
        <f>I12+J12</f>
        <v>38002076</v>
      </c>
      <c r="L12">
        <v>1.2999999999999999E-4</v>
      </c>
      <c r="M12">
        <f t="shared" si="5"/>
        <v>59883040.733999997</v>
      </c>
      <c r="N12">
        <f t="shared" si="6"/>
        <v>39484156.963999994</v>
      </c>
      <c r="O12">
        <f t="shared" si="7"/>
        <v>99367197.697999984</v>
      </c>
    </row>
    <row r="13" spans="2:15" x14ac:dyDescent="0.2">
      <c r="B13" t="s">
        <v>16</v>
      </c>
      <c r="C13" s="1" t="s">
        <v>28</v>
      </c>
      <c r="D13" t="s">
        <v>27</v>
      </c>
      <c r="E13">
        <v>11732292</v>
      </c>
      <c r="F13">
        <v>3638469</v>
      </c>
      <c r="G13">
        <f>E13+F13</f>
        <v>15370761</v>
      </c>
      <c r="H13">
        <v>1.082E-2</v>
      </c>
      <c r="I13">
        <v>32746926</v>
      </c>
      <c r="J13">
        <v>0</v>
      </c>
      <c r="K13">
        <f>I13+J13</f>
        <v>32746926</v>
      </c>
      <c r="L13">
        <v>1.4999999999999999E-4</v>
      </c>
      <c r="M13">
        <f t="shared" si="5"/>
        <v>65264251.206000008</v>
      </c>
      <c r="N13">
        <f t="shared" si="6"/>
        <v>34220537.669999994</v>
      </c>
      <c r="O13">
        <f t="shared" si="7"/>
        <v>99484788.876000002</v>
      </c>
    </row>
    <row r="14" spans="2:15" x14ac:dyDescent="0.2">
      <c r="B14" t="s">
        <v>25</v>
      </c>
      <c r="G14">
        <f t="shared" ref="G14:G21" si="8">E14+F14</f>
        <v>0</v>
      </c>
      <c r="K14">
        <f t="shared" ref="K14:K21" si="9">I14+J14</f>
        <v>0</v>
      </c>
      <c r="M14">
        <f t="shared" si="5"/>
        <v>0</v>
      </c>
      <c r="N14">
        <f t="shared" si="6"/>
        <v>0</v>
      </c>
      <c r="O14">
        <f t="shared" si="7"/>
        <v>0</v>
      </c>
    </row>
    <row r="15" spans="2:15" x14ac:dyDescent="0.2">
      <c r="B15" t="s">
        <v>16</v>
      </c>
      <c r="C15" t="s">
        <v>17</v>
      </c>
      <c r="G15">
        <f t="shared" si="8"/>
        <v>0</v>
      </c>
      <c r="K15">
        <f t="shared" si="9"/>
        <v>0</v>
      </c>
      <c r="M15">
        <f t="shared" si="5"/>
        <v>0</v>
      </c>
      <c r="N15">
        <f t="shared" si="6"/>
        <v>0</v>
      </c>
      <c r="O15">
        <f t="shared" si="7"/>
        <v>0</v>
      </c>
    </row>
    <row r="16" spans="2:15" x14ac:dyDescent="0.2">
      <c r="B16" t="s">
        <v>16</v>
      </c>
      <c r="C16" t="s">
        <v>11</v>
      </c>
      <c r="E16">
        <v>24923837</v>
      </c>
      <c r="F16">
        <v>6957724</v>
      </c>
      <c r="G16">
        <f t="shared" si="8"/>
        <v>31881561</v>
      </c>
      <c r="H16">
        <v>5.9800000000000001E-3</v>
      </c>
      <c r="I16">
        <v>75612010</v>
      </c>
      <c r="J16">
        <v>0</v>
      </c>
      <c r="K16">
        <f t="shared" si="9"/>
        <v>75612010</v>
      </c>
      <c r="L16">
        <v>6.0000000000000002E-5</v>
      </c>
      <c r="M16">
        <f t="shared" si="5"/>
        <v>89077081.434</v>
      </c>
      <c r="N16">
        <f t="shared" si="6"/>
        <v>76973026.180000007</v>
      </c>
      <c r="O16">
        <f t="shared" si="7"/>
        <v>166050107.61400002</v>
      </c>
    </row>
    <row r="17" spans="2:15" x14ac:dyDescent="0.2">
      <c r="B17" t="s">
        <v>16</v>
      </c>
      <c r="C17" t="s">
        <v>13</v>
      </c>
      <c r="E17">
        <v>14910553</v>
      </c>
      <c r="F17">
        <v>4511175</v>
      </c>
      <c r="G17">
        <f t="shared" si="8"/>
        <v>19421728</v>
      </c>
      <c r="H17">
        <v>7.43E-3</v>
      </c>
      <c r="I17">
        <v>40432020</v>
      </c>
      <c r="J17">
        <v>0</v>
      </c>
      <c r="K17">
        <f t="shared" si="9"/>
        <v>40432020</v>
      </c>
      <c r="L17">
        <v>1.2E-4</v>
      </c>
      <c r="M17">
        <f t="shared" si="5"/>
        <v>62712759.712000005</v>
      </c>
      <c r="N17">
        <f t="shared" si="6"/>
        <v>41887572.719999999</v>
      </c>
      <c r="O17">
        <f t="shared" si="7"/>
        <v>104600332.43200001</v>
      </c>
    </row>
    <row r="18" spans="2:15" x14ac:dyDescent="0.2">
      <c r="B18" t="s">
        <v>16</v>
      </c>
      <c r="C18" t="s">
        <v>21</v>
      </c>
      <c r="E18">
        <v>14726309</v>
      </c>
      <c r="F18">
        <v>4326933</v>
      </c>
      <c r="G18">
        <f t="shared" si="8"/>
        <v>19053242</v>
      </c>
      <c r="H18">
        <v>7.9000000000000008E-3</v>
      </c>
      <c r="I18">
        <v>39572034</v>
      </c>
      <c r="J18">
        <v>0</v>
      </c>
      <c r="K18">
        <f t="shared" si="9"/>
        <v>39572034</v>
      </c>
      <c r="L18">
        <v>1.2E-4</v>
      </c>
      <c r="M18">
        <f t="shared" si="5"/>
        <v>64209425.539999999</v>
      </c>
      <c r="N18">
        <f t="shared" si="6"/>
        <v>40996627.223999999</v>
      </c>
      <c r="O18">
        <f t="shared" si="7"/>
        <v>105206052.764</v>
      </c>
    </row>
    <row r="19" spans="2:15" x14ac:dyDescent="0.2">
      <c r="B19" t="s">
        <v>16</v>
      </c>
      <c r="C19" t="s">
        <v>23</v>
      </c>
      <c r="E19">
        <v>14609643</v>
      </c>
      <c r="F19">
        <v>4326999</v>
      </c>
      <c r="G19">
        <f t="shared" si="8"/>
        <v>18936642</v>
      </c>
      <c r="H19">
        <v>7.7799999999999996E-3</v>
      </c>
      <c r="I19">
        <v>39452045</v>
      </c>
      <c r="J19">
        <v>0</v>
      </c>
      <c r="K19">
        <f t="shared" si="9"/>
        <v>39452045</v>
      </c>
      <c r="L19">
        <v>1.2E-4</v>
      </c>
      <c r="M19">
        <f t="shared" si="5"/>
        <v>63134764.428000003</v>
      </c>
      <c r="N19">
        <f t="shared" si="6"/>
        <v>40872318.620000005</v>
      </c>
      <c r="O19">
        <f t="shared" si="7"/>
        <v>104007083.04800001</v>
      </c>
    </row>
    <row r="20" spans="2:15" x14ac:dyDescent="0.2">
      <c r="B20" t="s">
        <v>16</v>
      </c>
      <c r="C20" t="s">
        <v>24</v>
      </c>
      <c r="E20">
        <v>13519680</v>
      </c>
      <c r="F20">
        <v>4325571</v>
      </c>
      <c r="G20">
        <f t="shared" si="8"/>
        <v>17845251</v>
      </c>
      <c r="H20">
        <v>7.6400000000000001E-3</v>
      </c>
      <c r="I20">
        <v>39661761</v>
      </c>
      <c r="J20">
        <v>0</v>
      </c>
      <c r="K20">
        <f t="shared" si="9"/>
        <v>39661761</v>
      </c>
      <c r="L20">
        <v>1.2E-4</v>
      </c>
      <c r="M20">
        <f t="shared" si="5"/>
        <v>58746566.291999996</v>
      </c>
      <c r="N20">
        <f t="shared" si="6"/>
        <v>41089584.395999998</v>
      </c>
      <c r="O20">
        <f t="shared" si="7"/>
        <v>99836150.687999994</v>
      </c>
    </row>
    <row r="21" spans="2:15" x14ac:dyDescent="0.2">
      <c r="B21" t="s">
        <v>16</v>
      </c>
      <c r="C21" t="s">
        <v>14</v>
      </c>
      <c r="E21">
        <v>13391747</v>
      </c>
      <c r="F21">
        <v>4302372</v>
      </c>
      <c r="G21">
        <f t="shared" si="8"/>
        <v>17694119</v>
      </c>
      <c r="H21">
        <v>7.2700000000000004E-3</v>
      </c>
      <c r="I21">
        <v>39327037</v>
      </c>
      <c r="J21">
        <v>0</v>
      </c>
      <c r="K21">
        <f t="shared" si="9"/>
        <v>39327037</v>
      </c>
      <c r="L21">
        <v>1.2E-4</v>
      </c>
      <c r="M21">
        <f t="shared" si="5"/>
        <v>56284992.539000005</v>
      </c>
      <c r="N21">
        <f t="shared" si="6"/>
        <v>40742810.332000002</v>
      </c>
      <c r="O21">
        <f t="shared" si="7"/>
        <v>97027802.871000007</v>
      </c>
    </row>
    <row r="23" spans="2:15" x14ac:dyDescent="0.2">
      <c r="C23" s="1"/>
    </row>
    <row r="24" spans="2:15" x14ac:dyDescent="0.2">
      <c r="C24" s="1"/>
    </row>
    <row r="25" spans="2:15" x14ac:dyDescent="0.2">
      <c r="C25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L2</vt:lpstr>
      <vt:lpstr>Best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2016-06-04T07:42:00Z</dcterms:created>
  <dcterms:modified xsi:type="dcterms:W3CDTF">2016-06-07T14:30:24Z</dcterms:modified>
</cp:coreProperties>
</file>