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lpma\DAVID\Master\Otros\Recursos\"/>
    </mc:Choice>
  </mc:AlternateContent>
  <xr:revisionPtr revIDLastSave="0" documentId="13_ncr:1_{04976770-71AA-473E-AF38-D4B1E569C184}" xr6:coauthVersionLast="47" xr6:coauthVersionMax="47" xr10:uidLastSave="{00000000-0000-0000-0000-000000000000}"/>
  <bookViews>
    <workbookView xWindow="-110" yWindow="-110" windowWidth="19420" windowHeight="10420" xr2:uid="{8C9A0CEB-43FB-4AFF-B1B0-8F1CF70BCA07}"/>
  </bookViews>
  <sheets>
    <sheet name="Hoja1" sheetId="1" r:id="rId1"/>
  </sheets>
  <definedNames>
    <definedName name="_xlnm._FilterDatabase" localSheetId="0" hidden="1">Hoja1!$B$1:$P$37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2" i="1"/>
  <c r="P38" i="1"/>
  <c r="AR2" i="1"/>
  <c r="AR3" i="1" s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R35" i="1" s="1"/>
  <c r="AR36" i="1" s="1"/>
  <c r="AR37" i="1" s="1"/>
  <c r="AS2" i="1"/>
  <c r="AS3" i="1" s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S35" i="1" s="1"/>
  <c r="AS36" i="1" s="1"/>
  <c r="AS37" i="1" s="1"/>
  <c r="AS38" i="1" s="1"/>
  <c r="AQ2" i="1"/>
  <c r="AQ3" i="1" s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P2" i="1"/>
  <c r="AP3" i="1" s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2" i="1"/>
  <c r="Q2" i="1" s="1"/>
  <c r="AO2" i="1" s="1"/>
  <c r="AR38" i="1" l="1"/>
  <c r="AT2" i="1"/>
  <c r="AU2" i="1" s="1"/>
  <c r="AN2" i="1"/>
  <c r="AM2" i="1"/>
  <c r="Q3" i="1"/>
  <c r="AT3" i="1" l="1"/>
  <c r="Q4" i="1"/>
  <c r="AO3" i="1"/>
  <c r="AM3" i="1"/>
  <c r="AN3" i="1"/>
  <c r="AT4" i="1" l="1"/>
  <c r="AU3" i="1"/>
  <c r="Q5" i="1"/>
  <c r="AT5" i="1" s="1"/>
  <c r="AO4" i="1"/>
  <c r="AM4" i="1"/>
  <c r="AN4" i="1"/>
  <c r="AU5" i="1" l="1"/>
  <c r="AU4" i="1"/>
  <c r="Q6" i="1"/>
  <c r="AT6" i="1" s="1"/>
  <c r="AM5" i="1"/>
  <c r="AO5" i="1"/>
  <c r="AN5" i="1"/>
  <c r="AU6" i="1" l="1"/>
  <c r="Q7" i="1"/>
  <c r="AT7" i="1" s="1"/>
  <c r="AN6" i="1"/>
  <c r="AO6" i="1"/>
  <c r="AM6" i="1"/>
  <c r="AU7" i="1" l="1"/>
  <c r="Q8" i="1"/>
  <c r="AT8" i="1" s="1"/>
  <c r="AN7" i="1"/>
  <c r="AO7" i="1"/>
  <c r="AM7" i="1"/>
  <c r="AU8" i="1" l="1"/>
  <c r="Q9" i="1"/>
  <c r="AT9" i="1" s="1"/>
  <c r="AN8" i="1"/>
  <c r="AO8" i="1"/>
  <c r="AM8" i="1"/>
  <c r="AU9" i="1" l="1"/>
  <c r="Q10" i="1"/>
  <c r="AT10" i="1" s="1"/>
  <c r="AN9" i="1"/>
  <c r="AO9" i="1"/>
  <c r="AM9" i="1"/>
  <c r="AU10" i="1" l="1"/>
  <c r="Q11" i="1"/>
  <c r="AT11" i="1" s="1"/>
  <c r="AN10" i="1"/>
  <c r="AO10" i="1"/>
  <c r="AM10" i="1"/>
  <c r="AU11" i="1" l="1"/>
  <c r="Q12" i="1"/>
  <c r="AT12" i="1" s="1"/>
  <c r="AO11" i="1"/>
  <c r="AM11" i="1"/>
  <c r="AN11" i="1"/>
  <c r="AU12" i="1" l="1"/>
  <c r="Q13" i="1"/>
  <c r="AT13" i="1" s="1"/>
  <c r="AO12" i="1"/>
  <c r="AM12" i="1"/>
  <c r="AN12" i="1"/>
  <c r="AU13" i="1" l="1"/>
  <c r="Q14" i="1"/>
  <c r="AT14" i="1" s="1"/>
  <c r="AO13" i="1"/>
  <c r="AM13" i="1"/>
  <c r="AN13" i="1"/>
  <c r="AU14" i="1" l="1"/>
  <c r="Q15" i="1"/>
  <c r="AT15" i="1" s="1"/>
  <c r="AN14" i="1"/>
  <c r="AO14" i="1"/>
  <c r="AM14" i="1"/>
  <c r="AU15" i="1" l="1"/>
  <c r="Q16" i="1"/>
  <c r="AT16" i="1" s="1"/>
  <c r="AN15" i="1"/>
  <c r="AO15" i="1"/>
  <c r="AM15" i="1"/>
  <c r="AU16" i="1" l="1"/>
  <c r="Q17" i="1"/>
  <c r="AT17" i="1" s="1"/>
  <c r="AN16" i="1"/>
  <c r="AO16" i="1"/>
  <c r="AM16" i="1"/>
  <c r="AU17" i="1" l="1"/>
  <c r="Q18" i="1"/>
  <c r="AT18" i="1" s="1"/>
  <c r="AN17" i="1"/>
  <c r="AM17" i="1"/>
  <c r="AO17" i="1"/>
  <c r="AU18" i="1" l="1"/>
  <c r="Q19" i="1"/>
  <c r="AT19" i="1" s="1"/>
  <c r="AM18" i="1"/>
  <c r="AN18" i="1"/>
  <c r="AO18" i="1"/>
  <c r="AU19" i="1" l="1"/>
  <c r="Q20" i="1"/>
  <c r="AT20" i="1" s="1"/>
  <c r="AO19" i="1"/>
  <c r="AM19" i="1"/>
  <c r="AN19" i="1"/>
  <c r="AU20" i="1" l="1"/>
  <c r="Q21" i="1"/>
  <c r="AT21" i="1" s="1"/>
  <c r="AO20" i="1"/>
  <c r="AM20" i="1"/>
  <c r="AN20" i="1"/>
  <c r="AU21" i="1" l="1"/>
  <c r="Q22" i="1"/>
  <c r="AT22" i="1" s="1"/>
  <c r="AM21" i="1"/>
  <c r="AO21" i="1"/>
  <c r="AN21" i="1"/>
  <c r="AU22" i="1" l="1"/>
  <c r="Q23" i="1"/>
  <c r="AT23" i="1" s="1"/>
  <c r="AN22" i="1"/>
  <c r="AO22" i="1"/>
  <c r="AM22" i="1"/>
  <c r="AU23" i="1" l="1"/>
  <c r="Q24" i="1"/>
  <c r="AT24" i="1" s="1"/>
  <c r="AN23" i="1"/>
  <c r="AO23" i="1"/>
  <c r="AM23" i="1"/>
  <c r="AU24" i="1" l="1"/>
  <c r="Q25" i="1"/>
  <c r="AT25" i="1" s="1"/>
  <c r="AN24" i="1"/>
  <c r="AO24" i="1"/>
  <c r="AM24" i="1"/>
  <c r="AU25" i="1" l="1"/>
  <c r="Q26" i="1"/>
  <c r="AT26" i="1" s="1"/>
  <c r="AN25" i="1"/>
  <c r="AM25" i="1"/>
  <c r="AO25" i="1"/>
  <c r="AU26" i="1" l="1"/>
  <c r="Q27" i="1"/>
  <c r="AT27" i="1" s="1"/>
  <c r="AO26" i="1"/>
  <c r="AN26" i="1"/>
  <c r="AM26" i="1"/>
  <c r="AU27" i="1" l="1"/>
  <c r="Q28" i="1"/>
  <c r="AT28" i="1" s="1"/>
  <c r="AO27" i="1"/>
  <c r="AM27" i="1"/>
  <c r="AN27" i="1"/>
  <c r="AU28" i="1" l="1"/>
  <c r="Q29" i="1"/>
  <c r="AT29" i="1" s="1"/>
  <c r="AO28" i="1"/>
  <c r="AM28" i="1"/>
  <c r="AN28" i="1"/>
  <c r="AU29" i="1" l="1"/>
  <c r="Q30" i="1"/>
  <c r="AT30" i="1" s="1"/>
  <c r="AO29" i="1"/>
  <c r="AM29" i="1"/>
  <c r="AN29" i="1"/>
  <c r="AU30" i="1" l="1"/>
  <c r="Q31" i="1"/>
  <c r="AT31" i="1" s="1"/>
  <c r="AN30" i="1"/>
  <c r="AO30" i="1"/>
  <c r="AM30" i="1"/>
  <c r="AU31" i="1" l="1"/>
  <c r="Q32" i="1"/>
  <c r="AT32" i="1" s="1"/>
  <c r="AN31" i="1"/>
  <c r="AO31" i="1"/>
  <c r="AM31" i="1"/>
  <c r="AU32" i="1" l="1"/>
  <c r="Q33" i="1"/>
  <c r="AT33" i="1" s="1"/>
  <c r="AN32" i="1"/>
  <c r="AO32" i="1"/>
  <c r="AM32" i="1"/>
  <c r="AU33" i="1" l="1"/>
  <c r="Q34" i="1"/>
  <c r="AT34" i="1" s="1"/>
  <c r="AN33" i="1"/>
  <c r="AM33" i="1"/>
  <c r="AO33" i="1"/>
  <c r="AU34" i="1" l="1"/>
  <c r="Q35" i="1"/>
  <c r="AT35" i="1" s="1"/>
  <c r="AN34" i="1"/>
  <c r="AO34" i="1"/>
  <c r="AM34" i="1"/>
  <c r="AU35" i="1" l="1"/>
  <c r="Q36" i="1"/>
  <c r="AT36" i="1" s="1"/>
  <c r="AO35" i="1"/>
  <c r="AM35" i="1"/>
  <c r="AN35" i="1"/>
  <c r="AU36" i="1" l="1"/>
  <c r="Q37" i="1"/>
  <c r="AO36" i="1"/>
  <c r="AM36" i="1"/>
  <c r="AN36" i="1"/>
  <c r="AT37" i="1" l="1"/>
  <c r="Q38" i="1"/>
  <c r="AM37" i="1"/>
  <c r="AO37" i="1"/>
  <c r="AN37" i="1"/>
  <c r="AU37" i="1" l="1"/>
  <c r="AN38" i="1"/>
  <c r="AM38" i="1"/>
  <c r="AO38" i="1"/>
  <c r="AT38" i="1"/>
  <c r="AU38" i="1" l="1"/>
</calcChain>
</file>

<file path=xl/sharedStrings.xml><?xml version="1.0" encoding="utf-8"?>
<sst xmlns="http://schemas.openxmlformats.org/spreadsheetml/2006/main" count="359" uniqueCount="108">
  <si>
    <t>Fecha</t>
  </si>
  <si>
    <t>Hora</t>
  </si>
  <si>
    <t>Comp</t>
  </si>
  <si>
    <t>Día</t>
  </si>
  <si>
    <t>Sedes</t>
  </si>
  <si>
    <t>Resultado</t>
  </si>
  <si>
    <t>GF</t>
  </si>
  <si>
    <t>GC</t>
  </si>
  <si>
    <t>Adversario</t>
  </si>
  <si>
    <t>Pos.</t>
  </si>
  <si>
    <t>Asistencia</t>
  </si>
  <si>
    <t>Capitán</t>
  </si>
  <si>
    <t>Formación</t>
  </si>
  <si>
    <t>Árbitro</t>
  </si>
  <si>
    <t>22:00 (23:00)</t>
  </si>
  <si>
    <t>Segunda División</t>
  </si>
  <si>
    <t>Sáb</t>
  </si>
  <si>
    <t>Local</t>
  </si>
  <si>
    <t>E</t>
  </si>
  <si>
    <t>Zaragoza</t>
  </si>
  <si>
    <t>Jonathan Viera</t>
  </si>
  <si>
    <t>4-1-4-1</t>
  </si>
  <si>
    <t>Luis Milla</t>
  </si>
  <si>
    <t>Lun</t>
  </si>
  <si>
    <t>Visitante</t>
  </si>
  <si>
    <t>V</t>
  </si>
  <si>
    <t>Málaga</t>
  </si>
  <si>
    <t>Omenuke Mfulu</t>
  </si>
  <si>
    <t>Francisco Hernández</t>
  </si>
  <si>
    <t>21:00 (22:00)</t>
  </si>
  <si>
    <t>Andorra</t>
  </si>
  <si>
    <t>Alejandro Quintero</t>
  </si>
  <si>
    <t>Alavés</t>
  </si>
  <si>
    <t>4-2-3-1</t>
  </si>
  <si>
    <t>Oliver De La Fuente</t>
  </si>
  <si>
    <t>20:00 (21:00)</t>
  </si>
  <si>
    <t>Vie</t>
  </si>
  <si>
    <t>Leganés</t>
  </si>
  <si>
    <t>Adrián Cordero</t>
  </si>
  <si>
    <t>Dom</t>
  </si>
  <si>
    <t>Racing Sant</t>
  </si>
  <si>
    <t>3-5-1-1</t>
  </si>
  <si>
    <t>Rubén Ávalos</t>
  </si>
  <si>
    <t>Granada</t>
  </si>
  <si>
    <t>Jon González</t>
  </si>
  <si>
    <t>CD Mirandés</t>
  </si>
  <si>
    <t>José Guzmán</t>
  </si>
  <si>
    <t>17:30 (18:30)</t>
  </si>
  <si>
    <t>UD Ibiza</t>
  </si>
  <si>
    <t>Aitor Gorostegui</t>
  </si>
  <si>
    <t>Mié</t>
  </si>
  <si>
    <t>Lugo</t>
  </si>
  <si>
    <t>Fabio González</t>
  </si>
  <si>
    <t>Rafael Sánchez</t>
  </si>
  <si>
    <t>Ponferradina</t>
  </si>
  <si>
    <t>Andrés Fuentes</t>
  </si>
  <si>
    <t>Cartagena</t>
  </si>
  <si>
    <t>D</t>
  </si>
  <si>
    <t>Huesca</t>
  </si>
  <si>
    <t>Mar</t>
  </si>
  <si>
    <t>Burgos</t>
  </si>
  <si>
    <t>Eibar</t>
  </si>
  <si>
    <t>Víctor García Verdura</t>
  </si>
  <si>
    <t>Levante</t>
  </si>
  <si>
    <t>4-4-1-1</t>
  </si>
  <si>
    <t>Tenerife</t>
  </si>
  <si>
    <t>3-4-1-2</t>
  </si>
  <si>
    <t>Sporting Gijón</t>
  </si>
  <si>
    <t>Oviedo</t>
  </si>
  <si>
    <t>Saúl Ais</t>
  </si>
  <si>
    <t>Albacete</t>
  </si>
  <si>
    <t>Mateo Busquets</t>
  </si>
  <si>
    <t>Villarreal B</t>
  </si>
  <si>
    <t>David Gálvez</t>
  </si>
  <si>
    <t>Iván Caparrós</t>
  </si>
  <si>
    <t>Dámaso Arcediano</t>
  </si>
  <si>
    <t>José López</t>
  </si>
  <si>
    <t>Diff</t>
  </si>
  <si>
    <t>Gls.</t>
  </si>
  <si>
    <t>Ass</t>
  </si>
  <si>
    <t>Disparos</t>
  </si>
  <si>
    <t>Disparos a Puerta</t>
  </si>
  <si>
    <t>Tarjeta Amarilla</t>
  </si>
  <si>
    <t>Tarjeta Roja</t>
  </si>
  <si>
    <t>Faltas cometidas</t>
  </si>
  <si>
    <t>Faltas Recibidas</t>
  </si>
  <si>
    <t>Pases Cruzados</t>
  </si>
  <si>
    <t>Fuera de Juego</t>
  </si>
  <si>
    <t>Entrada con recup</t>
  </si>
  <si>
    <t>Intercepciones</t>
  </si>
  <si>
    <t>Goles de Penales</t>
  </si>
  <si>
    <t>Penales int</t>
  </si>
  <si>
    <t>Jornada</t>
  </si>
  <si>
    <t>SUMA Diff</t>
  </si>
  <si>
    <t>MIN</t>
  </si>
  <si>
    <t>MAX</t>
  </si>
  <si>
    <t>PROMEDIO</t>
  </si>
  <si>
    <t>Alaves</t>
  </si>
  <si>
    <t>Prom candidatos</t>
  </si>
  <si>
    <t>Max candidatos</t>
  </si>
  <si>
    <t>Min candidatos</t>
  </si>
  <si>
    <t>Clasif Eibar</t>
  </si>
  <si>
    <t>Clasif Granada</t>
  </si>
  <si>
    <t>Clasif Las Palmas</t>
  </si>
  <si>
    <t>Clasif Alaves</t>
  </si>
  <si>
    <t>Clasif Levante</t>
  </si>
  <si>
    <t>1º</t>
  </si>
  <si>
    <t>2º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</si>
</sst>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0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A2AA-0B13-4B61-810E-FE42AF011618}">
  <dimension ref="A1:AV43"/>
  <sheetViews>
    <sheetView tabSelected="1" topLeftCell="AK25" workbookViewId="0">
      <selection activeCell="AV2" sqref="AV2:AV38"/>
    </sheetView>
  </sheetViews>
  <sheetFormatPr baseColWidth="10" defaultRowHeight="14.5" x14ac:dyDescent="0.35"/>
  <cols>
    <col min="1" max="1" width="7.453125" bestFit="1" customWidth="1"/>
    <col min="2" max="2" width="7.1796875" bestFit="1" customWidth="1"/>
    <col min="3" max="3" width="11.6328125" bestFit="1" customWidth="1"/>
    <col min="4" max="4" width="14.90625" bestFit="1" customWidth="1"/>
    <col min="5" max="5" width="4.81640625" bestFit="1" customWidth="1"/>
    <col min="6" max="6" width="8" bestFit="1" customWidth="1"/>
    <col min="7" max="7" width="9.08984375" bestFit="1" customWidth="1"/>
    <col min="8" max="8" width="3" bestFit="1" customWidth="1"/>
    <col min="9" max="9" width="3.1796875" bestFit="1" customWidth="1"/>
    <col min="10" max="10" width="12.54296875" bestFit="1" customWidth="1"/>
    <col min="11" max="11" width="4.26953125" bestFit="1" customWidth="1"/>
    <col min="12" max="12" width="9.08984375" bestFit="1" customWidth="1"/>
    <col min="13" max="13" width="14.36328125" bestFit="1" customWidth="1"/>
    <col min="14" max="14" width="10.453125" bestFit="1" customWidth="1"/>
    <col min="15" max="15" width="18.6328125" bestFit="1" customWidth="1"/>
    <col min="16" max="16" width="3.81640625" bestFit="1" customWidth="1"/>
    <col min="17" max="17" width="9.36328125" bestFit="1" customWidth="1"/>
    <col min="18" max="18" width="3.90625" bestFit="1" customWidth="1"/>
    <col min="19" max="19" width="3.6328125" bestFit="1" customWidth="1"/>
    <col min="20" max="20" width="14.81640625" bestFit="1" customWidth="1"/>
    <col min="21" max="21" width="9.81640625" bestFit="1" customWidth="1"/>
    <col min="22" max="22" width="8.08984375" bestFit="1" customWidth="1"/>
    <col min="23" max="23" width="15.453125" bestFit="1" customWidth="1"/>
    <col min="24" max="24" width="14" bestFit="1" customWidth="1"/>
    <col min="25" max="25" width="10.7265625" bestFit="1" customWidth="1"/>
    <col min="26" max="26" width="14.6328125" bestFit="1" customWidth="1"/>
    <col min="27" max="27" width="13.90625" bestFit="1" customWidth="1"/>
    <col min="28" max="28" width="13.26953125" bestFit="1" customWidth="1"/>
    <col min="29" max="29" width="13.6328125" bestFit="1" customWidth="1"/>
    <col min="30" max="30" width="16.08984375" bestFit="1" customWidth="1"/>
    <col min="31" max="31" width="13" bestFit="1" customWidth="1"/>
    <col min="39" max="39" width="14.81640625" bestFit="1" customWidth="1"/>
    <col min="40" max="40" width="13.6328125" bestFit="1" customWidth="1"/>
    <col min="41" max="41" width="14" bestFit="1" customWidth="1"/>
    <col min="43" max="43" width="12.90625" bestFit="1" customWidth="1"/>
    <col min="44" max="44" width="11.08984375" bestFit="1" customWidth="1"/>
    <col min="45" max="45" width="12.1796875" bestFit="1" customWidth="1"/>
  </cols>
  <sheetData>
    <row r="1" spans="1:48" x14ac:dyDescent="0.35">
      <c r="A1" t="s">
        <v>92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5" t="s">
        <v>10</v>
      </c>
      <c r="M1" t="s">
        <v>11</v>
      </c>
      <c r="N1" t="s">
        <v>12</v>
      </c>
      <c r="O1" t="s">
        <v>13</v>
      </c>
      <c r="P1" t="s">
        <v>77</v>
      </c>
      <c r="Q1" t="s">
        <v>93</v>
      </c>
      <c r="R1" t="s">
        <v>78</v>
      </c>
      <c r="S1" t="s">
        <v>79</v>
      </c>
      <c r="T1" t="s">
        <v>90</v>
      </c>
      <c r="U1" t="s">
        <v>91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87</v>
      </c>
      <c r="AC1" t="s">
        <v>86</v>
      </c>
      <c r="AD1" t="s">
        <v>88</v>
      </c>
      <c r="AE1" t="s">
        <v>89</v>
      </c>
      <c r="AF1" t="s">
        <v>94</v>
      </c>
      <c r="AG1" t="s">
        <v>95</v>
      </c>
      <c r="AH1" t="s">
        <v>96</v>
      </c>
      <c r="AI1" t="s">
        <v>61</v>
      </c>
      <c r="AJ1" t="s">
        <v>43</v>
      </c>
      <c r="AK1" t="s">
        <v>97</v>
      </c>
      <c r="AL1" t="s">
        <v>63</v>
      </c>
      <c r="AM1" t="s">
        <v>98</v>
      </c>
      <c r="AN1" t="s">
        <v>100</v>
      </c>
      <c r="AO1" t="s">
        <v>99</v>
      </c>
      <c r="AP1" t="s">
        <v>101</v>
      </c>
      <c r="AQ1" t="s">
        <v>102</v>
      </c>
      <c r="AR1" t="s">
        <v>104</v>
      </c>
      <c r="AS1" t="s">
        <v>105</v>
      </c>
      <c r="AT1" t="s">
        <v>103</v>
      </c>
      <c r="AU1" t="s">
        <v>106</v>
      </c>
      <c r="AV1" t="s">
        <v>107</v>
      </c>
    </row>
    <row r="2" spans="1:48" x14ac:dyDescent="0.35">
      <c r="A2">
        <v>1</v>
      </c>
      <c r="B2" s="2">
        <v>44786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0</v>
      </c>
      <c r="J2" t="s">
        <v>19</v>
      </c>
      <c r="K2">
        <v>58</v>
      </c>
      <c r="L2">
        <v>16106</v>
      </c>
      <c r="M2" t="s">
        <v>20</v>
      </c>
      <c r="N2" t="s">
        <v>21</v>
      </c>
      <c r="O2" t="s">
        <v>22</v>
      </c>
      <c r="P2">
        <f t="shared" ref="P2:P38" si="0">H2-I2</f>
        <v>0</v>
      </c>
      <c r="Q2">
        <f>P2</f>
        <v>0</v>
      </c>
      <c r="R2">
        <v>0</v>
      </c>
      <c r="S2">
        <v>0</v>
      </c>
      <c r="T2">
        <v>0</v>
      </c>
      <c r="U2">
        <v>0</v>
      </c>
      <c r="V2">
        <v>12</v>
      </c>
      <c r="W2">
        <v>5</v>
      </c>
      <c r="X2">
        <v>5</v>
      </c>
      <c r="Y2">
        <v>0</v>
      </c>
      <c r="Z2">
        <v>11</v>
      </c>
      <c r="AA2">
        <v>17</v>
      </c>
      <c r="AB2">
        <v>4</v>
      </c>
      <c r="AC2">
        <v>13</v>
      </c>
      <c r="AD2">
        <v>7</v>
      </c>
      <c r="AE2">
        <v>8</v>
      </c>
      <c r="AF2">
        <v>-1</v>
      </c>
      <c r="AG2">
        <v>3</v>
      </c>
      <c r="AH2">
        <v>0.5625</v>
      </c>
      <c r="AI2">
        <v>1</v>
      </c>
      <c r="AJ2">
        <v>2</v>
      </c>
      <c r="AK2">
        <v>1</v>
      </c>
      <c r="AL2">
        <v>0</v>
      </c>
      <c r="AM2">
        <f>AVERAGE(Q2,AI2:AL2)</f>
        <v>0.8</v>
      </c>
      <c r="AN2">
        <f>MIN(Q2,AI2:AL2)</f>
        <v>0</v>
      </c>
      <c r="AO2">
        <f>MAX(Q2,AI2:AL2)</f>
        <v>2</v>
      </c>
      <c r="AP2">
        <f>IF(AI2&gt;0,3,IF(AI2=0,1,0))</f>
        <v>3</v>
      </c>
      <c r="AQ2">
        <f>IF(AJ2&gt;0,3,IF(AJ2=0,1,0))</f>
        <v>3</v>
      </c>
      <c r="AR2">
        <f t="shared" ref="AR2:AS2" si="1">IF(AK2&gt;0,3,IF(AK2=0,1,0))</f>
        <v>3</v>
      </c>
      <c r="AS2">
        <f t="shared" si="1"/>
        <v>1</v>
      </c>
      <c r="AT2">
        <f>IF(Q2&gt;0,3,IF(Q2=0,1,0))</f>
        <v>1</v>
      </c>
      <c r="AU2">
        <f>MAX(AP2:AT2)</f>
        <v>3</v>
      </c>
      <c r="AV2">
        <f>LARGE(AP2:AT2, 2)</f>
        <v>3</v>
      </c>
    </row>
    <row r="3" spans="1:48" x14ac:dyDescent="0.35">
      <c r="A3">
        <v>2</v>
      </c>
      <c r="B3" s="2">
        <v>44795</v>
      </c>
      <c r="C3" s="3">
        <v>0.91666666666666663</v>
      </c>
      <c r="D3" t="s">
        <v>15</v>
      </c>
      <c r="E3" t="s">
        <v>23</v>
      </c>
      <c r="F3" t="s">
        <v>24</v>
      </c>
      <c r="G3" t="s">
        <v>25</v>
      </c>
      <c r="H3">
        <v>4</v>
      </c>
      <c r="I3">
        <v>0</v>
      </c>
      <c r="J3" t="s">
        <v>26</v>
      </c>
      <c r="K3">
        <v>53</v>
      </c>
      <c r="L3">
        <v>21807</v>
      </c>
      <c r="M3" t="s">
        <v>27</v>
      </c>
      <c r="N3" t="s">
        <v>21</v>
      </c>
      <c r="O3" t="s">
        <v>28</v>
      </c>
      <c r="P3">
        <f t="shared" si="0"/>
        <v>4</v>
      </c>
      <c r="Q3">
        <f>Q2+P3</f>
        <v>4</v>
      </c>
      <c r="R3">
        <v>4</v>
      </c>
      <c r="S3">
        <v>4</v>
      </c>
      <c r="T3">
        <v>0</v>
      </c>
      <c r="U3">
        <v>0</v>
      </c>
      <c r="V3">
        <v>18</v>
      </c>
      <c r="W3">
        <v>7</v>
      </c>
      <c r="X3">
        <v>1</v>
      </c>
      <c r="Y3">
        <v>0</v>
      </c>
      <c r="Z3">
        <v>9</v>
      </c>
      <c r="AA3">
        <v>16</v>
      </c>
      <c r="AB3">
        <v>3</v>
      </c>
      <c r="AC3">
        <v>8</v>
      </c>
      <c r="AD3">
        <v>13</v>
      </c>
      <c r="AE3">
        <v>13</v>
      </c>
      <c r="AF3">
        <v>-1</v>
      </c>
      <c r="AG3">
        <v>3</v>
      </c>
      <c r="AH3">
        <v>1.6875</v>
      </c>
      <c r="AI3">
        <v>1</v>
      </c>
      <c r="AJ3">
        <v>4</v>
      </c>
      <c r="AK3">
        <v>2</v>
      </c>
      <c r="AL3">
        <v>0</v>
      </c>
      <c r="AM3">
        <f t="shared" ref="AM3:AM38" si="2">AVERAGE(Q3,AI3:AL3)</f>
        <v>2.2000000000000002</v>
      </c>
      <c r="AN3">
        <f t="shared" ref="AN3:AN38" si="3">MIN(Q3,AI3:AL3)</f>
        <v>0</v>
      </c>
      <c r="AO3">
        <f t="shared" ref="AO3:AO38" si="4">MAX(Q3,AI3:AL3)</f>
        <v>4</v>
      </c>
      <c r="AP3">
        <f>IF(AI3&gt;AI2,3,IF(AI3=AI2,1,0))+AP2</f>
        <v>4</v>
      </c>
      <c r="AQ3">
        <f>IF(AJ3&gt;AJ2,3,IF(AJ3=AJ2,1,0))+AQ2</f>
        <v>6</v>
      </c>
      <c r="AR3">
        <f t="shared" ref="AR3:AS18" si="5">IF(AK3&gt;AK2,3,IF(AK3=AK2,1,0))+AR2</f>
        <v>6</v>
      </c>
      <c r="AS3">
        <f t="shared" si="5"/>
        <v>2</v>
      </c>
      <c r="AT3">
        <f>IF(Q3&gt;Q2,3,IF(Q3=Q2,1,0))+AT2</f>
        <v>4</v>
      </c>
      <c r="AU3">
        <f t="shared" ref="AU3:AU38" si="6">MAX(AP3:AT3)</f>
        <v>6</v>
      </c>
      <c r="AV3">
        <f t="shared" ref="AV3:AV38" si="7">LARGE(AP3:AT3, 2)</f>
        <v>6</v>
      </c>
    </row>
    <row r="4" spans="1:48" x14ac:dyDescent="0.35">
      <c r="A4">
        <v>3</v>
      </c>
      <c r="B4" s="2">
        <v>44802</v>
      </c>
      <c r="C4" t="s">
        <v>29</v>
      </c>
      <c r="D4" t="s">
        <v>15</v>
      </c>
      <c r="E4" t="s">
        <v>23</v>
      </c>
      <c r="F4" t="s">
        <v>17</v>
      </c>
      <c r="G4" t="s">
        <v>25</v>
      </c>
      <c r="H4">
        <v>2</v>
      </c>
      <c r="I4">
        <v>0</v>
      </c>
      <c r="J4" t="s">
        <v>30</v>
      </c>
      <c r="K4">
        <v>34</v>
      </c>
      <c r="L4">
        <v>19223</v>
      </c>
      <c r="M4" t="s">
        <v>27</v>
      </c>
      <c r="N4" t="s">
        <v>21</v>
      </c>
      <c r="O4" t="s">
        <v>31</v>
      </c>
      <c r="P4">
        <f t="shared" si="0"/>
        <v>2</v>
      </c>
      <c r="Q4">
        <f>Q3+P4</f>
        <v>6</v>
      </c>
      <c r="R4">
        <v>2</v>
      </c>
      <c r="S4">
        <v>1</v>
      </c>
      <c r="T4">
        <v>1</v>
      </c>
      <c r="U4">
        <v>1</v>
      </c>
      <c r="V4">
        <v>9</v>
      </c>
      <c r="W4">
        <v>5</v>
      </c>
      <c r="X4">
        <v>3</v>
      </c>
      <c r="Y4">
        <v>0</v>
      </c>
      <c r="Z4">
        <v>16</v>
      </c>
      <c r="AA4">
        <v>13</v>
      </c>
      <c r="AB4">
        <v>6</v>
      </c>
      <c r="AC4">
        <v>9</v>
      </c>
      <c r="AD4">
        <v>7</v>
      </c>
      <c r="AE4">
        <v>15</v>
      </c>
      <c r="AF4">
        <v>-3</v>
      </c>
      <c r="AG4">
        <v>5</v>
      </c>
      <c r="AH4">
        <v>1.5</v>
      </c>
      <c r="AI4">
        <v>2</v>
      </c>
      <c r="AJ4">
        <v>7</v>
      </c>
      <c r="AK4">
        <v>2</v>
      </c>
      <c r="AL4">
        <v>2</v>
      </c>
      <c r="AM4">
        <f t="shared" si="2"/>
        <v>3.8</v>
      </c>
      <c r="AN4">
        <f t="shared" si="3"/>
        <v>2</v>
      </c>
      <c r="AO4">
        <f t="shared" si="4"/>
        <v>7</v>
      </c>
      <c r="AP4">
        <f>IF(AI4&gt;AI3,3,IF(AI4=AI3,1,0))+AP3</f>
        <v>7</v>
      </c>
      <c r="AQ4">
        <f t="shared" ref="AQ4:AS38" si="8">IF(AJ4&gt;AJ3,3,IF(AJ4=AJ3,1,0))+AQ3</f>
        <v>9</v>
      </c>
      <c r="AR4">
        <f t="shared" si="5"/>
        <v>7</v>
      </c>
      <c r="AS4">
        <f t="shared" si="5"/>
        <v>5</v>
      </c>
      <c r="AT4">
        <f t="shared" ref="AT4:AT38" si="9">IF(Q4&gt;Q3,3,IF(Q4=Q3,1,0))+AT3</f>
        <v>7</v>
      </c>
      <c r="AU4">
        <f t="shared" si="6"/>
        <v>9</v>
      </c>
      <c r="AV4">
        <f t="shared" si="7"/>
        <v>7</v>
      </c>
    </row>
    <row r="5" spans="1:48" x14ac:dyDescent="0.35">
      <c r="A5">
        <v>4</v>
      </c>
      <c r="B5" s="2">
        <v>44807</v>
      </c>
      <c r="C5" s="3">
        <v>0.58333333333333337</v>
      </c>
      <c r="D5" t="s">
        <v>15</v>
      </c>
      <c r="E5" t="s">
        <v>16</v>
      </c>
      <c r="F5" t="s">
        <v>24</v>
      </c>
      <c r="G5" t="s">
        <v>18</v>
      </c>
      <c r="H5">
        <v>1</v>
      </c>
      <c r="I5">
        <v>1</v>
      </c>
      <c r="J5" t="s">
        <v>32</v>
      </c>
      <c r="K5">
        <v>77</v>
      </c>
      <c r="L5">
        <v>11388</v>
      </c>
      <c r="M5" t="s">
        <v>27</v>
      </c>
      <c r="N5" t="s">
        <v>33</v>
      </c>
      <c r="O5" t="s">
        <v>34</v>
      </c>
      <c r="P5">
        <f t="shared" si="0"/>
        <v>0</v>
      </c>
      <c r="Q5">
        <f t="shared" ref="Q5:Q38" si="10">Q4+P5</f>
        <v>6</v>
      </c>
      <c r="R5">
        <v>1</v>
      </c>
      <c r="S5">
        <v>1</v>
      </c>
      <c r="T5">
        <v>0</v>
      </c>
      <c r="U5">
        <v>0</v>
      </c>
      <c r="V5">
        <v>6</v>
      </c>
      <c r="W5">
        <v>1</v>
      </c>
      <c r="X5">
        <v>2</v>
      </c>
      <c r="Y5">
        <v>0</v>
      </c>
      <c r="Z5">
        <v>15</v>
      </c>
      <c r="AA5">
        <v>25</v>
      </c>
      <c r="AB5">
        <v>2</v>
      </c>
      <c r="AC5">
        <v>13</v>
      </c>
      <c r="AD5">
        <v>9</v>
      </c>
      <c r="AE5">
        <v>8</v>
      </c>
      <c r="AF5">
        <v>-2</v>
      </c>
      <c r="AG5">
        <v>6</v>
      </c>
      <c r="AH5">
        <v>1.75</v>
      </c>
      <c r="AI5">
        <v>1</v>
      </c>
      <c r="AJ5">
        <v>6</v>
      </c>
      <c r="AK5">
        <v>2</v>
      </c>
      <c r="AL5">
        <v>2</v>
      </c>
      <c r="AM5">
        <f t="shared" si="2"/>
        <v>3.4</v>
      </c>
      <c r="AN5">
        <f t="shared" si="3"/>
        <v>1</v>
      </c>
      <c r="AO5">
        <f t="shared" si="4"/>
        <v>6</v>
      </c>
      <c r="AP5">
        <f t="shared" ref="AP5:AP37" si="11">IF(AI5&gt;AI4,3,IF(AI5=AI4,1,0))+AP4</f>
        <v>7</v>
      </c>
      <c r="AQ5">
        <f t="shared" si="8"/>
        <v>9</v>
      </c>
      <c r="AR5">
        <f t="shared" si="5"/>
        <v>8</v>
      </c>
      <c r="AS5">
        <f t="shared" si="5"/>
        <v>6</v>
      </c>
      <c r="AT5">
        <f t="shared" si="9"/>
        <v>8</v>
      </c>
      <c r="AU5">
        <f t="shared" si="6"/>
        <v>9</v>
      </c>
      <c r="AV5">
        <f t="shared" si="7"/>
        <v>8</v>
      </c>
    </row>
    <row r="6" spans="1:48" x14ac:dyDescent="0.35">
      <c r="A6">
        <v>5</v>
      </c>
      <c r="B6" s="2">
        <v>44813</v>
      </c>
      <c r="C6" t="s">
        <v>35</v>
      </c>
      <c r="D6" t="s">
        <v>15</v>
      </c>
      <c r="E6" t="s">
        <v>36</v>
      </c>
      <c r="F6" t="s">
        <v>17</v>
      </c>
      <c r="G6" t="s">
        <v>25</v>
      </c>
      <c r="H6">
        <v>1</v>
      </c>
      <c r="I6">
        <v>0</v>
      </c>
      <c r="J6" t="s">
        <v>37</v>
      </c>
      <c r="K6">
        <v>54</v>
      </c>
      <c r="L6">
        <v>19090</v>
      </c>
      <c r="M6" t="s">
        <v>27</v>
      </c>
      <c r="N6" t="s">
        <v>33</v>
      </c>
      <c r="O6" t="s">
        <v>38</v>
      </c>
      <c r="P6">
        <f t="shared" si="0"/>
        <v>1</v>
      </c>
      <c r="Q6">
        <f t="shared" si="10"/>
        <v>7</v>
      </c>
      <c r="R6">
        <v>1</v>
      </c>
      <c r="S6">
        <v>1</v>
      </c>
      <c r="T6">
        <v>0</v>
      </c>
      <c r="U6">
        <v>0</v>
      </c>
      <c r="V6">
        <v>7</v>
      </c>
      <c r="W6">
        <v>3</v>
      </c>
      <c r="X6">
        <v>3</v>
      </c>
      <c r="Y6">
        <v>0</v>
      </c>
      <c r="Z6">
        <v>13</v>
      </c>
      <c r="AA6">
        <v>11</v>
      </c>
      <c r="AB6">
        <v>0</v>
      </c>
      <c r="AC6">
        <v>8</v>
      </c>
      <c r="AD6">
        <v>11</v>
      </c>
      <c r="AE6">
        <v>19</v>
      </c>
      <c r="AF6">
        <v>-2</v>
      </c>
      <c r="AG6">
        <v>7</v>
      </c>
      <c r="AH6">
        <v>2.0625</v>
      </c>
      <c r="AI6">
        <v>5</v>
      </c>
      <c r="AJ6">
        <v>2</v>
      </c>
      <c r="AK6">
        <v>3</v>
      </c>
      <c r="AL6">
        <v>5</v>
      </c>
      <c r="AM6">
        <f t="shared" si="2"/>
        <v>4.4000000000000004</v>
      </c>
      <c r="AN6">
        <f t="shared" si="3"/>
        <v>2</v>
      </c>
      <c r="AO6">
        <f t="shared" si="4"/>
        <v>7</v>
      </c>
      <c r="AP6">
        <f t="shared" si="11"/>
        <v>10</v>
      </c>
      <c r="AQ6">
        <f t="shared" si="8"/>
        <v>9</v>
      </c>
      <c r="AR6">
        <f t="shared" si="5"/>
        <v>11</v>
      </c>
      <c r="AS6">
        <f t="shared" si="5"/>
        <v>9</v>
      </c>
      <c r="AT6">
        <f t="shared" si="9"/>
        <v>11</v>
      </c>
      <c r="AU6">
        <f t="shared" si="6"/>
        <v>11</v>
      </c>
      <c r="AV6">
        <f t="shared" si="7"/>
        <v>11</v>
      </c>
    </row>
    <row r="7" spans="1:48" x14ac:dyDescent="0.35">
      <c r="A7">
        <v>6</v>
      </c>
      <c r="B7" s="2">
        <v>44822</v>
      </c>
      <c r="C7" s="3">
        <v>0.77083333333333337</v>
      </c>
      <c r="D7" t="s">
        <v>15</v>
      </c>
      <c r="E7" t="s">
        <v>39</v>
      </c>
      <c r="F7" t="s">
        <v>24</v>
      </c>
      <c r="G7" t="s">
        <v>18</v>
      </c>
      <c r="H7">
        <v>0</v>
      </c>
      <c r="I7">
        <v>0</v>
      </c>
      <c r="J7" t="s">
        <v>40</v>
      </c>
      <c r="K7">
        <v>81</v>
      </c>
      <c r="L7">
        <v>10911</v>
      </c>
      <c r="M7" t="s">
        <v>20</v>
      </c>
      <c r="N7" t="s">
        <v>41</v>
      </c>
      <c r="O7" t="s">
        <v>42</v>
      </c>
      <c r="P7">
        <f t="shared" si="0"/>
        <v>0</v>
      </c>
      <c r="Q7">
        <f t="shared" si="10"/>
        <v>7</v>
      </c>
      <c r="R7">
        <v>0</v>
      </c>
      <c r="S7">
        <v>0</v>
      </c>
      <c r="T7">
        <v>0</v>
      </c>
      <c r="U7">
        <v>0</v>
      </c>
      <c r="V7">
        <v>26</v>
      </c>
      <c r="W7">
        <v>3</v>
      </c>
      <c r="X7">
        <v>3</v>
      </c>
      <c r="Y7">
        <v>0</v>
      </c>
      <c r="Z7">
        <v>10</v>
      </c>
      <c r="AA7">
        <v>10</v>
      </c>
      <c r="AB7">
        <v>4</v>
      </c>
      <c r="AC7">
        <v>13</v>
      </c>
      <c r="AD7">
        <v>10</v>
      </c>
      <c r="AE7">
        <v>2</v>
      </c>
      <c r="AF7">
        <v>-2</v>
      </c>
      <c r="AG7">
        <v>7</v>
      </c>
      <c r="AH7">
        <v>2.3125</v>
      </c>
      <c r="AI7">
        <v>3</v>
      </c>
      <c r="AJ7">
        <v>3</v>
      </c>
      <c r="AK7">
        <v>4</v>
      </c>
      <c r="AL7">
        <v>4</v>
      </c>
      <c r="AM7">
        <f t="shared" si="2"/>
        <v>4.2</v>
      </c>
      <c r="AN7">
        <f t="shared" si="3"/>
        <v>3</v>
      </c>
      <c r="AO7">
        <f t="shared" si="4"/>
        <v>7</v>
      </c>
      <c r="AP7">
        <f t="shared" si="11"/>
        <v>10</v>
      </c>
      <c r="AQ7">
        <f t="shared" si="8"/>
        <v>12</v>
      </c>
      <c r="AR7">
        <f t="shared" si="5"/>
        <v>14</v>
      </c>
      <c r="AS7">
        <f t="shared" si="5"/>
        <v>9</v>
      </c>
      <c r="AT7">
        <f t="shared" si="9"/>
        <v>12</v>
      </c>
      <c r="AU7">
        <f t="shared" si="6"/>
        <v>14</v>
      </c>
      <c r="AV7">
        <f t="shared" si="7"/>
        <v>12</v>
      </c>
    </row>
    <row r="8" spans="1:48" x14ac:dyDescent="0.35">
      <c r="A8">
        <v>7</v>
      </c>
      <c r="B8" s="2">
        <v>44830</v>
      </c>
      <c r="C8" t="s">
        <v>35</v>
      </c>
      <c r="D8" t="s">
        <v>15</v>
      </c>
      <c r="E8" t="s">
        <v>23</v>
      </c>
      <c r="F8" t="s">
        <v>17</v>
      </c>
      <c r="G8" t="s">
        <v>25</v>
      </c>
      <c r="H8">
        <v>2</v>
      </c>
      <c r="I8">
        <v>0</v>
      </c>
      <c r="J8" t="s">
        <v>43</v>
      </c>
      <c r="K8">
        <v>59</v>
      </c>
      <c r="L8">
        <v>13412</v>
      </c>
      <c r="M8" t="s">
        <v>20</v>
      </c>
      <c r="N8" t="s">
        <v>33</v>
      </c>
      <c r="O8" t="s">
        <v>44</v>
      </c>
      <c r="P8">
        <f t="shared" si="0"/>
        <v>2</v>
      </c>
      <c r="Q8">
        <f t="shared" si="10"/>
        <v>9</v>
      </c>
      <c r="R8">
        <v>2</v>
      </c>
      <c r="S8">
        <v>1</v>
      </c>
      <c r="T8">
        <v>1</v>
      </c>
      <c r="U8">
        <v>1</v>
      </c>
      <c r="V8">
        <v>15</v>
      </c>
      <c r="W8">
        <v>5</v>
      </c>
      <c r="X8">
        <v>3</v>
      </c>
      <c r="Y8">
        <v>0</v>
      </c>
      <c r="Z8">
        <v>11</v>
      </c>
      <c r="AA8">
        <v>13</v>
      </c>
      <c r="AB8">
        <v>4</v>
      </c>
      <c r="AC8">
        <v>13</v>
      </c>
      <c r="AD8">
        <v>8</v>
      </c>
      <c r="AE8">
        <v>13</v>
      </c>
      <c r="AF8">
        <v>-1</v>
      </c>
      <c r="AG8">
        <v>9</v>
      </c>
      <c r="AH8">
        <v>3.0625</v>
      </c>
      <c r="AI8">
        <v>4</v>
      </c>
      <c r="AJ8">
        <v>1</v>
      </c>
      <c r="AK8">
        <v>4</v>
      </c>
      <c r="AL8">
        <v>4</v>
      </c>
      <c r="AM8">
        <f t="shared" si="2"/>
        <v>4.4000000000000004</v>
      </c>
      <c r="AN8">
        <f t="shared" si="3"/>
        <v>1</v>
      </c>
      <c r="AO8">
        <f t="shared" si="4"/>
        <v>9</v>
      </c>
      <c r="AP8">
        <f t="shared" si="11"/>
        <v>13</v>
      </c>
      <c r="AQ8">
        <f t="shared" si="8"/>
        <v>12</v>
      </c>
      <c r="AR8">
        <f t="shared" si="5"/>
        <v>15</v>
      </c>
      <c r="AS8">
        <f t="shared" si="5"/>
        <v>10</v>
      </c>
      <c r="AT8">
        <f t="shared" si="9"/>
        <v>15</v>
      </c>
      <c r="AU8">
        <f t="shared" si="6"/>
        <v>15</v>
      </c>
      <c r="AV8">
        <f t="shared" si="7"/>
        <v>15</v>
      </c>
    </row>
    <row r="9" spans="1:48" x14ac:dyDescent="0.35">
      <c r="A9">
        <v>8</v>
      </c>
      <c r="B9" s="2">
        <v>44835</v>
      </c>
      <c r="C9" s="3">
        <v>0.67708333333333337</v>
      </c>
      <c r="D9" t="s">
        <v>15</v>
      </c>
      <c r="E9" t="s">
        <v>16</v>
      </c>
      <c r="F9" t="s">
        <v>24</v>
      </c>
      <c r="G9" t="s">
        <v>18</v>
      </c>
      <c r="H9">
        <v>3</v>
      </c>
      <c r="I9">
        <v>3</v>
      </c>
      <c r="J9" t="s">
        <v>45</v>
      </c>
      <c r="K9">
        <v>56</v>
      </c>
      <c r="L9">
        <v>2830</v>
      </c>
      <c r="M9" t="s">
        <v>20</v>
      </c>
      <c r="N9" t="s">
        <v>21</v>
      </c>
      <c r="O9" t="s">
        <v>46</v>
      </c>
      <c r="P9">
        <f t="shared" si="0"/>
        <v>0</v>
      </c>
      <c r="Q9">
        <f t="shared" si="10"/>
        <v>9</v>
      </c>
      <c r="R9">
        <v>3</v>
      </c>
      <c r="S9">
        <v>3</v>
      </c>
      <c r="T9">
        <v>0</v>
      </c>
      <c r="U9">
        <v>0</v>
      </c>
      <c r="V9">
        <v>8</v>
      </c>
      <c r="W9">
        <v>4</v>
      </c>
      <c r="X9">
        <v>4</v>
      </c>
      <c r="Y9">
        <v>0</v>
      </c>
      <c r="Z9">
        <v>9</v>
      </c>
      <c r="AA9">
        <v>19</v>
      </c>
      <c r="AB9">
        <v>1</v>
      </c>
      <c r="AC9">
        <v>14</v>
      </c>
      <c r="AD9">
        <v>19</v>
      </c>
      <c r="AE9">
        <v>13</v>
      </c>
      <c r="AF9">
        <v>-1</v>
      </c>
      <c r="AG9">
        <v>10</v>
      </c>
      <c r="AH9">
        <v>4.1875</v>
      </c>
      <c r="AI9">
        <v>4</v>
      </c>
      <c r="AJ9">
        <v>1</v>
      </c>
      <c r="AK9">
        <v>6</v>
      </c>
      <c r="AL9">
        <v>2</v>
      </c>
      <c r="AM9">
        <f t="shared" si="2"/>
        <v>4.4000000000000004</v>
      </c>
      <c r="AN9">
        <f t="shared" si="3"/>
        <v>1</v>
      </c>
      <c r="AO9">
        <f t="shared" si="4"/>
        <v>9</v>
      </c>
      <c r="AP9">
        <f t="shared" si="11"/>
        <v>14</v>
      </c>
      <c r="AQ9">
        <f t="shared" si="8"/>
        <v>13</v>
      </c>
      <c r="AR9">
        <f t="shared" si="5"/>
        <v>18</v>
      </c>
      <c r="AS9">
        <f t="shared" si="5"/>
        <v>10</v>
      </c>
      <c r="AT9">
        <f t="shared" si="9"/>
        <v>16</v>
      </c>
      <c r="AU9">
        <f t="shared" si="6"/>
        <v>18</v>
      </c>
      <c r="AV9">
        <f t="shared" si="7"/>
        <v>16</v>
      </c>
    </row>
    <row r="10" spans="1:48" x14ac:dyDescent="0.35">
      <c r="A10">
        <v>9</v>
      </c>
      <c r="B10" s="2">
        <v>44842</v>
      </c>
      <c r="C10" t="s">
        <v>47</v>
      </c>
      <c r="D10" t="s">
        <v>15</v>
      </c>
      <c r="E10" t="s">
        <v>16</v>
      </c>
      <c r="F10" t="s">
        <v>17</v>
      </c>
      <c r="G10" t="s">
        <v>18</v>
      </c>
      <c r="H10">
        <v>0</v>
      </c>
      <c r="I10">
        <v>0</v>
      </c>
      <c r="J10" t="s">
        <v>48</v>
      </c>
      <c r="K10">
        <v>63</v>
      </c>
      <c r="L10">
        <v>19696</v>
      </c>
      <c r="M10" t="s">
        <v>20</v>
      </c>
      <c r="N10" t="s">
        <v>21</v>
      </c>
      <c r="O10" t="s">
        <v>49</v>
      </c>
      <c r="P10">
        <f t="shared" si="0"/>
        <v>0</v>
      </c>
      <c r="Q10">
        <f t="shared" si="10"/>
        <v>9</v>
      </c>
      <c r="R10">
        <v>0</v>
      </c>
      <c r="S10">
        <v>0</v>
      </c>
      <c r="T10">
        <v>0</v>
      </c>
      <c r="U10">
        <v>0</v>
      </c>
      <c r="V10">
        <v>26</v>
      </c>
      <c r="W10">
        <v>6</v>
      </c>
      <c r="X10">
        <v>0</v>
      </c>
      <c r="Y10">
        <v>0</v>
      </c>
      <c r="Z10">
        <v>15</v>
      </c>
      <c r="AA10">
        <v>18</v>
      </c>
      <c r="AB10">
        <v>2</v>
      </c>
      <c r="AC10">
        <v>23</v>
      </c>
      <c r="AD10">
        <v>13</v>
      </c>
      <c r="AE10">
        <v>5</v>
      </c>
      <c r="AF10">
        <v>0</v>
      </c>
      <c r="AG10">
        <v>10</v>
      </c>
      <c r="AH10">
        <v>4.5625</v>
      </c>
      <c r="AI10">
        <v>4</v>
      </c>
      <c r="AJ10">
        <v>1</v>
      </c>
      <c r="AK10">
        <v>3</v>
      </c>
      <c r="AL10">
        <v>1</v>
      </c>
      <c r="AM10">
        <f t="shared" si="2"/>
        <v>3.6</v>
      </c>
      <c r="AN10">
        <f t="shared" si="3"/>
        <v>1</v>
      </c>
      <c r="AO10">
        <f t="shared" si="4"/>
        <v>9</v>
      </c>
      <c r="AP10">
        <f t="shared" si="11"/>
        <v>15</v>
      </c>
      <c r="AQ10">
        <f t="shared" si="8"/>
        <v>14</v>
      </c>
      <c r="AR10">
        <f t="shared" si="5"/>
        <v>18</v>
      </c>
      <c r="AS10">
        <f t="shared" si="5"/>
        <v>10</v>
      </c>
      <c r="AT10">
        <f t="shared" si="9"/>
        <v>17</v>
      </c>
      <c r="AU10">
        <f t="shared" si="6"/>
        <v>18</v>
      </c>
      <c r="AV10">
        <f t="shared" si="7"/>
        <v>17</v>
      </c>
    </row>
    <row r="11" spans="1:48" x14ac:dyDescent="0.35">
      <c r="A11">
        <v>10</v>
      </c>
      <c r="B11" s="2">
        <v>44846</v>
      </c>
      <c r="C11" s="3">
        <v>0.875</v>
      </c>
      <c r="D11" t="s">
        <v>15</v>
      </c>
      <c r="E11" t="s">
        <v>50</v>
      </c>
      <c r="F11" t="s">
        <v>24</v>
      </c>
      <c r="G11" t="s">
        <v>25</v>
      </c>
      <c r="H11">
        <v>1</v>
      </c>
      <c r="I11">
        <v>0</v>
      </c>
      <c r="J11" t="s">
        <v>51</v>
      </c>
      <c r="K11">
        <v>67</v>
      </c>
      <c r="L11">
        <v>2210</v>
      </c>
      <c r="M11" t="s">
        <v>52</v>
      </c>
      <c r="N11" t="s">
        <v>21</v>
      </c>
      <c r="O11" t="s">
        <v>53</v>
      </c>
      <c r="P11">
        <f t="shared" si="0"/>
        <v>1</v>
      </c>
      <c r="Q11">
        <f t="shared" si="10"/>
        <v>10</v>
      </c>
      <c r="R11">
        <v>1</v>
      </c>
      <c r="S11">
        <v>1</v>
      </c>
      <c r="T11">
        <v>0</v>
      </c>
      <c r="U11">
        <v>0</v>
      </c>
      <c r="V11">
        <v>15</v>
      </c>
      <c r="W11">
        <v>5</v>
      </c>
      <c r="X11">
        <v>1</v>
      </c>
      <c r="Y11">
        <v>0</v>
      </c>
      <c r="Z11">
        <v>7</v>
      </c>
      <c r="AA11">
        <v>17</v>
      </c>
      <c r="AB11">
        <v>2</v>
      </c>
      <c r="AC11">
        <v>20</v>
      </c>
      <c r="AD11">
        <v>11</v>
      </c>
      <c r="AE11">
        <v>10</v>
      </c>
      <c r="AF11">
        <v>0</v>
      </c>
      <c r="AG11">
        <v>13</v>
      </c>
      <c r="AH11">
        <v>5.375</v>
      </c>
      <c r="AI11">
        <v>5</v>
      </c>
      <c r="AJ11">
        <v>6</v>
      </c>
      <c r="AK11">
        <v>3</v>
      </c>
      <c r="AL11">
        <v>2</v>
      </c>
      <c r="AM11">
        <f t="shared" si="2"/>
        <v>5.2</v>
      </c>
      <c r="AN11">
        <f t="shared" si="3"/>
        <v>2</v>
      </c>
      <c r="AO11">
        <f t="shared" si="4"/>
        <v>10</v>
      </c>
      <c r="AP11">
        <f t="shared" si="11"/>
        <v>18</v>
      </c>
      <c r="AQ11">
        <f t="shared" si="8"/>
        <v>17</v>
      </c>
      <c r="AR11">
        <f t="shared" si="5"/>
        <v>19</v>
      </c>
      <c r="AS11">
        <f t="shared" si="5"/>
        <v>13</v>
      </c>
      <c r="AT11">
        <f t="shared" si="9"/>
        <v>20</v>
      </c>
      <c r="AU11">
        <f t="shared" si="6"/>
        <v>20</v>
      </c>
      <c r="AV11">
        <f t="shared" si="7"/>
        <v>19</v>
      </c>
    </row>
    <row r="12" spans="1:48" x14ac:dyDescent="0.35">
      <c r="A12">
        <v>11</v>
      </c>
      <c r="B12" s="2">
        <v>44849</v>
      </c>
      <c r="C12" s="3">
        <v>0.77083333333333337</v>
      </c>
      <c r="D12" t="s">
        <v>15</v>
      </c>
      <c r="E12" t="s">
        <v>16</v>
      </c>
      <c r="F12" t="s">
        <v>24</v>
      </c>
      <c r="G12" t="s">
        <v>25</v>
      </c>
      <c r="H12">
        <v>1</v>
      </c>
      <c r="I12">
        <v>0</v>
      </c>
      <c r="J12" t="s">
        <v>54</v>
      </c>
      <c r="K12">
        <v>76</v>
      </c>
      <c r="L12">
        <v>5815</v>
      </c>
      <c r="M12" t="s">
        <v>20</v>
      </c>
      <c r="N12" t="s">
        <v>33</v>
      </c>
      <c r="O12" t="s">
        <v>55</v>
      </c>
      <c r="P12">
        <f t="shared" si="0"/>
        <v>1</v>
      </c>
      <c r="Q12">
        <f t="shared" si="10"/>
        <v>11</v>
      </c>
      <c r="R12">
        <v>1</v>
      </c>
      <c r="S12">
        <v>0</v>
      </c>
      <c r="T12">
        <v>0</v>
      </c>
      <c r="U12">
        <v>0</v>
      </c>
      <c r="V12">
        <v>7</v>
      </c>
      <c r="W12">
        <v>2</v>
      </c>
      <c r="X12">
        <v>3</v>
      </c>
      <c r="Y12">
        <v>0</v>
      </c>
      <c r="Z12">
        <v>10</v>
      </c>
      <c r="AA12">
        <v>13</v>
      </c>
      <c r="AB12">
        <v>6</v>
      </c>
      <c r="AC12">
        <v>10</v>
      </c>
      <c r="AD12">
        <v>9</v>
      </c>
      <c r="AE12">
        <v>8</v>
      </c>
      <c r="AF12">
        <v>0</v>
      </c>
      <c r="AG12">
        <v>14</v>
      </c>
      <c r="AH12">
        <v>6</v>
      </c>
      <c r="AI12">
        <v>3</v>
      </c>
      <c r="AJ12">
        <v>4</v>
      </c>
      <c r="AK12">
        <v>4</v>
      </c>
      <c r="AL12">
        <v>3</v>
      </c>
      <c r="AM12">
        <f t="shared" si="2"/>
        <v>5</v>
      </c>
      <c r="AN12">
        <f t="shared" si="3"/>
        <v>3</v>
      </c>
      <c r="AO12">
        <f t="shared" si="4"/>
        <v>11</v>
      </c>
      <c r="AP12">
        <f t="shared" si="11"/>
        <v>18</v>
      </c>
      <c r="AQ12">
        <f t="shared" si="8"/>
        <v>17</v>
      </c>
      <c r="AR12">
        <f t="shared" si="5"/>
        <v>22</v>
      </c>
      <c r="AS12">
        <f t="shared" si="5"/>
        <v>16</v>
      </c>
      <c r="AT12">
        <f t="shared" si="9"/>
        <v>23</v>
      </c>
      <c r="AU12">
        <f t="shared" si="6"/>
        <v>23</v>
      </c>
      <c r="AV12">
        <f t="shared" si="7"/>
        <v>22</v>
      </c>
    </row>
    <row r="13" spans="1:48" x14ac:dyDescent="0.35">
      <c r="A13">
        <v>12</v>
      </c>
      <c r="B13" s="2">
        <v>44857</v>
      </c>
      <c r="C13" t="s">
        <v>35</v>
      </c>
      <c r="D13" t="s">
        <v>15</v>
      </c>
      <c r="E13" t="s">
        <v>39</v>
      </c>
      <c r="F13" t="s">
        <v>17</v>
      </c>
      <c r="G13" t="s">
        <v>25</v>
      </c>
      <c r="H13">
        <v>1</v>
      </c>
      <c r="I13">
        <v>0</v>
      </c>
      <c r="J13" t="s">
        <v>56</v>
      </c>
      <c r="K13">
        <v>73</v>
      </c>
      <c r="L13">
        <v>19876</v>
      </c>
      <c r="M13" t="s">
        <v>20</v>
      </c>
      <c r="N13" t="s">
        <v>33</v>
      </c>
      <c r="O13" t="s">
        <v>34</v>
      </c>
      <c r="P13">
        <f t="shared" si="0"/>
        <v>1</v>
      </c>
      <c r="Q13">
        <f t="shared" si="10"/>
        <v>12</v>
      </c>
      <c r="R13">
        <v>1</v>
      </c>
      <c r="S13">
        <v>1</v>
      </c>
      <c r="T13">
        <v>0</v>
      </c>
      <c r="U13">
        <v>0</v>
      </c>
      <c r="V13">
        <v>21</v>
      </c>
      <c r="W13">
        <v>7</v>
      </c>
      <c r="X13">
        <v>0</v>
      </c>
      <c r="Y13">
        <v>0</v>
      </c>
      <c r="Z13">
        <v>6</v>
      </c>
      <c r="AA13">
        <v>12</v>
      </c>
      <c r="AB13">
        <v>4</v>
      </c>
      <c r="AC13">
        <v>25</v>
      </c>
      <c r="AD13">
        <v>14</v>
      </c>
      <c r="AE13">
        <v>14</v>
      </c>
      <c r="AF13">
        <v>1</v>
      </c>
      <c r="AG13">
        <v>14</v>
      </c>
      <c r="AH13">
        <v>6.8125</v>
      </c>
      <c r="AI13">
        <v>3</v>
      </c>
      <c r="AJ13">
        <v>5</v>
      </c>
      <c r="AK13">
        <v>4</v>
      </c>
      <c r="AL13">
        <v>4</v>
      </c>
      <c r="AM13">
        <f t="shared" si="2"/>
        <v>5.6</v>
      </c>
      <c r="AN13">
        <f t="shared" si="3"/>
        <v>3</v>
      </c>
      <c r="AO13">
        <f t="shared" si="4"/>
        <v>12</v>
      </c>
      <c r="AP13">
        <f t="shared" si="11"/>
        <v>19</v>
      </c>
      <c r="AQ13">
        <f t="shared" si="8"/>
        <v>20</v>
      </c>
      <c r="AR13">
        <f t="shared" si="5"/>
        <v>23</v>
      </c>
      <c r="AS13">
        <f t="shared" si="5"/>
        <v>19</v>
      </c>
      <c r="AT13">
        <f t="shared" si="9"/>
        <v>26</v>
      </c>
      <c r="AU13">
        <f t="shared" si="6"/>
        <v>26</v>
      </c>
      <c r="AV13">
        <f t="shared" si="7"/>
        <v>23</v>
      </c>
    </row>
    <row r="14" spans="1:48" x14ac:dyDescent="0.35">
      <c r="A14">
        <v>13</v>
      </c>
      <c r="B14" s="2">
        <v>44863</v>
      </c>
      <c r="C14" s="3">
        <v>0.67708333333333337</v>
      </c>
      <c r="D14" t="s">
        <v>15</v>
      </c>
      <c r="E14" t="s">
        <v>16</v>
      </c>
      <c r="F14" t="s">
        <v>24</v>
      </c>
      <c r="G14" t="s">
        <v>57</v>
      </c>
      <c r="H14">
        <v>0</v>
      </c>
      <c r="I14">
        <v>1</v>
      </c>
      <c r="J14" t="s">
        <v>58</v>
      </c>
      <c r="K14">
        <v>85</v>
      </c>
      <c r="L14">
        <v>6018</v>
      </c>
      <c r="M14" t="s">
        <v>20</v>
      </c>
      <c r="N14" s="4">
        <v>37015</v>
      </c>
      <c r="O14" t="s">
        <v>44</v>
      </c>
      <c r="P14">
        <f t="shared" si="0"/>
        <v>-1</v>
      </c>
      <c r="Q14">
        <f t="shared" si="10"/>
        <v>11</v>
      </c>
      <c r="R14">
        <v>0</v>
      </c>
      <c r="S14">
        <v>0</v>
      </c>
      <c r="T14">
        <v>0</v>
      </c>
      <c r="U14">
        <v>0</v>
      </c>
      <c r="V14">
        <v>17</v>
      </c>
      <c r="W14">
        <v>3</v>
      </c>
      <c r="X14">
        <v>4</v>
      </c>
      <c r="Y14">
        <v>0</v>
      </c>
      <c r="Z14">
        <v>8</v>
      </c>
      <c r="AA14">
        <v>10</v>
      </c>
      <c r="AB14">
        <v>1</v>
      </c>
      <c r="AC14">
        <v>29</v>
      </c>
      <c r="AD14">
        <v>9</v>
      </c>
      <c r="AE14">
        <v>5</v>
      </c>
      <c r="AF14">
        <v>2</v>
      </c>
      <c r="AG14">
        <v>15</v>
      </c>
      <c r="AH14">
        <v>7.5</v>
      </c>
      <c r="AI14">
        <v>4</v>
      </c>
      <c r="AJ14">
        <v>5</v>
      </c>
      <c r="AK14">
        <v>5</v>
      </c>
      <c r="AL14">
        <v>5</v>
      </c>
      <c r="AM14">
        <f t="shared" si="2"/>
        <v>6</v>
      </c>
      <c r="AN14">
        <f t="shared" si="3"/>
        <v>4</v>
      </c>
      <c r="AO14">
        <f t="shared" si="4"/>
        <v>11</v>
      </c>
      <c r="AP14">
        <f t="shared" si="11"/>
        <v>22</v>
      </c>
      <c r="AQ14">
        <f t="shared" si="8"/>
        <v>21</v>
      </c>
      <c r="AR14">
        <f t="shared" si="5"/>
        <v>26</v>
      </c>
      <c r="AS14">
        <f t="shared" si="5"/>
        <v>22</v>
      </c>
      <c r="AT14">
        <f t="shared" si="9"/>
        <v>26</v>
      </c>
      <c r="AU14">
        <f t="shared" si="6"/>
        <v>26</v>
      </c>
      <c r="AV14">
        <f t="shared" si="7"/>
        <v>26</v>
      </c>
    </row>
    <row r="15" spans="1:48" x14ac:dyDescent="0.35">
      <c r="A15">
        <v>14</v>
      </c>
      <c r="B15" s="2">
        <v>44866</v>
      </c>
      <c r="C15" t="s">
        <v>47</v>
      </c>
      <c r="D15" t="s">
        <v>15</v>
      </c>
      <c r="E15" t="s">
        <v>59</v>
      </c>
      <c r="F15" t="s">
        <v>17</v>
      </c>
      <c r="G15" t="s">
        <v>57</v>
      </c>
      <c r="H15">
        <v>0</v>
      </c>
      <c r="I15">
        <v>2</v>
      </c>
      <c r="J15" t="s">
        <v>60</v>
      </c>
      <c r="K15">
        <v>78</v>
      </c>
      <c r="L15">
        <v>22640</v>
      </c>
      <c r="M15" t="s">
        <v>20</v>
      </c>
      <c r="N15" t="s">
        <v>33</v>
      </c>
      <c r="O15" t="s">
        <v>42</v>
      </c>
      <c r="P15">
        <f t="shared" si="0"/>
        <v>-2</v>
      </c>
      <c r="Q15">
        <f t="shared" si="10"/>
        <v>9</v>
      </c>
      <c r="R15">
        <v>0</v>
      </c>
      <c r="S15">
        <v>0</v>
      </c>
      <c r="T15">
        <v>0</v>
      </c>
      <c r="U15">
        <v>0</v>
      </c>
      <c r="V15">
        <v>18</v>
      </c>
      <c r="W15">
        <v>4</v>
      </c>
      <c r="X15">
        <v>1</v>
      </c>
      <c r="Y15">
        <v>0</v>
      </c>
      <c r="Z15">
        <v>8</v>
      </c>
      <c r="AA15">
        <v>8</v>
      </c>
      <c r="AB15">
        <v>2</v>
      </c>
      <c r="AC15">
        <v>20</v>
      </c>
      <c r="AD15">
        <v>13</v>
      </c>
      <c r="AE15">
        <v>2</v>
      </c>
      <c r="AF15">
        <v>1</v>
      </c>
      <c r="AG15">
        <v>16</v>
      </c>
      <c r="AH15">
        <v>7.625</v>
      </c>
      <c r="AI15">
        <v>5</v>
      </c>
      <c r="AJ15">
        <v>5</v>
      </c>
      <c r="AK15">
        <v>5</v>
      </c>
      <c r="AL15">
        <v>5</v>
      </c>
      <c r="AM15">
        <f t="shared" si="2"/>
        <v>5.8</v>
      </c>
      <c r="AN15">
        <f t="shared" si="3"/>
        <v>5</v>
      </c>
      <c r="AO15">
        <f t="shared" si="4"/>
        <v>9</v>
      </c>
      <c r="AP15">
        <f t="shared" si="11"/>
        <v>25</v>
      </c>
      <c r="AQ15">
        <f t="shared" si="8"/>
        <v>22</v>
      </c>
      <c r="AR15">
        <f t="shared" si="5"/>
        <v>27</v>
      </c>
      <c r="AS15">
        <f t="shared" si="5"/>
        <v>23</v>
      </c>
      <c r="AT15">
        <f t="shared" si="9"/>
        <v>26</v>
      </c>
      <c r="AU15">
        <f t="shared" si="6"/>
        <v>27</v>
      </c>
      <c r="AV15">
        <f t="shared" si="7"/>
        <v>26</v>
      </c>
    </row>
    <row r="16" spans="1:48" x14ac:dyDescent="0.35">
      <c r="A16">
        <v>15</v>
      </c>
      <c r="B16" s="2">
        <v>44871</v>
      </c>
      <c r="C16" t="s">
        <v>47</v>
      </c>
      <c r="D16" t="s">
        <v>15</v>
      </c>
      <c r="E16" t="s">
        <v>39</v>
      </c>
      <c r="F16" t="s">
        <v>17</v>
      </c>
      <c r="G16" t="s">
        <v>18</v>
      </c>
      <c r="H16">
        <v>1</v>
      </c>
      <c r="I16">
        <v>1</v>
      </c>
      <c r="J16" t="s">
        <v>61</v>
      </c>
      <c r="K16">
        <v>69</v>
      </c>
      <c r="L16">
        <v>20817</v>
      </c>
      <c r="M16" t="s">
        <v>27</v>
      </c>
      <c r="N16" t="s">
        <v>21</v>
      </c>
      <c r="O16" t="s">
        <v>62</v>
      </c>
      <c r="P16">
        <f t="shared" si="0"/>
        <v>0</v>
      </c>
      <c r="Q16">
        <f t="shared" si="10"/>
        <v>9</v>
      </c>
      <c r="R16">
        <v>1</v>
      </c>
      <c r="S16">
        <v>1</v>
      </c>
      <c r="T16">
        <v>0</v>
      </c>
      <c r="U16">
        <v>0</v>
      </c>
      <c r="V16">
        <v>14</v>
      </c>
      <c r="W16">
        <v>5</v>
      </c>
      <c r="X16">
        <v>2</v>
      </c>
      <c r="Y16">
        <v>0</v>
      </c>
      <c r="Z16">
        <v>16</v>
      </c>
      <c r="AA16">
        <v>8</v>
      </c>
      <c r="AB16">
        <v>1</v>
      </c>
      <c r="AC16">
        <v>27</v>
      </c>
      <c r="AD16">
        <v>7</v>
      </c>
      <c r="AE16">
        <v>9</v>
      </c>
      <c r="AF16">
        <v>2</v>
      </c>
      <c r="AG16">
        <v>18</v>
      </c>
      <c r="AH16">
        <v>8.75</v>
      </c>
      <c r="AI16">
        <v>5</v>
      </c>
      <c r="AJ16">
        <v>4</v>
      </c>
      <c r="AK16">
        <v>6</v>
      </c>
      <c r="AL16">
        <v>6</v>
      </c>
      <c r="AM16">
        <f t="shared" si="2"/>
        <v>6</v>
      </c>
      <c r="AN16">
        <f t="shared" si="3"/>
        <v>4</v>
      </c>
      <c r="AO16">
        <f t="shared" si="4"/>
        <v>9</v>
      </c>
      <c r="AP16">
        <f t="shared" si="11"/>
        <v>26</v>
      </c>
      <c r="AQ16">
        <f t="shared" si="8"/>
        <v>22</v>
      </c>
      <c r="AR16">
        <f t="shared" si="5"/>
        <v>30</v>
      </c>
      <c r="AS16">
        <f t="shared" si="5"/>
        <v>26</v>
      </c>
      <c r="AT16">
        <f t="shared" si="9"/>
        <v>27</v>
      </c>
      <c r="AU16">
        <f t="shared" si="6"/>
        <v>30</v>
      </c>
      <c r="AV16">
        <f t="shared" si="7"/>
        <v>27</v>
      </c>
    </row>
    <row r="17" spans="1:48" x14ac:dyDescent="0.35">
      <c r="A17">
        <v>16</v>
      </c>
      <c r="B17" s="2">
        <v>44885</v>
      </c>
      <c r="C17" s="3">
        <v>0.875</v>
      </c>
      <c r="D17" t="s">
        <v>15</v>
      </c>
      <c r="E17" t="s">
        <v>39</v>
      </c>
      <c r="F17" t="s">
        <v>24</v>
      </c>
      <c r="G17" t="s">
        <v>18</v>
      </c>
      <c r="H17">
        <v>1</v>
      </c>
      <c r="I17">
        <v>1</v>
      </c>
      <c r="J17" t="s">
        <v>63</v>
      </c>
      <c r="K17">
        <v>63</v>
      </c>
      <c r="L17">
        <v>13436</v>
      </c>
      <c r="M17" t="s">
        <v>20</v>
      </c>
      <c r="N17" t="s">
        <v>64</v>
      </c>
      <c r="O17" t="s">
        <v>31</v>
      </c>
      <c r="P17">
        <f t="shared" si="0"/>
        <v>0</v>
      </c>
      <c r="Q17">
        <f t="shared" si="10"/>
        <v>9</v>
      </c>
      <c r="R17">
        <v>1</v>
      </c>
      <c r="S17">
        <v>1</v>
      </c>
      <c r="T17">
        <v>0</v>
      </c>
      <c r="U17">
        <v>0</v>
      </c>
      <c r="V17">
        <v>17</v>
      </c>
      <c r="W17">
        <v>5</v>
      </c>
      <c r="X17">
        <v>3</v>
      </c>
      <c r="Y17">
        <v>0</v>
      </c>
      <c r="Z17">
        <v>15</v>
      </c>
      <c r="AA17">
        <v>22</v>
      </c>
      <c r="AB17">
        <v>1</v>
      </c>
      <c r="AC17">
        <v>10</v>
      </c>
      <c r="AD17">
        <v>11</v>
      </c>
      <c r="AE17">
        <v>14</v>
      </c>
      <c r="AF17">
        <v>3</v>
      </c>
      <c r="AG17">
        <v>19</v>
      </c>
      <c r="AH17">
        <v>9.375</v>
      </c>
      <c r="AI17">
        <v>5</v>
      </c>
      <c r="AJ17">
        <v>8</v>
      </c>
      <c r="AK17">
        <v>6</v>
      </c>
      <c r="AL17">
        <v>6</v>
      </c>
      <c r="AM17">
        <f t="shared" si="2"/>
        <v>6.8</v>
      </c>
      <c r="AN17">
        <f t="shared" si="3"/>
        <v>5</v>
      </c>
      <c r="AO17">
        <f t="shared" si="4"/>
        <v>9</v>
      </c>
      <c r="AP17">
        <f t="shared" si="11"/>
        <v>27</v>
      </c>
      <c r="AQ17">
        <f t="shared" si="8"/>
        <v>25</v>
      </c>
      <c r="AR17">
        <f t="shared" si="5"/>
        <v>31</v>
      </c>
      <c r="AS17">
        <f t="shared" si="5"/>
        <v>27</v>
      </c>
      <c r="AT17">
        <f t="shared" si="9"/>
        <v>28</v>
      </c>
      <c r="AU17">
        <f t="shared" si="6"/>
        <v>31</v>
      </c>
      <c r="AV17">
        <f t="shared" si="7"/>
        <v>28</v>
      </c>
    </row>
    <row r="18" spans="1:48" x14ac:dyDescent="0.35">
      <c r="A18">
        <v>17</v>
      </c>
      <c r="B18" s="2">
        <v>44891</v>
      </c>
      <c r="C18" t="s">
        <v>29</v>
      </c>
      <c r="D18" t="s">
        <v>15</v>
      </c>
      <c r="E18" t="s">
        <v>16</v>
      </c>
      <c r="F18" t="s">
        <v>17</v>
      </c>
      <c r="G18" t="s">
        <v>25</v>
      </c>
      <c r="H18">
        <v>3</v>
      </c>
      <c r="I18">
        <v>1</v>
      </c>
      <c r="J18" t="s">
        <v>65</v>
      </c>
      <c r="K18">
        <v>68</v>
      </c>
      <c r="L18">
        <v>31047</v>
      </c>
      <c r="M18" t="s">
        <v>20</v>
      </c>
      <c r="N18" t="s">
        <v>66</v>
      </c>
      <c r="O18" t="s">
        <v>28</v>
      </c>
      <c r="P18">
        <f t="shared" si="0"/>
        <v>2</v>
      </c>
      <c r="Q18">
        <f t="shared" si="10"/>
        <v>11</v>
      </c>
      <c r="R18">
        <v>3</v>
      </c>
      <c r="S18">
        <v>3</v>
      </c>
      <c r="T18">
        <v>0</v>
      </c>
      <c r="U18">
        <v>0</v>
      </c>
      <c r="V18">
        <v>10</v>
      </c>
      <c r="W18">
        <v>7</v>
      </c>
      <c r="X18">
        <v>4</v>
      </c>
      <c r="Y18">
        <v>0</v>
      </c>
      <c r="Z18">
        <v>22</v>
      </c>
      <c r="AA18">
        <v>14</v>
      </c>
      <c r="AB18">
        <v>0</v>
      </c>
      <c r="AC18">
        <v>7</v>
      </c>
      <c r="AD18">
        <v>12</v>
      </c>
      <c r="AE18">
        <v>5</v>
      </c>
      <c r="AF18">
        <v>3</v>
      </c>
      <c r="AG18">
        <v>21</v>
      </c>
      <c r="AH18">
        <v>10.3125</v>
      </c>
      <c r="AI18">
        <v>4</v>
      </c>
      <c r="AJ18">
        <v>7</v>
      </c>
      <c r="AK18">
        <v>8</v>
      </c>
      <c r="AL18">
        <v>6</v>
      </c>
      <c r="AM18">
        <f t="shared" si="2"/>
        <v>7.2</v>
      </c>
      <c r="AN18">
        <f t="shared" si="3"/>
        <v>4</v>
      </c>
      <c r="AO18">
        <f t="shared" si="4"/>
        <v>11</v>
      </c>
      <c r="AP18">
        <f t="shared" si="11"/>
        <v>27</v>
      </c>
      <c r="AQ18">
        <f t="shared" si="8"/>
        <v>25</v>
      </c>
      <c r="AR18">
        <f t="shared" si="5"/>
        <v>34</v>
      </c>
      <c r="AS18">
        <f t="shared" si="5"/>
        <v>28</v>
      </c>
      <c r="AT18">
        <f t="shared" si="9"/>
        <v>31</v>
      </c>
      <c r="AU18">
        <f t="shared" si="6"/>
        <v>34</v>
      </c>
      <c r="AV18">
        <f t="shared" si="7"/>
        <v>31</v>
      </c>
    </row>
    <row r="19" spans="1:48" x14ac:dyDescent="0.35">
      <c r="A19">
        <v>18</v>
      </c>
      <c r="B19" s="2">
        <v>44898</v>
      </c>
      <c r="C19" s="3">
        <v>0.77083333333333337</v>
      </c>
      <c r="D19" t="s">
        <v>15</v>
      </c>
      <c r="E19" t="s">
        <v>16</v>
      </c>
      <c r="F19" t="s">
        <v>24</v>
      </c>
      <c r="G19" t="s">
        <v>25</v>
      </c>
      <c r="H19">
        <v>1</v>
      </c>
      <c r="I19">
        <v>0</v>
      </c>
      <c r="J19" t="s">
        <v>67</v>
      </c>
      <c r="K19">
        <v>58</v>
      </c>
      <c r="L19">
        <v>16940</v>
      </c>
      <c r="M19" t="s">
        <v>52</v>
      </c>
      <c r="N19" t="s">
        <v>21</v>
      </c>
      <c r="O19" t="s">
        <v>34</v>
      </c>
      <c r="P19">
        <f t="shared" si="0"/>
        <v>1</v>
      </c>
      <c r="Q19">
        <f t="shared" si="10"/>
        <v>12</v>
      </c>
      <c r="R19">
        <v>0</v>
      </c>
      <c r="S19">
        <v>0</v>
      </c>
      <c r="T19">
        <v>0</v>
      </c>
      <c r="U19">
        <v>0</v>
      </c>
      <c r="V19">
        <v>6</v>
      </c>
      <c r="W19">
        <v>1</v>
      </c>
      <c r="X19">
        <v>0</v>
      </c>
      <c r="Y19">
        <v>0</v>
      </c>
      <c r="Z19">
        <v>11</v>
      </c>
      <c r="AA19">
        <v>18</v>
      </c>
      <c r="AB19">
        <v>1</v>
      </c>
      <c r="AC19">
        <v>9</v>
      </c>
      <c r="AD19">
        <v>15</v>
      </c>
      <c r="AE19">
        <v>10</v>
      </c>
      <c r="AF19">
        <v>4</v>
      </c>
      <c r="AG19">
        <v>21</v>
      </c>
      <c r="AH19">
        <v>11.125</v>
      </c>
      <c r="AI19">
        <v>5</v>
      </c>
      <c r="AJ19">
        <v>9</v>
      </c>
      <c r="AK19">
        <v>6</v>
      </c>
      <c r="AL19">
        <v>7</v>
      </c>
      <c r="AM19">
        <f t="shared" si="2"/>
        <v>7.8</v>
      </c>
      <c r="AN19">
        <f t="shared" si="3"/>
        <v>5</v>
      </c>
      <c r="AO19">
        <f t="shared" si="4"/>
        <v>12</v>
      </c>
      <c r="AP19">
        <f t="shared" si="11"/>
        <v>30</v>
      </c>
      <c r="AQ19">
        <f t="shared" si="8"/>
        <v>28</v>
      </c>
      <c r="AR19">
        <f t="shared" si="8"/>
        <v>34</v>
      </c>
      <c r="AS19">
        <f t="shared" si="8"/>
        <v>31</v>
      </c>
      <c r="AT19">
        <f t="shared" si="9"/>
        <v>34</v>
      </c>
      <c r="AU19">
        <f t="shared" si="6"/>
        <v>34</v>
      </c>
      <c r="AV19">
        <f t="shared" si="7"/>
        <v>34</v>
      </c>
    </row>
    <row r="20" spans="1:48" x14ac:dyDescent="0.35">
      <c r="A20">
        <v>19</v>
      </c>
      <c r="B20" s="2">
        <v>44901</v>
      </c>
      <c r="C20" s="3">
        <v>0.79166666666666663</v>
      </c>
      <c r="D20" t="s">
        <v>15</v>
      </c>
      <c r="E20" t="s">
        <v>59</v>
      </c>
      <c r="F20" t="s">
        <v>24</v>
      </c>
      <c r="G20" t="s">
        <v>18</v>
      </c>
      <c r="H20">
        <v>0</v>
      </c>
      <c r="I20">
        <v>0</v>
      </c>
      <c r="J20" t="s">
        <v>68</v>
      </c>
      <c r="K20">
        <v>58</v>
      </c>
      <c r="L20">
        <v>12376</v>
      </c>
      <c r="M20" t="s">
        <v>27</v>
      </c>
      <c r="N20" t="s">
        <v>21</v>
      </c>
      <c r="O20" t="s">
        <v>69</v>
      </c>
      <c r="P20">
        <f t="shared" si="0"/>
        <v>0</v>
      </c>
      <c r="Q20">
        <f t="shared" si="10"/>
        <v>12</v>
      </c>
      <c r="R20">
        <v>0</v>
      </c>
      <c r="S20">
        <v>0</v>
      </c>
      <c r="T20">
        <v>0</v>
      </c>
      <c r="U20">
        <v>0</v>
      </c>
      <c r="V20">
        <v>5</v>
      </c>
      <c r="W20">
        <v>2</v>
      </c>
      <c r="X20">
        <v>3</v>
      </c>
      <c r="Y20">
        <v>1</v>
      </c>
      <c r="Z20">
        <v>14</v>
      </c>
      <c r="AA20">
        <v>15</v>
      </c>
      <c r="AB20">
        <v>2</v>
      </c>
      <c r="AC20">
        <v>10</v>
      </c>
      <c r="AD20">
        <v>10</v>
      </c>
      <c r="AE20">
        <v>9</v>
      </c>
      <c r="AF20">
        <v>5</v>
      </c>
      <c r="AG20">
        <v>21</v>
      </c>
      <c r="AH20">
        <v>11.625</v>
      </c>
      <c r="AI20">
        <v>6</v>
      </c>
      <c r="AJ20">
        <v>9</v>
      </c>
      <c r="AK20">
        <v>5</v>
      </c>
      <c r="AL20">
        <v>7</v>
      </c>
      <c r="AM20">
        <f t="shared" si="2"/>
        <v>7.8</v>
      </c>
      <c r="AN20">
        <f t="shared" si="3"/>
        <v>5</v>
      </c>
      <c r="AO20">
        <f t="shared" si="4"/>
        <v>12</v>
      </c>
      <c r="AP20">
        <f t="shared" si="11"/>
        <v>33</v>
      </c>
      <c r="AQ20">
        <f t="shared" si="8"/>
        <v>29</v>
      </c>
      <c r="AR20">
        <f t="shared" si="8"/>
        <v>34</v>
      </c>
      <c r="AS20">
        <f t="shared" si="8"/>
        <v>32</v>
      </c>
      <c r="AT20">
        <f t="shared" si="9"/>
        <v>35</v>
      </c>
      <c r="AU20">
        <f t="shared" si="6"/>
        <v>35</v>
      </c>
      <c r="AV20">
        <f t="shared" si="7"/>
        <v>34</v>
      </c>
    </row>
    <row r="21" spans="1:48" x14ac:dyDescent="0.35">
      <c r="A21">
        <v>20</v>
      </c>
      <c r="B21" s="2">
        <v>44906</v>
      </c>
      <c r="C21" t="s">
        <v>35</v>
      </c>
      <c r="D21" t="s">
        <v>15</v>
      </c>
      <c r="E21" t="s">
        <v>39</v>
      </c>
      <c r="F21" t="s">
        <v>17</v>
      </c>
      <c r="G21" t="s">
        <v>57</v>
      </c>
      <c r="H21">
        <v>1</v>
      </c>
      <c r="I21">
        <v>2</v>
      </c>
      <c r="J21" t="s">
        <v>70</v>
      </c>
      <c r="K21">
        <v>69</v>
      </c>
      <c r="L21">
        <v>17415</v>
      </c>
      <c r="M21" t="s">
        <v>27</v>
      </c>
      <c r="N21" t="s">
        <v>21</v>
      </c>
      <c r="O21" t="s">
        <v>71</v>
      </c>
      <c r="P21">
        <f t="shared" si="0"/>
        <v>-1</v>
      </c>
      <c r="Q21">
        <f t="shared" si="10"/>
        <v>11</v>
      </c>
      <c r="R21">
        <v>1</v>
      </c>
      <c r="S21">
        <v>1</v>
      </c>
      <c r="T21">
        <v>0</v>
      </c>
      <c r="U21">
        <v>0</v>
      </c>
      <c r="V21">
        <v>25</v>
      </c>
      <c r="W21">
        <v>11</v>
      </c>
      <c r="X21">
        <v>3</v>
      </c>
      <c r="Y21">
        <v>0</v>
      </c>
      <c r="Z21">
        <v>13</v>
      </c>
      <c r="AA21">
        <v>15</v>
      </c>
      <c r="AB21">
        <v>2</v>
      </c>
      <c r="AC21">
        <v>19</v>
      </c>
      <c r="AD21">
        <v>11</v>
      </c>
      <c r="AE21">
        <v>3</v>
      </c>
      <c r="AF21">
        <v>6</v>
      </c>
      <c r="AG21">
        <v>24</v>
      </c>
      <c r="AH21">
        <v>12.5</v>
      </c>
      <c r="AI21">
        <v>7</v>
      </c>
      <c r="AJ21">
        <v>10</v>
      </c>
      <c r="AK21">
        <v>3</v>
      </c>
      <c r="AL21">
        <v>9</v>
      </c>
      <c r="AM21">
        <f t="shared" si="2"/>
        <v>8</v>
      </c>
      <c r="AN21">
        <f t="shared" si="3"/>
        <v>3</v>
      </c>
      <c r="AO21">
        <f t="shared" si="4"/>
        <v>11</v>
      </c>
      <c r="AP21">
        <f t="shared" si="11"/>
        <v>36</v>
      </c>
      <c r="AQ21">
        <f t="shared" si="8"/>
        <v>32</v>
      </c>
      <c r="AR21">
        <f t="shared" si="8"/>
        <v>34</v>
      </c>
      <c r="AS21">
        <f t="shared" si="8"/>
        <v>35</v>
      </c>
      <c r="AT21">
        <f t="shared" si="9"/>
        <v>35</v>
      </c>
      <c r="AU21">
        <f t="shared" si="6"/>
        <v>36</v>
      </c>
      <c r="AV21">
        <f t="shared" si="7"/>
        <v>35</v>
      </c>
    </row>
    <row r="22" spans="1:48" x14ac:dyDescent="0.35">
      <c r="A22">
        <v>21</v>
      </c>
      <c r="B22" s="2">
        <v>44912</v>
      </c>
      <c r="C22" s="3">
        <v>0.77083333333333337</v>
      </c>
      <c r="D22" t="s">
        <v>15</v>
      </c>
      <c r="E22" t="s">
        <v>16</v>
      </c>
      <c r="F22" t="s">
        <v>24</v>
      </c>
      <c r="G22" t="s">
        <v>25</v>
      </c>
      <c r="H22">
        <v>1</v>
      </c>
      <c r="I22">
        <v>0</v>
      </c>
      <c r="J22" t="s">
        <v>72</v>
      </c>
      <c r="K22">
        <v>34</v>
      </c>
      <c r="L22">
        <v>1565</v>
      </c>
      <c r="M22" t="s">
        <v>27</v>
      </c>
      <c r="N22" t="s">
        <v>33</v>
      </c>
      <c r="O22" t="s">
        <v>38</v>
      </c>
      <c r="P22">
        <f t="shared" si="0"/>
        <v>1</v>
      </c>
      <c r="Q22">
        <f t="shared" si="10"/>
        <v>12</v>
      </c>
      <c r="R22">
        <v>1</v>
      </c>
      <c r="S22">
        <v>1</v>
      </c>
      <c r="T22">
        <v>0</v>
      </c>
      <c r="U22">
        <v>0</v>
      </c>
      <c r="V22">
        <v>13</v>
      </c>
      <c r="W22">
        <v>4</v>
      </c>
      <c r="X22">
        <v>3</v>
      </c>
      <c r="Y22">
        <v>1</v>
      </c>
      <c r="Z22">
        <v>9</v>
      </c>
      <c r="AA22">
        <v>15</v>
      </c>
      <c r="AB22">
        <v>1</v>
      </c>
      <c r="AC22">
        <v>13</v>
      </c>
      <c r="AD22">
        <v>8</v>
      </c>
      <c r="AE22">
        <v>18</v>
      </c>
      <c r="AF22">
        <v>3</v>
      </c>
      <c r="AG22">
        <v>23</v>
      </c>
      <c r="AH22">
        <v>12.6875</v>
      </c>
      <c r="AI22">
        <v>7</v>
      </c>
      <c r="AJ22">
        <v>9</v>
      </c>
      <c r="AK22">
        <v>2</v>
      </c>
      <c r="AL22">
        <v>9</v>
      </c>
      <c r="AM22">
        <f t="shared" si="2"/>
        <v>7.8</v>
      </c>
      <c r="AN22">
        <f t="shared" si="3"/>
        <v>2</v>
      </c>
      <c r="AO22">
        <f t="shared" si="4"/>
        <v>12</v>
      </c>
      <c r="AP22">
        <f t="shared" si="11"/>
        <v>37</v>
      </c>
      <c r="AQ22">
        <f t="shared" si="8"/>
        <v>32</v>
      </c>
      <c r="AR22">
        <f t="shared" si="8"/>
        <v>34</v>
      </c>
      <c r="AS22">
        <f t="shared" si="8"/>
        <v>36</v>
      </c>
      <c r="AT22">
        <f t="shared" si="9"/>
        <v>38</v>
      </c>
      <c r="AU22">
        <f t="shared" si="6"/>
        <v>38</v>
      </c>
      <c r="AV22">
        <f t="shared" si="7"/>
        <v>37</v>
      </c>
    </row>
    <row r="23" spans="1:48" x14ac:dyDescent="0.35">
      <c r="A23">
        <v>22</v>
      </c>
      <c r="B23" s="2">
        <v>44934</v>
      </c>
      <c r="C23" t="s">
        <v>47</v>
      </c>
      <c r="D23" t="s">
        <v>15</v>
      </c>
      <c r="E23" t="s">
        <v>39</v>
      </c>
      <c r="F23" t="s">
        <v>17</v>
      </c>
      <c r="G23" t="s">
        <v>18</v>
      </c>
      <c r="H23">
        <v>1</v>
      </c>
      <c r="I23">
        <v>1</v>
      </c>
      <c r="J23" t="s">
        <v>40</v>
      </c>
      <c r="K23">
        <v>69</v>
      </c>
      <c r="L23">
        <v>24294</v>
      </c>
      <c r="M23" t="s">
        <v>52</v>
      </c>
      <c r="N23" t="s">
        <v>21</v>
      </c>
      <c r="O23" t="s">
        <v>22</v>
      </c>
      <c r="P23">
        <f t="shared" si="0"/>
        <v>0</v>
      </c>
      <c r="Q23">
        <f t="shared" si="10"/>
        <v>12</v>
      </c>
      <c r="R23">
        <v>1</v>
      </c>
      <c r="S23">
        <v>1</v>
      </c>
      <c r="T23">
        <v>0</v>
      </c>
      <c r="U23">
        <v>0</v>
      </c>
      <c r="V23">
        <v>18</v>
      </c>
      <c r="W23">
        <v>2</v>
      </c>
      <c r="X23">
        <v>2</v>
      </c>
      <c r="Y23">
        <v>0</v>
      </c>
      <c r="Z23">
        <v>13</v>
      </c>
      <c r="AA23">
        <v>12</v>
      </c>
      <c r="AB23">
        <v>3</v>
      </c>
      <c r="AC23">
        <v>13</v>
      </c>
      <c r="AD23">
        <v>4</v>
      </c>
      <c r="AE23">
        <v>5</v>
      </c>
      <c r="AF23">
        <v>5</v>
      </c>
      <c r="AG23">
        <v>23</v>
      </c>
      <c r="AH23">
        <v>13.6875</v>
      </c>
      <c r="AI23">
        <v>8</v>
      </c>
      <c r="AJ23">
        <v>10</v>
      </c>
      <c r="AK23">
        <v>3</v>
      </c>
      <c r="AL23">
        <v>9</v>
      </c>
      <c r="AM23">
        <f t="shared" si="2"/>
        <v>8.4</v>
      </c>
      <c r="AN23">
        <f t="shared" si="3"/>
        <v>3</v>
      </c>
      <c r="AO23">
        <f t="shared" si="4"/>
        <v>12</v>
      </c>
      <c r="AP23">
        <f t="shared" si="11"/>
        <v>40</v>
      </c>
      <c r="AQ23">
        <f t="shared" si="8"/>
        <v>35</v>
      </c>
      <c r="AR23">
        <f t="shared" si="8"/>
        <v>37</v>
      </c>
      <c r="AS23">
        <f t="shared" si="8"/>
        <v>37</v>
      </c>
      <c r="AT23">
        <f t="shared" si="9"/>
        <v>39</v>
      </c>
      <c r="AU23">
        <f t="shared" si="6"/>
        <v>40</v>
      </c>
      <c r="AV23">
        <f t="shared" si="7"/>
        <v>39</v>
      </c>
    </row>
    <row r="24" spans="1:48" x14ac:dyDescent="0.35">
      <c r="A24">
        <v>23</v>
      </c>
      <c r="B24" s="2">
        <v>44940</v>
      </c>
      <c r="C24" s="3">
        <v>0.67708333333333337</v>
      </c>
      <c r="D24" t="s">
        <v>15</v>
      </c>
      <c r="E24" t="s">
        <v>16</v>
      </c>
      <c r="F24" t="s">
        <v>24</v>
      </c>
      <c r="G24" t="s">
        <v>25</v>
      </c>
      <c r="H24">
        <v>2</v>
      </c>
      <c r="I24">
        <v>1</v>
      </c>
      <c r="J24" t="s">
        <v>48</v>
      </c>
      <c r="K24">
        <v>76</v>
      </c>
      <c r="L24">
        <v>2855</v>
      </c>
      <c r="M24" t="s">
        <v>20</v>
      </c>
      <c r="N24" t="s">
        <v>21</v>
      </c>
      <c r="O24" t="s">
        <v>73</v>
      </c>
      <c r="P24">
        <f t="shared" si="0"/>
        <v>1</v>
      </c>
      <c r="Q24">
        <f t="shared" si="10"/>
        <v>13</v>
      </c>
      <c r="R24">
        <v>2</v>
      </c>
      <c r="S24">
        <v>1</v>
      </c>
      <c r="T24">
        <v>0</v>
      </c>
      <c r="U24">
        <v>0</v>
      </c>
      <c r="V24">
        <v>14</v>
      </c>
      <c r="W24">
        <v>6</v>
      </c>
      <c r="X24">
        <v>3</v>
      </c>
      <c r="Y24">
        <v>0</v>
      </c>
      <c r="Z24">
        <v>9</v>
      </c>
      <c r="AA24">
        <v>13</v>
      </c>
      <c r="AB24">
        <v>2</v>
      </c>
      <c r="AC24">
        <v>10</v>
      </c>
      <c r="AD24">
        <v>5</v>
      </c>
      <c r="AE24">
        <v>8</v>
      </c>
      <c r="AF24">
        <v>6</v>
      </c>
      <c r="AG24">
        <v>22</v>
      </c>
      <c r="AH24">
        <v>13.875</v>
      </c>
      <c r="AI24">
        <v>9</v>
      </c>
      <c r="AJ24">
        <v>8</v>
      </c>
      <c r="AK24">
        <v>2</v>
      </c>
      <c r="AL24">
        <v>11</v>
      </c>
      <c r="AM24">
        <f t="shared" si="2"/>
        <v>8.6</v>
      </c>
      <c r="AN24">
        <f t="shared" si="3"/>
        <v>2</v>
      </c>
      <c r="AO24">
        <f t="shared" si="4"/>
        <v>13</v>
      </c>
      <c r="AP24">
        <f t="shared" si="11"/>
        <v>43</v>
      </c>
      <c r="AQ24">
        <f t="shared" si="8"/>
        <v>35</v>
      </c>
      <c r="AR24">
        <f t="shared" si="8"/>
        <v>37</v>
      </c>
      <c r="AS24">
        <f t="shared" si="8"/>
        <v>40</v>
      </c>
      <c r="AT24">
        <f t="shared" si="9"/>
        <v>42</v>
      </c>
      <c r="AU24">
        <f t="shared" si="6"/>
        <v>43</v>
      </c>
      <c r="AV24">
        <f t="shared" si="7"/>
        <v>42</v>
      </c>
    </row>
    <row r="25" spans="1:48" x14ac:dyDescent="0.35">
      <c r="A25">
        <v>24</v>
      </c>
      <c r="B25" s="2">
        <v>44946</v>
      </c>
      <c r="C25" t="s">
        <v>35</v>
      </c>
      <c r="D25" t="s">
        <v>15</v>
      </c>
      <c r="E25" t="s">
        <v>36</v>
      </c>
      <c r="F25" t="s">
        <v>17</v>
      </c>
      <c r="G25" t="s">
        <v>25</v>
      </c>
      <c r="H25">
        <v>2</v>
      </c>
      <c r="I25">
        <v>1</v>
      </c>
      <c r="J25" t="s">
        <v>45</v>
      </c>
      <c r="K25">
        <v>68</v>
      </c>
      <c r="L25">
        <v>16050</v>
      </c>
      <c r="M25" t="s">
        <v>20</v>
      </c>
      <c r="N25" s="4">
        <v>37015</v>
      </c>
      <c r="O25" t="s">
        <v>53</v>
      </c>
      <c r="P25">
        <f t="shared" si="0"/>
        <v>1</v>
      </c>
      <c r="Q25">
        <f t="shared" si="10"/>
        <v>14</v>
      </c>
      <c r="R25">
        <v>2</v>
      </c>
      <c r="S25">
        <v>1</v>
      </c>
      <c r="T25">
        <v>0</v>
      </c>
      <c r="U25">
        <v>0</v>
      </c>
      <c r="V25">
        <v>20</v>
      </c>
      <c r="W25">
        <v>7</v>
      </c>
      <c r="X25">
        <v>4</v>
      </c>
      <c r="Y25">
        <v>0</v>
      </c>
      <c r="Z25">
        <v>14</v>
      </c>
      <c r="AA25">
        <v>11</v>
      </c>
      <c r="AB25">
        <v>1</v>
      </c>
      <c r="AC25">
        <v>18</v>
      </c>
      <c r="AD25">
        <v>13</v>
      </c>
      <c r="AE25">
        <v>4</v>
      </c>
      <c r="AF25">
        <v>7</v>
      </c>
      <c r="AG25">
        <v>22</v>
      </c>
      <c r="AH25">
        <v>14.25</v>
      </c>
      <c r="AI25">
        <v>10</v>
      </c>
      <c r="AJ25">
        <v>10</v>
      </c>
      <c r="AK25">
        <v>5</v>
      </c>
      <c r="AL25">
        <v>11</v>
      </c>
      <c r="AM25">
        <f t="shared" si="2"/>
        <v>10</v>
      </c>
      <c r="AN25">
        <f t="shared" si="3"/>
        <v>5</v>
      </c>
      <c r="AO25">
        <f t="shared" si="4"/>
        <v>14</v>
      </c>
      <c r="AP25">
        <f t="shared" si="11"/>
        <v>46</v>
      </c>
      <c r="AQ25">
        <f t="shared" si="8"/>
        <v>38</v>
      </c>
      <c r="AR25">
        <f t="shared" si="8"/>
        <v>40</v>
      </c>
      <c r="AS25">
        <f t="shared" si="8"/>
        <v>41</v>
      </c>
      <c r="AT25">
        <f t="shared" si="9"/>
        <v>45</v>
      </c>
      <c r="AU25">
        <f t="shared" si="6"/>
        <v>46</v>
      </c>
      <c r="AV25">
        <f t="shared" si="7"/>
        <v>45</v>
      </c>
    </row>
    <row r="26" spans="1:48" x14ac:dyDescent="0.35">
      <c r="A26">
        <v>25</v>
      </c>
      <c r="B26" s="2">
        <v>44954</v>
      </c>
      <c r="C26" t="s">
        <v>35</v>
      </c>
      <c r="D26" t="s">
        <v>15</v>
      </c>
      <c r="E26" t="s">
        <v>16</v>
      </c>
      <c r="F26" t="s">
        <v>17</v>
      </c>
      <c r="G26" t="s">
        <v>25</v>
      </c>
      <c r="H26">
        <v>1</v>
      </c>
      <c r="I26">
        <v>0</v>
      </c>
      <c r="J26" t="s">
        <v>58</v>
      </c>
      <c r="K26">
        <v>75</v>
      </c>
      <c r="L26">
        <v>17552</v>
      </c>
      <c r="M26" t="s">
        <v>20</v>
      </c>
      <c r="N26" t="s">
        <v>21</v>
      </c>
      <c r="O26" t="s">
        <v>74</v>
      </c>
      <c r="P26">
        <f t="shared" si="0"/>
        <v>1</v>
      </c>
      <c r="Q26">
        <f t="shared" si="10"/>
        <v>15</v>
      </c>
      <c r="R26">
        <v>1</v>
      </c>
      <c r="S26">
        <v>1</v>
      </c>
      <c r="T26">
        <v>0</v>
      </c>
      <c r="U26">
        <v>0</v>
      </c>
      <c r="V26">
        <v>16</v>
      </c>
      <c r="W26">
        <v>4</v>
      </c>
      <c r="X26">
        <v>0</v>
      </c>
      <c r="Y26">
        <v>0</v>
      </c>
      <c r="Z26">
        <v>10</v>
      </c>
      <c r="AA26">
        <v>17</v>
      </c>
      <c r="AB26">
        <v>1</v>
      </c>
      <c r="AC26">
        <v>12</v>
      </c>
      <c r="AD26">
        <v>7</v>
      </c>
      <c r="AE26">
        <v>2</v>
      </c>
      <c r="AF26">
        <v>9</v>
      </c>
      <c r="AG26">
        <v>21</v>
      </c>
      <c r="AH26">
        <v>14.625</v>
      </c>
      <c r="AI26">
        <v>10</v>
      </c>
      <c r="AJ26">
        <v>12</v>
      </c>
      <c r="AK26">
        <v>7</v>
      </c>
      <c r="AL26">
        <v>12</v>
      </c>
      <c r="AM26">
        <f t="shared" si="2"/>
        <v>11.2</v>
      </c>
      <c r="AN26">
        <f t="shared" si="3"/>
        <v>7</v>
      </c>
      <c r="AO26">
        <f t="shared" si="4"/>
        <v>15</v>
      </c>
      <c r="AP26">
        <f t="shared" si="11"/>
        <v>47</v>
      </c>
      <c r="AQ26">
        <f t="shared" si="8"/>
        <v>41</v>
      </c>
      <c r="AR26">
        <f t="shared" si="8"/>
        <v>43</v>
      </c>
      <c r="AS26">
        <f t="shared" si="8"/>
        <v>44</v>
      </c>
      <c r="AT26">
        <f t="shared" si="9"/>
        <v>48</v>
      </c>
      <c r="AU26">
        <f t="shared" si="6"/>
        <v>48</v>
      </c>
      <c r="AV26">
        <f t="shared" si="7"/>
        <v>47</v>
      </c>
    </row>
    <row r="27" spans="1:48" x14ac:dyDescent="0.35">
      <c r="A27">
        <v>26</v>
      </c>
      <c r="B27" s="2">
        <v>44963</v>
      </c>
      <c r="C27" s="3">
        <v>0.875</v>
      </c>
      <c r="D27" t="s">
        <v>15</v>
      </c>
      <c r="E27" t="s">
        <v>23</v>
      </c>
      <c r="F27" t="s">
        <v>24</v>
      </c>
      <c r="G27" t="s">
        <v>18</v>
      </c>
      <c r="H27">
        <v>0</v>
      </c>
      <c r="I27">
        <v>0</v>
      </c>
      <c r="J27" t="s">
        <v>60</v>
      </c>
      <c r="K27">
        <v>65</v>
      </c>
      <c r="L27">
        <v>8132</v>
      </c>
      <c r="M27" t="s">
        <v>20</v>
      </c>
      <c r="N27" s="4">
        <v>37379</v>
      </c>
      <c r="O27" t="s">
        <v>75</v>
      </c>
      <c r="P27">
        <f t="shared" si="0"/>
        <v>0</v>
      </c>
      <c r="Q27">
        <f t="shared" si="10"/>
        <v>15</v>
      </c>
      <c r="R27">
        <v>0</v>
      </c>
      <c r="S27">
        <v>0</v>
      </c>
      <c r="T27">
        <v>0</v>
      </c>
      <c r="U27">
        <v>0</v>
      </c>
      <c r="V27">
        <v>12</v>
      </c>
      <c r="W27">
        <v>3</v>
      </c>
      <c r="X27">
        <v>3</v>
      </c>
      <c r="Y27">
        <v>0</v>
      </c>
      <c r="Z27">
        <v>14</v>
      </c>
      <c r="AA27">
        <v>20</v>
      </c>
      <c r="AB27">
        <v>3</v>
      </c>
      <c r="AC27">
        <v>7</v>
      </c>
      <c r="AD27">
        <v>12</v>
      </c>
      <c r="AE27">
        <v>15</v>
      </c>
      <c r="AF27">
        <v>7</v>
      </c>
      <c r="AG27">
        <v>23</v>
      </c>
      <c r="AH27">
        <v>15.5625</v>
      </c>
      <c r="AI27">
        <v>8</v>
      </c>
      <c r="AJ27">
        <v>14</v>
      </c>
      <c r="AK27">
        <v>9</v>
      </c>
      <c r="AL27">
        <v>13</v>
      </c>
      <c r="AM27">
        <f t="shared" si="2"/>
        <v>11.8</v>
      </c>
      <c r="AN27">
        <f t="shared" si="3"/>
        <v>8</v>
      </c>
      <c r="AO27">
        <f t="shared" si="4"/>
        <v>15</v>
      </c>
      <c r="AP27">
        <f t="shared" si="11"/>
        <v>47</v>
      </c>
      <c r="AQ27">
        <f t="shared" si="8"/>
        <v>44</v>
      </c>
      <c r="AR27">
        <f t="shared" si="8"/>
        <v>46</v>
      </c>
      <c r="AS27">
        <f t="shared" si="8"/>
        <v>47</v>
      </c>
      <c r="AT27">
        <f t="shared" si="9"/>
        <v>49</v>
      </c>
      <c r="AU27">
        <f t="shared" si="6"/>
        <v>49</v>
      </c>
      <c r="AV27">
        <f t="shared" si="7"/>
        <v>47</v>
      </c>
    </row>
    <row r="28" spans="1:48" x14ac:dyDescent="0.35">
      <c r="A28">
        <v>27</v>
      </c>
      <c r="B28" s="2">
        <v>44968</v>
      </c>
      <c r="C28" t="s">
        <v>35</v>
      </c>
      <c r="D28" t="s">
        <v>15</v>
      </c>
      <c r="E28" t="s">
        <v>16</v>
      </c>
      <c r="F28" t="s">
        <v>17</v>
      </c>
      <c r="G28" t="s">
        <v>25</v>
      </c>
      <c r="H28">
        <v>3</v>
      </c>
      <c r="I28">
        <v>0</v>
      </c>
      <c r="J28" t="s">
        <v>51</v>
      </c>
      <c r="K28">
        <v>71</v>
      </c>
      <c r="L28">
        <v>18378</v>
      </c>
      <c r="M28" t="s">
        <v>20</v>
      </c>
      <c r="N28" t="s">
        <v>33</v>
      </c>
      <c r="O28" t="s">
        <v>38</v>
      </c>
      <c r="P28">
        <f t="shared" si="0"/>
        <v>3</v>
      </c>
      <c r="Q28">
        <f t="shared" si="10"/>
        <v>18</v>
      </c>
      <c r="R28">
        <v>3</v>
      </c>
      <c r="S28">
        <v>2</v>
      </c>
      <c r="T28">
        <v>0</v>
      </c>
      <c r="U28">
        <v>0</v>
      </c>
      <c r="V28">
        <v>23</v>
      </c>
      <c r="W28">
        <v>9</v>
      </c>
      <c r="X28">
        <v>2</v>
      </c>
      <c r="Y28">
        <v>0</v>
      </c>
      <c r="Z28">
        <v>8</v>
      </c>
      <c r="AA28">
        <v>5</v>
      </c>
      <c r="AB28">
        <v>1</v>
      </c>
      <c r="AC28">
        <v>15</v>
      </c>
      <c r="AD28">
        <v>12</v>
      </c>
      <c r="AE28">
        <v>5</v>
      </c>
      <c r="AF28">
        <v>6</v>
      </c>
      <c r="AG28">
        <v>24</v>
      </c>
      <c r="AH28">
        <v>15.75</v>
      </c>
      <c r="AI28">
        <v>5</v>
      </c>
      <c r="AJ28">
        <v>16</v>
      </c>
      <c r="AK28">
        <v>12</v>
      </c>
      <c r="AL28">
        <v>14</v>
      </c>
      <c r="AM28">
        <f t="shared" si="2"/>
        <v>13</v>
      </c>
      <c r="AN28">
        <f t="shared" si="3"/>
        <v>5</v>
      </c>
      <c r="AO28">
        <f t="shared" si="4"/>
        <v>18</v>
      </c>
      <c r="AP28">
        <f t="shared" si="11"/>
        <v>47</v>
      </c>
      <c r="AQ28">
        <f t="shared" si="8"/>
        <v>47</v>
      </c>
      <c r="AR28">
        <f t="shared" si="8"/>
        <v>49</v>
      </c>
      <c r="AS28">
        <f t="shared" si="8"/>
        <v>50</v>
      </c>
      <c r="AT28">
        <f t="shared" si="9"/>
        <v>52</v>
      </c>
      <c r="AU28">
        <f t="shared" si="6"/>
        <v>52</v>
      </c>
      <c r="AV28">
        <f t="shared" si="7"/>
        <v>50</v>
      </c>
    </row>
    <row r="29" spans="1:48" x14ac:dyDescent="0.35">
      <c r="A29">
        <v>28</v>
      </c>
      <c r="B29" s="2">
        <v>44975</v>
      </c>
      <c r="C29" s="3">
        <v>0.77083333333333337</v>
      </c>
      <c r="D29" t="s">
        <v>15</v>
      </c>
      <c r="E29" t="s">
        <v>16</v>
      </c>
      <c r="F29" t="s">
        <v>24</v>
      </c>
      <c r="G29" t="s">
        <v>18</v>
      </c>
      <c r="H29">
        <v>0</v>
      </c>
      <c r="I29">
        <v>0</v>
      </c>
      <c r="J29" t="s">
        <v>37</v>
      </c>
      <c r="K29">
        <v>75</v>
      </c>
      <c r="L29">
        <v>9003</v>
      </c>
      <c r="M29" t="s">
        <v>20</v>
      </c>
      <c r="N29" t="s">
        <v>21</v>
      </c>
      <c r="O29" t="s">
        <v>22</v>
      </c>
      <c r="P29">
        <f t="shared" si="0"/>
        <v>0</v>
      </c>
      <c r="Q29">
        <f t="shared" si="10"/>
        <v>18</v>
      </c>
      <c r="R29">
        <v>0</v>
      </c>
      <c r="S29">
        <v>0</v>
      </c>
      <c r="T29">
        <v>0</v>
      </c>
      <c r="U29">
        <v>0</v>
      </c>
      <c r="V29">
        <v>10</v>
      </c>
      <c r="W29">
        <v>2</v>
      </c>
      <c r="X29">
        <v>4</v>
      </c>
      <c r="Y29">
        <v>0</v>
      </c>
      <c r="Z29">
        <v>13</v>
      </c>
      <c r="AA29">
        <v>10</v>
      </c>
      <c r="AB29">
        <v>4</v>
      </c>
      <c r="AC29">
        <v>17</v>
      </c>
      <c r="AD29">
        <v>7</v>
      </c>
      <c r="AE29">
        <v>2</v>
      </c>
      <c r="AF29">
        <v>7</v>
      </c>
      <c r="AG29">
        <v>25</v>
      </c>
      <c r="AH29">
        <v>16.9375</v>
      </c>
      <c r="AI29">
        <v>7</v>
      </c>
      <c r="AJ29">
        <v>16</v>
      </c>
      <c r="AK29">
        <v>14</v>
      </c>
      <c r="AL29">
        <v>14</v>
      </c>
      <c r="AM29">
        <f t="shared" si="2"/>
        <v>13.8</v>
      </c>
      <c r="AN29">
        <f t="shared" si="3"/>
        <v>7</v>
      </c>
      <c r="AO29">
        <f t="shared" si="4"/>
        <v>18</v>
      </c>
      <c r="AP29">
        <f t="shared" si="11"/>
        <v>50</v>
      </c>
      <c r="AQ29">
        <f t="shared" si="8"/>
        <v>48</v>
      </c>
      <c r="AR29">
        <f t="shared" si="8"/>
        <v>52</v>
      </c>
      <c r="AS29">
        <f t="shared" si="8"/>
        <v>51</v>
      </c>
      <c r="AT29">
        <f t="shared" si="9"/>
        <v>53</v>
      </c>
      <c r="AU29">
        <f t="shared" si="6"/>
        <v>53</v>
      </c>
      <c r="AV29">
        <f t="shared" si="7"/>
        <v>52</v>
      </c>
    </row>
    <row r="30" spans="1:48" x14ac:dyDescent="0.35">
      <c r="A30">
        <v>29</v>
      </c>
      <c r="B30" s="2">
        <v>44983</v>
      </c>
      <c r="C30" t="s">
        <v>47</v>
      </c>
      <c r="D30" t="s">
        <v>15</v>
      </c>
      <c r="E30" t="s">
        <v>39</v>
      </c>
      <c r="F30" t="s">
        <v>17</v>
      </c>
      <c r="G30" t="s">
        <v>25</v>
      </c>
      <c r="H30">
        <v>2</v>
      </c>
      <c r="I30">
        <v>0</v>
      </c>
      <c r="J30" t="s">
        <v>54</v>
      </c>
      <c r="K30">
        <v>78</v>
      </c>
      <c r="L30">
        <v>20474</v>
      </c>
      <c r="M30" t="s">
        <v>27</v>
      </c>
      <c r="N30" t="s">
        <v>21</v>
      </c>
      <c r="O30" t="s">
        <v>73</v>
      </c>
      <c r="P30">
        <f t="shared" si="0"/>
        <v>2</v>
      </c>
      <c r="Q30">
        <f t="shared" si="10"/>
        <v>20</v>
      </c>
      <c r="R30">
        <v>1</v>
      </c>
      <c r="S30">
        <v>0</v>
      </c>
      <c r="T30">
        <v>0</v>
      </c>
      <c r="U30">
        <v>1</v>
      </c>
      <c r="V30">
        <v>21</v>
      </c>
      <c r="W30">
        <v>6</v>
      </c>
      <c r="X30">
        <v>1</v>
      </c>
      <c r="Y30">
        <v>0</v>
      </c>
      <c r="Z30">
        <v>9</v>
      </c>
      <c r="AA30">
        <v>16</v>
      </c>
      <c r="AB30">
        <v>1</v>
      </c>
      <c r="AC30">
        <v>24</v>
      </c>
      <c r="AD30">
        <v>9</v>
      </c>
      <c r="AE30">
        <v>6</v>
      </c>
      <c r="AF30">
        <v>5</v>
      </c>
      <c r="AG30">
        <v>25</v>
      </c>
      <c r="AH30">
        <v>17.5</v>
      </c>
      <c r="AI30">
        <v>9</v>
      </c>
      <c r="AJ30">
        <v>17</v>
      </c>
      <c r="AK30">
        <v>14</v>
      </c>
      <c r="AL30">
        <v>16</v>
      </c>
      <c r="AM30">
        <f t="shared" si="2"/>
        <v>15.2</v>
      </c>
      <c r="AN30">
        <f t="shared" si="3"/>
        <v>9</v>
      </c>
      <c r="AO30">
        <f t="shared" si="4"/>
        <v>20</v>
      </c>
      <c r="AP30">
        <f t="shared" si="11"/>
        <v>53</v>
      </c>
      <c r="AQ30">
        <f t="shared" si="8"/>
        <v>51</v>
      </c>
      <c r="AR30">
        <f t="shared" si="8"/>
        <v>53</v>
      </c>
      <c r="AS30">
        <f t="shared" si="8"/>
        <v>54</v>
      </c>
      <c r="AT30">
        <f t="shared" si="9"/>
        <v>56</v>
      </c>
      <c r="AU30">
        <f t="shared" si="6"/>
        <v>56</v>
      </c>
      <c r="AV30">
        <f t="shared" si="7"/>
        <v>54</v>
      </c>
    </row>
    <row r="31" spans="1:48" x14ac:dyDescent="0.35">
      <c r="A31">
        <v>30</v>
      </c>
      <c r="B31" s="2">
        <v>44988</v>
      </c>
      <c r="C31" s="3">
        <v>0.875</v>
      </c>
      <c r="D31" t="s">
        <v>15</v>
      </c>
      <c r="E31" t="s">
        <v>36</v>
      </c>
      <c r="F31" t="s">
        <v>24</v>
      </c>
      <c r="G31" t="s">
        <v>18</v>
      </c>
      <c r="H31">
        <v>0</v>
      </c>
      <c r="I31">
        <v>0</v>
      </c>
      <c r="J31" t="s">
        <v>30</v>
      </c>
      <c r="K31">
        <v>74</v>
      </c>
      <c r="L31">
        <v>2110</v>
      </c>
      <c r="M31" t="s">
        <v>27</v>
      </c>
      <c r="N31" t="s">
        <v>21</v>
      </c>
      <c r="O31" t="s">
        <v>76</v>
      </c>
      <c r="P31">
        <f t="shared" si="0"/>
        <v>0</v>
      </c>
      <c r="Q31">
        <f t="shared" si="10"/>
        <v>20</v>
      </c>
      <c r="R31">
        <v>0</v>
      </c>
      <c r="S31">
        <v>0</v>
      </c>
      <c r="T31">
        <v>0</v>
      </c>
      <c r="U31">
        <v>0</v>
      </c>
      <c r="V31">
        <v>16</v>
      </c>
      <c r="W31">
        <v>3</v>
      </c>
      <c r="X31">
        <v>3</v>
      </c>
      <c r="Y31">
        <v>0</v>
      </c>
      <c r="Z31">
        <v>15</v>
      </c>
      <c r="AA31">
        <v>12</v>
      </c>
      <c r="AB31">
        <v>2</v>
      </c>
      <c r="AC31">
        <v>30</v>
      </c>
      <c r="AD31">
        <v>12</v>
      </c>
      <c r="AE31">
        <v>4</v>
      </c>
      <c r="AF31">
        <v>5</v>
      </c>
      <c r="AG31">
        <v>26</v>
      </c>
      <c r="AH31">
        <v>18</v>
      </c>
      <c r="AI31">
        <v>10</v>
      </c>
      <c r="AJ31">
        <v>19</v>
      </c>
      <c r="AK31">
        <v>13</v>
      </c>
      <c r="AL31">
        <v>13</v>
      </c>
      <c r="AM31">
        <f t="shared" si="2"/>
        <v>15</v>
      </c>
      <c r="AN31">
        <f t="shared" si="3"/>
        <v>10</v>
      </c>
      <c r="AO31">
        <f t="shared" si="4"/>
        <v>20</v>
      </c>
      <c r="AP31">
        <f t="shared" si="11"/>
        <v>56</v>
      </c>
      <c r="AQ31">
        <f t="shared" si="8"/>
        <v>54</v>
      </c>
      <c r="AR31">
        <f t="shared" si="8"/>
        <v>53</v>
      </c>
      <c r="AS31">
        <f t="shared" si="8"/>
        <v>54</v>
      </c>
      <c r="AT31">
        <f t="shared" si="9"/>
        <v>57</v>
      </c>
      <c r="AU31">
        <f t="shared" si="6"/>
        <v>57</v>
      </c>
      <c r="AV31">
        <f t="shared" si="7"/>
        <v>56</v>
      </c>
    </row>
    <row r="32" spans="1:48" x14ac:dyDescent="0.35">
      <c r="A32">
        <v>31</v>
      </c>
      <c r="B32" s="2">
        <v>44996</v>
      </c>
      <c r="C32" t="s">
        <v>35</v>
      </c>
      <c r="D32" t="s">
        <v>15</v>
      </c>
      <c r="E32" t="s">
        <v>16</v>
      </c>
      <c r="F32" t="s">
        <v>17</v>
      </c>
      <c r="G32" t="s">
        <v>18</v>
      </c>
      <c r="H32">
        <v>2</v>
      </c>
      <c r="I32">
        <v>2</v>
      </c>
      <c r="J32" t="s">
        <v>26</v>
      </c>
      <c r="K32">
        <v>68</v>
      </c>
      <c r="L32">
        <v>19612</v>
      </c>
      <c r="M32" t="s">
        <v>20</v>
      </c>
      <c r="N32" t="s">
        <v>33</v>
      </c>
      <c r="O32" t="s">
        <v>44</v>
      </c>
      <c r="P32">
        <f t="shared" si="0"/>
        <v>0</v>
      </c>
      <c r="Q32">
        <f t="shared" si="10"/>
        <v>20</v>
      </c>
      <c r="R32">
        <v>2</v>
      </c>
      <c r="S32">
        <v>1</v>
      </c>
      <c r="T32">
        <v>1</v>
      </c>
      <c r="U32">
        <v>1</v>
      </c>
      <c r="V32">
        <v>14</v>
      </c>
      <c r="W32">
        <v>6</v>
      </c>
      <c r="X32">
        <v>3</v>
      </c>
      <c r="Y32">
        <v>0</v>
      </c>
      <c r="Z32">
        <v>14</v>
      </c>
      <c r="AA32">
        <v>14</v>
      </c>
      <c r="AB32">
        <v>1</v>
      </c>
      <c r="AC32">
        <v>6</v>
      </c>
      <c r="AD32">
        <v>11</v>
      </c>
      <c r="AE32">
        <v>10</v>
      </c>
      <c r="AF32">
        <v>7</v>
      </c>
      <c r="AG32">
        <v>28</v>
      </c>
      <c r="AH32">
        <v>17.75</v>
      </c>
      <c r="AI32">
        <v>11</v>
      </c>
      <c r="AJ32">
        <v>19</v>
      </c>
      <c r="AK32">
        <v>13</v>
      </c>
      <c r="AL32">
        <v>13</v>
      </c>
      <c r="AM32">
        <f t="shared" si="2"/>
        <v>15.2</v>
      </c>
      <c r="AN32">
        <f t="shared" si="3"/>
        <v>11</v>
      </c>
      <c r="AO32">
        <f t="shared" si="4"/>
        <v>20</v>
      </c>
      <c r="AP32">
        <f t="shared" si="11"/>
        <v>59</v>
      </c>
      <c r="AQ32">
        <f t="shared" si="8"/>
        <v>55</v>
      </c>
      <c r="AR32">
        <f t="shared" si="8"/>
        <v>54</v>
      </c>
      <c r="AS32">
        <f t="shared" si="8"/>
        <v>55</v>
      </c>
      <c r="AT32">
        <f t="shared" si="9"/>
        <v>58</v>
      </c>
      <c r="AU32">
        <f t="shared" si="6"/>
        <v>59</v>
      </c>
      <c r="AV32">
        <f t="shared" si="7"/>
        <v>58</v>
      </c>
    </row>
    <row r="33" spans="1:48" x14ac:dyDescent="0.35">
      <c r="A33">
        <v>32</v>
      </c>
      <c r="B33" s="2">
        <v>45003</v>
      </c>
      <c r="C33" t="s">
        <v>47</v>
      </c>
      <c r="D33" t="s">
        <v>15</v>
      </c>
      <c r="E33" t="s">
        <v>16</v>
      </c>
      <c r="F33" t="s">
        <v>24</v>
      </c>
      <c r="G33" t="s">
        <v>57</v>
      </c>
      <c r="H33">
        <v>1</v>
      </c>
      <c r="I33">
        <v>4</v>
      </c>
      <c r="J33" t="s">
        <v>65</v>
      </c>
      <c r="K33">
        <v>63</v>
      </c>
      <c r="L33">
        <v>17998</v>
      </c>
      <c r="M33" t="s">
        <v>20</v>
      </c>
      <c r="N33" t="s">
        <v>21</v>
      </c>
      <c r="O33" t="s">
        <v>75</v>
      </c>
      <c r="P33">
        <f t="shared" si="0"/>
        <v>-3</v>
      </c>
      <c r="Q33">
        <f t="shared" si="10"/>
        <v>17</v>
      </c>
      <c r="R33">
        <v>1</v>
      </c>
      <c r="S33">
        <v>1</v>
      </c>
      <c r="T33">
        <v>0</v>
      </c>
      <c r="U33">
        <v>0</v>
      </c>
      <c r="V33">
        <v>6</v>
      </c>
      <c r="W33">
        <v>2</v>
      </c>
      <c r="X33">
        <v>4</v>
      </c>
      <c r="Y33">
        <v>0</v>
      </c>
      <c r="Z33">
        <v>6</v>
      </c>
      <c r="AA33">
        <v>25</v>
      </c>
      <c r="AB33">
        <v>2</v>
      </c>
      <c r="AC33">
        <v>17</v>
      </c>
      <c r="AD33">
        <v>9</v>
      </c>
      <c r="AE33">
        <v>7</v>
      </c>
      <c r="AF33">
        <v>8</v>
      </c>
      <c r="AG33">
        <v>32</v>
      </c>
      <c r="AH33">
        <v>18.125</v>
      </c>
      <c r="AI33">
        <v>12</v>
      </c>
      <c r="AJ33">
        <v>20</v>
      </c>
      <c r="AK33">
        <v>12</v>
      </c>
      <c r="AL33">
        <v>13</v>
      </c>
      <c r="AM33">
        <f t="shared" si="2"/>
        <v>14.8</v>
      </c>
      <c r="AN33">
        <f t="shared" si="3"/>
        <v>12</v>
      </c>
      <c r="AO33">
        <f t="shared" si="4"/>
        <v>20</v>
      </c>
      <c r="AP33">
        <f t="shared" si="11"/>
        <v>62</v>
      </c>
      <c r="AQ33">
        <f t="shared" si="8"/>
        <v>58</v>
      </c>
      <c r="AR33">
        <f t="shared" si="8"/>
        <v>54</v>
      </c>
      <c r="AS33">
        <f t="shared" si="8"/>
        <v>56</v>
      </c>
      <c r="AT33">
        <f t="shared" si="9"/>
        <v>58</v>
      </c>
      <c r="AU33">
        <f t="shared" si="6"/>
        <v>62</v>
      </c>
      <c r="AV33">
        <f t="shared" si="7"/>
        <v>58</v>
      </c>
    </row>
    <row r="34" spans="1:48" x14ac:dyDescent="0.35">
      <c r="A34">
        <v>33</v>
      </c>
      <c r="B34" s="2">
        <v>45011</v>
      </c>
      <c r="C34" t="s">
        <v>35</v>
      </c>
      <c r="D34" t="s">
        <v>15</v>
      </c>
      <c r="E34" t="s">
        <v>39</v>
      </c>
      <c r="F34" t="s">
        <v>17</v>
      </c>
      <c r="G34" t="s">
        <v>18</v>
      </c>
      <c r="H34">
        <v>1</v>
      </c>
      <c r="I34">
        <v>1</v>
      </c>
      <c r="J34" t="s">
        <v>67</v>
      </c>
      <c r="K34">
        <v>80</v>
      </c>
      <c r="L34">
        <v>17654</v>
      </c>
      <c r="M34" t="s">
        <v>20</v>
      </c>
      <c r="N34" t="s">
        <v>21</v>
      </c>
      <c r="O34" t="s">
        <v>42</v>
      </c>
      <c r="P34">
        <f t="shared" si="0"/>
        <v>0</v>
      </c>
      <c r="Q34">
        <f t="shared" si="10"/>
        <v>17</v>
      </c>
      <c r="R34">
        <v>1</v>
      </c>
      <c r="S34">
        <v>0</v>
      </c>
      <c r="T34">
        <v>1</v>
      </c>
      <c r="U34">
        <v>1</v>
      </c>
      <c r="V34">
        <v>20</v>
      </c>
      <c r="W34">
        <v>7</v>
      </c>
      <c r="X34">
        <v>3</v>
      </c>
      <c r="Y34">
        <v>0</v>
      </c>
      <c r="Z34">
        <v>4</v>
      </c>
      <c r="AA34">
        <v>12</v>
      </c>
      <c r="AB34">
        <v>3</v>
      </c>
      <c r="AC34">
        <v>13</v>
      </c>
      <c r="AD34">
        <v>14</v>
      </c>
      <c r="AE34">
        <v>10</v>
      </c>
      <c r="AF34">
        <v>8</v>
      </c>
      <c r="AG34">
        <v>35</v>
      </c>
      <c r="AH34">
        <v>18.625</v>
      </c>
      <c r="AI34">
        <v>12</v>
      </c>
      <c r="AJ34">
        <v>21</v>
      </c>
      <c r="AK34">
        <v>13</v>
      </c>
      <c r="AL34">
        <v>14</v>
      </c>
      <c r="AM34">
        <f t="shared" si="2"/>
        <v>15.4</v>
      </c>
      <c r="AN34">
        <f t="shared" si="3"/>
        <v>12</v>
      </c>
      <c r="AO34">
        <f t="shared" si="4"/>
        <v>21</v>
      </c>
      <c r="AP34">
        <f t="shared" si="11"/>
        <v>63</v>
      </c>
      <c r="AQ34">
        <f t="shared" si="8"/>
        <v>61</v>
      </c>
      <c r="AR34">
        <f t="shared" si="8"/>
        <v>57</v>
      </c>
      <c r="AS34">
        <f t="shared" si="8"/>
        <v>59</v>
      </c>
      <c r="AT34">
        <f t="shared" si="9"/>
        <v>59</v>
      </c>
      <c r="AU34">
        <f t="shared" si="6"/>
        <v>63</v>
      </c>
      <c r="AV34">
        <f t="shared" si="7"/>
        <v>61</v>
      </c>
    </row>
    <row r="35" spans="1:48" x14ac:dyDescent="0.35">
      <c r="A35">
        <v>34</v>
      </c>
      <c r="B35" s="2">
        <v>45019</v>
      </c>
      <c r="C35" s="3">
        <v>0.875</v>
      </c>
      <c r="D35" t="s">
        <v>15</v>
      </c>
      <c r="E35" t="s">
        <v>23</v>
      </c>
      <c r="F35" t="s">
        <v>24</v>
      </c>
      <c r="G35" t="s">
        <v>25</v>
      </c>
      <c r="H35">
        <v>2</v>
      </c>
      <c r="I35">
        <v>1</v>
      </c>
      <c r="J35" t="s">
        <v>70</v>
      </c>
      <c r="K35">
        <v>67</v>
      </c>
      <c r="L35">
        <v>13006</v>
      </c>
      <c r="M35" t="s">
        <v>20</v>
      </c>
      <c r="N35" s="4">
        <v>37015</v>
      </c>
      <c r="O35" t="s">
        <v>49</v>
      </c>
      <c r="P35">
        <f t="shared" si="0"/>
        <v>1</v>
      </c>
      <c r="Q35">
        <f t="shared" si="10"/>
        <v>18</v>
      </c>
      <c r="R35">
        <v>2</v>
      </c>
      <c r="S35">
        <v>1</v>
      </c>
      <c r="T35">
        <v>0</v>
      </c>
      <c r="U35">
        <v>0</v>
      </c>
      <c r="V35">
        <v>12</v>
      </c>
      <c r="W35">
        <v>4</v>
      </c>
      <c r="X35">
        <v>6</v>
      </c>
      <c r="Y35">
        <v>0</v>
      </c>
      <c r="Z35">
        <v>11</v>
      </c>
      <c r="AA35">
        <v>21</v>
      </c>
      <c r="AB35">
        <v>3</v>
      </c>
      <c r="AC35">
        <v>22</v>
      </c>
      <c r="AD35">
        <v>12</v>
      </c>
      <c r="AE35">
        <v>6</v>
      </c>
      <c r="AF35">
        <v>7</v>
      </c>
      <c r="AG35">
        <v>36</v>
      </c>
      <c r="AH35">
        <v>19.1875</v>
      </c>
      <c r="AI35">
        <v>12</v>
      </c>
      <c r="AJ35">
        <v>20</v>
      </c>
      <c r="AK35">
        <v>14</v>
      </c>
      <c r="AL35">
        <v>14</v>
      </c>
      <c r="AM35">
        <f t="shared" si="2"/>
        <v>15.6</v>
      </c>
      <c r="AN35">
        <f t="shared" si="3"/>
        <v>12</v>
      </c>
      <c r="AO35">
        <f t="shared" si="4"/>
        <v>20</v>
      </c>
      <c r="AP35">
        <f t="shared" si="11"/>
        <v>64</v>
      </c>
      <c r="AQ35">
        <f t="shared" si="8"/>
        <v>61</v>
      </c>
      <c r="AR35">
        <f t="shared" si="8"/>
        <v>60</v>
      </c>
      <c r="AS35">
        <f t="shared" si="8"/>
        <v>60</v>
      </c>
      <c r="AT35">
        <f t="shared" si="9"/>
        <v>62</v>
      </c>
      <c r="AU35">
        <f t="shared" si="6"/>
        <v>64</v>
      </c>
      <c r="AV35">
        <f t="shared" si="7"/>
        <v>62</v>
      </c>
    </row>
    <row r="36" spans="1:48" x14ac:dyDescent="0.35">
      <c r="A36">
        <v>35</v>
      </c>
      <c r="B36" s="2">
        <v>45025</v>
      </c>
      <c r="C36" t="s">
        <v>35</v>
      </c>
      <c r="D36" t="s">
        <v>15</v>
      </c>
      <c r="E36" t="s">
        <v>39</v>
      </c>
      <c r="F36" t="s">
        <v>17</v>
      </c>
      <c r="G36" t="s">
        <v>57</v>
      </c>
      <c r="H36">
        <v>0</v>
      </c>
      <c r="I36">
        <v>1</v>
      </c>
      <c r="J36" t="s">
        <v>68</v>
      </c>
      <c r="K36">
        <v>77</v>
      </c>
      <c r="L36">
        <v>20091</v>
      </c>
      <c r="M36" t="s">
        <v>20</v>
      </c>
      <c r="N36" t="s">
        <v>21</v>
      </c>
      <c r="O36" t="s">
        <v>46</v>
      </c>
      <c r="P36">
        <f t="shared" si="0"/>
        <v>-1</v>
      </c>
      <c r="Q36">
        <f t="shared" si="10"/>
        <v>17</v>
      </c>
      <c r="R36">
        <v>0</v>
      </c>
      <c r="S36">
        <v>0</v>
      </c>
      <c r="T36">
        <v>0</v>
      </c>
      <c r="U36">
        <v>0</v>
      </c>
      <c r="V36">
        <v>17</v>
      </c>
      <c r="W36">
        <v>4</v>
      </c>
      <c r="X36">
        <v>0</v>
      </c>
      <c r="Y36">
        <v>0</v>
      </c>
      <c r="Z36">
        <v>6</v>
      </c>
      <c r="AA36">
        <v>10</v>
      </c>
      <c r="AB36">
        <v>3</v>
      </c>
      <c r="AC36">
        <v>16</v>
      </c>
      <c r="AD36">
        <v>8</v>
      </c>
      <c r="AE36">
        <v>6</v>
      </c>
      <c r="AF36">
        <v>7</v>
      </c>
      <c r="AG36">
        <v>36</v>
      </c>
      <c r="AH36">
        <v>19.75</v>
      </c>
      <c r="AI36">
        <v>12</v>
      </c>
      <c r="AJ36">
        <v>19</v>
      </c>
      <c r="AK36">
        <v>14</v>
      </c>
      <c r="AL36">
        <v>14</v>
      </c>
      <c r="AM36">
        <f t="shared" si="2"/>
        <v>15.2</v>
      </c>
      <c r="AN36">
        <f t="shared" si="3"/>
        <v>12</v>
      </c>
      <c r="AO36">
        <f t="shared" si="4"/>
        <v>19</v>
      </c>
      <c r="AP36">
        <f t="shared" si="11"/>
        <v>65</v>
      </c>
      <c r="AQ36">
        <f t="shared" si="8"/>
        <v>61</v>
      </c>
      <c r="AR36">
        <f t="shared" si="8"/>
        <v>61</v>
      </c>
      <c r="AS36">
        <f t="shared" si="8"/>
        <v>61</v>
      </c>
      <c r="AT36">
        <f t="shared" si="9"/>
        <v>62</v>
      </c>
      <c r="AU36">
        <f t="shared" si="6"/>
        <v>65</v>
      </c>
      <c r="AV36">
        <f t="shared" si="7"/>
        <v>62</v>
      </c>
    </row>
    <row r="37" spans="1:48" x14ac:dyDescent="0.35">
      <c r="A37">
        <v>36</v>
      </c>
      <c r="B37" s="2">
        <v>45031</v>
      </c>
      <c r="C37" s="3">
        <v>0.67708333333333337</v>
      </c>
      <c r="D37" t="s">
        <v>15</v>
      </c>
      <c r="E37" t="s">
        <v>16</v>
      </c>
      <c r="F37" t="s">
        <v>24</v>
      </c>
      <c r="G37" t="s">
        <v>57</v>
      </c>
      <c r="H37">
        <v>1</v>
      </c>
      <c r="I37">
        <v>2</v>
      </c>
      <c r="J37" t="s">
        <v>43</v>
      </c>
      <c r="K37">
        <v>63</v>
      </c>
      <c r="L37">
        <v>17180</v>
      </c>
      <c r="M37" t="s">
        <v>20</v>
      </c>
      <c r="N37">
        <v>37015</v>
      </c>
      <c r="O37" t="s">
        <v>62</v>
      </c>
      <c r="P37">
        <f t="shared" si="0"/>
        <v>-1</v>
      </c>
      <c r="Q37">
        <f t="shared" si="10"/>
        <v>16</v>
      </c>
      <c r="R37">
        <v>1</v>
      </c>
      <c r="S37">
        <v>1</v>
      </c>
      <c r="T37">
        <v>0</v>
      </c>
      <c r="U37">
        <v>0</v>
      </c>
      <c r="V37">
        <v>10</v>
      </c>
      <c r="W37">
        <v>3</v>
      </c>
      <c r="X37">
        <v>3</v>
      </c>
      <c r="Y37">
        <v>1</v>
      </c>
      <c r="Z37">
        <v>16</v>
      </c>
      <c r="AA37">
        <v>15</v>
      </c>
      <c r="AB37">
        <v>4</v>
      </c>
      <c r="AC37">
        <v>19</v>
      </c>
      <c r="AD37">
        <v>13</v>
      </c>
      <c r="AE37">
        <v>14</v>
      </c>
      <c r="AF37">
        <v>7</v>
      </c>
      <c r="AG37">
        <v>40</v>
      </c>
      <c r="AH37">
        <v>20.5625</v>
      </c>
      <c r="AI37">
        <v>10</v>
      </c>
      <c r="AJ37">
        <v>20</v>
      </c>
      <c r="AK37">
        <v>14</v>
      </c>
      <c r="AL37">
        <v>13</v>
      </c>
      <c r="AM37">
        <f t="shared" si="2"/>
        <v>14.6</v>
      </c>
      <c r="AN37">
        <f t="shared" si="3"/>
        <v>10</v>
      </c>
      <c r="AO37">
        <f t="shared" si="4"/>
        <v>20</v>
      </c>
      <c r="AP37">
        <f t="shared" si="11"/>
        <v>65</v>
      </c>
      <c r="AQ37">
        <f t="shared" si="8"/>
        <v>64</v>
      </c>
      <c r="AR37">
        <f t="shared" si="8"/>
        <v>62</v>
      </c>
      <c r="AS37">
        <f t="shared" si="8"/>
        <v>61</v>
      </c>
      <c r="AT37">
        <f t="shared" si="9"/>
        <v>62</v>
      </c>
      <c r="AU37">
        <f t="shared" si="6"/>
        <v>65</v>
      </c>
      <c r="AV37">
        <f t="shared" si="7"/>
        <v>64</v>
      </c>
    </row>
    <row r="38" spans="1:48" x14ac:dyDescent="0.35">
      <c r="A38">
        <v>37</v>
      </c>
      <c r="B38" s="2">
        <v>45038</v>
      </c>
      <c r="C38" t="s">
        <v>47</v>
      </c>
      <c r="D38" t="s">
        <v>15</v>
      </c>
      <c r="E38" t="s">
        <v>16</v>
      </c>
      <c r="F38" t="s">
        <v>17</v>
      </c>
      <c r="G38" t="s">
        <v>18</v>
      </c>
      <c r="H38">
        <v>0</v>
      </c>
      <c r="I38">
        <v>0</v>
      </c>
      <c r="J38" t="s">
        <v>63</v>
      </c>
      <c r="K38">
        <v>60</v>
      </c>
      <c r="L38">
        <v>24070</v>
      </c>
      <c r="M38" t="s">
        <v>27</v>
      </c>
      <c r="N38" t="s">
        <v>21</v>
      </c>
      <c r="O38" t="s">
        <v>38</v>
      </c>
      <c r="P38">
        <f t="shared" si="0"/>
        <v>0</v>
      </c>
      <c r="Q38">
        <f t="shared" si="10"/>
        <v>16</v>
      </c>
      <c r="R38">
        <v>0</v>
      </c>
      <c r="S38">
        <v>0</v>
      </c>
      <c r="T38">
        <v>0</v>
      </c>
      <c r="U38">
        <v>0</v>
      </c>
      <c r="V38">
        <v>8</v>
      </c>
      <c r="W38">
        <v>3</v>
      </c>
      <c r="X38">
        <v>4</v>
      </c>
      <c r="Y38">
        <v>0</v>
      </c>
      <c r="Z38">
        <v>14</v>
      </c>
      <c r="AA38">
        <v>10</v>
      </c>
      <c r="AB38">
        <v>2</v>
      </c>
      <c r="AC38">
        <v>16</v>
      </c>
      <c r="AD38">
        <v>9</v>
      </c>
      <c r="AE38">
        <v>7</v>
      </c>
      <c r="AF38">
        <v>8</v>
      </c>
      <c r="AG38">
        <v>43</v>
      </c>
      <c r="AH38">
        <v>21.4375</v>
      </c>
      <c r="AI38">
        <v>10</v>
      </c>
      <c r="AJ38">
        <v>19</v>
      </c>
      <c r="AK38">
        <v>15</v>
      </c>
      <c r="AL38">
        <v>13</v>
      </c>
      <c r="AM38">
        <f t="shared" si="2"/>
        <v>14.6</v>
      </c>
      <c r="AN38">
        <f t="shared" si="3"/>
        <v>10</v>
      </c>
      <c r="AO38">
        <f t="shared" si="4"/>
        <v>19</v>
      </c>
      <c r="AP38">
        <f>IF(AI38&gt;AI37,3,IF(AI38=AI37,1,0))+AP37</f>
        <v>66</v>
      </c>
      <c r="AQ38">
        <f t="shared" si="8"/>
        <v>64</v>
      </c>
      <c r="AR38">
        <f t="shared" si="8"/>
        <v>65</v>
      </c>
      <c r="AS38">
        <f t="shared" si="8"/>
        <v>62</v>
      </c>
      <c r="AT38">
        <f t="shared" si="9"/>
        <v>63</v>
      </c>
      <c r="AU38">
        <f t="shared" si="6"/>
        <v>66</v>
      </c>
      <c r="AV38">
        <f t="shared" si="7"/>
        <v>65</v>
      </c>
    </row>
    <row r="39" spans="1:48" x14ac:dyDescent="0.35">
      <c r="A39">
        <v>38</v>
      </c>
      <c r="AF39">
        <v>9</v>
      </c>
      <c r="AG39">
        <v>43</v>
      </c>
      <c r="AH39">
        <v>22.375</v>
      </c>
    </row>
    <row r="40" spans="1:48" x14ac:dyDescent="0.35">
      <c r="A40">
        <v>39</v>
      </c>
      <c r="AF40">
        <v>10</v>
      </c>
      <c r="AG40">
        <v>41</v>
      </c>
      <c r="AH40">
        <v>23</v>
      </c>
    </row>
    <row r="41" spans="1:48" x14ac:dyDescent="0.35">
      <c r="A41">
        <v>40</v>
      </c>
      <c r="AF41">
        <v>9</v>
      </c>
      <c r="AG41">
        <v>44</v>
      </c>
      <c r="AH41">
        <v>23.8125</v>
      </c>
    </row>
    <row r="42" spans="1:48" x14ac:dyDescent="0.35">
      <c r="A42">
        <v>41</v>
      </c>
      <c r="AF42">
        <v>12</v>
      </c>
      <c r="AG42">
        <v>44</v>
      </c>
      <c r="AH42">
        <v>24.3125</v>
      </c>
    </row>
    <row r="43" spans="1:48" x14ac:dyDescent="0.35">
      <c r="A43">
        <v>42</v>
      </c>
      <c r="AF43">
        <v>11</v>
      </c>
      <c r="AG43">
        <v>43</v>
      </c>
      <c r="AH43">
        <v>24.3125</v>
      </c>
    </row>
  </sheetData>
  <pageMargins left="0.7" right="0.7" top="0.75" bottom="0.75" header="0.3" footer="0.3"/>
  <pageSetup paperSize="9" orientation="portrait" r:id="rId1"/>
  <ignoredErrors>
    <ignoredError sqref="AM2:AM38 AN3:AN38 AN2:AO2 AO3:AO3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Álvarez</dc:creator>
  <cp:lastModifiedBy>David González Álvarez</cp:lastModifiedBy>
  <dcterms:created xsi:type="dcterms:W3CDTF">2023-04-21T14:50:04Z</dcterms:created>
  <dcterms:modified xsi:type="dcterms:W3CDTF">2023-04-26T14:32:46Z</dcterms:modified>
</cp:coreProperties>
</file>