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dagcc-my.sharepoint.com/personal/rishi_bhandari_usda_gov/Documents/Desktop/Projects/Gallow/Weight analysis/"/>
    </mc:Choice>
  </mc:AlternateContent>
  <xr:revisionPtr revIDLastSave="84" documentId="8_{E8D9E888-369E-4A69-B388-5550FC523614}" xr6:coauthVersionLast="47" xr6:coauthVersionMax="47" xr10:uidLastSave="{50CB927D-E78C-41E4-A37C-EC8ECD434941}"/>
  <bookViews>
    <workbookView xWindow="-120" yWindow="-120" windowWidth="51840" windowHeight="21120" xr2:uid="{F351E90E-8B02-461F-94C0-0795FF5ADB96}"/>
  </bookViews>
  <sheets>
    <sheet name="Sheet1" sheetId="1" r:id="rId1"/>
  </sheets>
  <definedNames>
    <definedName name="_xlnm._FilterDatabase" localSheetId="0" hidden="1">Sheet1!$A$1:$M$63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H49" i="1"/>
  <c r="H50" i="1"/>
  <c r="H51" i="1"/>
  <c r="H52" i="1"/>
  <c r="H53" i="1"/>
  <c r="H54" i="1"/>
  <c r="H55" i="1"/>
  <c r="H56" i="1"/>
  <c r="M56" i="1" s="1"/>
  <c r="H57" i="1"/>
  <c r="H58" i="1"/>
  <c r="H59" i="1"/>
  <c r="H60" i="1"/>
  <c r="H61" i="1"/>
  <c r="H62" i="1"/>
  <c r="H63" i="1"/>
  <c r="K59" i="1"/>
  <c r="L59" i="1" s="1"/>
  <c r="K60" i="1"/>
  <c r="L60" i="1" s="1"/>
  <c r="K61" i="1"/>
  <c r="L61" i="1" s="1"/>
  <c r="K62" i="1"/>
  <c r="L62" i="1" s="1"/>
  <c r="K63" i="1"/>
  <c r="L63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2" i="1"/>
  <c r="L2" i="1" s="1"/>
  <c r="H37" i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M57" i="1" l="1"/>
  <c r="M61" i="1"/>
  <c r="M60" i="1"/>
  <c r="M46" i="1"/>
  <c r="M34" i="1"/>
  <c r="M22" i="1"/>
  <c r="M10" i="1"/>
  <c r="M33" i="1"/>
  <c r="M32" i="1"/>
  <c r="M63" i="1"/>
  <c r="M21" i="1"/>
  <c r="M43" i="1"/>
  <c r="M31" i="1"/>
  <c r="M62" i="1"/>
  <c r="M50" i="1"/>
  <c r="M58" i="1"/>
  <c r="M53" i="1"/>
  <c r="M51" i="1"/>
  <c r="M49" i="1"/>
  <c r="M55" i="1"/>
  <c r="M59" i="1"/>
  <c r="M54" i="1"/>
  <c r="M52" i="1"/>
  <c r="M48" i="1"/>
  <c r="M19" i="1"/>
  <c r="M7" i="1"/>
  <c r="M18" i="1"/>
  <c r="M40" i="1"/>
  <c r="M4" i="1"/>
  <c r="M30" i="1"/>
  <c r="M28" i="1"/>
  <c r="M16" i="1"/>
  <c r="M36" i="1"/>
  <c r="M24" i="1"/>
  <c r="M12" i="1"/>
  <c r="M35" i="1"/>
  <c r="M11" i="1"/>
  <c r="M45" i="1"/>
  <c r="M9" i="1"/>
  <c r="M47" i="1"/>
  <c r="M23" i="1"/>
  <c r="M8" i="1"/>
  <c r="M41" i="1"/>
  <c r="M29" i="1"/>
  <c r="M17" i="1"/>
  <c r="M5" i="1"/>
  <c r="M6" i="1"/>
  <c r="M25" i="1"/>
  <c r="M2" i="1"/>
  <c r="M26" i="1"/>
  <c r="M42" i="1"/>
  <c r="M13" i="1"/>
  <c r="M20" i="1"/>
  <c r="M38" i="1"/>
  <c r="M37" i="1"/>
  <c r="M15" i="1"/>
  <c r="M39" i="1"/>
  <c r="M27" i="1"/>
  <c r="M3" i="1"/>
  <c r="M14" i="1"/>
  <c r="M44" i="1"/>
</calcChain>
</file>

<file path=xl/sharedStrings.xml><?xml version="1.0" encoding="utf-8"?>
<sst xmlns="http://schemas.openxmlformats.org/spreadsheetml/2006/main" count="324" uniqueCount="93">
  <si>
    <t>B1</t>
  </si>
  <si>
    <t xml:space="preserve">Clarksburg, CA  </t>
  </si>
  <si>
    <t xml:space="preserve">Sauvignon Blanc  </t>
  </si>
  <si>
    <t>Male</t>
  </si>
  <si>
    <t>B2</t>
  </si>
  <si>
    <t>B3</t>
  </si>
  <si>
    <t>B4</t>
  </si>
  <si>
    <t>Female</t>
  </si>
  <si>
    <t>B5</t>
  </si>
  <si>
    <t>B6</t>
  </si>
  <si>
    <t>B7</t>
  </si>
  <si>
    <t>Walnut Grove, CA</t>
  </si>
  <si>
    <t>B8</t>
  </si>
  <si>
    <t>B9</t>
  </si>
  <si>
    <t>B10</t>
  </si>
  <si>
    <t>B11</t>
  </si>
  <si>
    <t>B12</t>
  </si>
  <si>
    <t>B13</t>
  </si>
  <si>
    <t>Woodbridge, CA  </t>
  </si>
  <si>
    <t xml:space="preserve">Chardonnay </t>
  </si>
  <si>
    <t>B14</t>
  </si>
  <si>
    <t>B15</t>
  </si>
  <si>
    <t>B16</t>
  </si>
  <si>
    <t>B17</t>
  </si>
  <si>
    <t>B18</t>
  </si>
  <si>
    <t>B19</t>
  </si>
  <si>
    <t>Acampo, CA</t>
  </si>
  <si>
    <t>B20</t>
  </si>
  <si>
    <t>B21</t>
  </si>
  <si>
    <t>B22</t>
  </si>
  <si>
    <t>B23</t>
  </si>
  <si>
    <t>B24</t>
  </si>
  <si>
    <t>B25</t>
  </si>
  <si>
    <t>Clements, CA  </t>
  </si>
  <si>
    <t>Petite Sirah</t>
  </si>
  <si>
    <t>B26</t>
  </si>
  <si>
    <t>B27</t>
  </si>
  <si>
    <t>B28</t>
  </si>
  <si>
    <t>B29</t>
  </si>
  <si>
    <t>B30</t>
  </si>
  <si>
    <t>B31</t>
  </si>
  <si>
    <t>Victor, CA    </t>
  </si>
  <si>
    <t>B32</t>
  </si>
  <si>
    <t>B33</t>
  </si>
  <si>
    <t>B34</t>
  </si>
  <si>
    <t>B35</t>
  </si>
  <si>
    <t>B36</t>
  </si>
  <si>
    <t>B37</t>
  </si>
  <si>
    <t>Acampo, CA   </t>
  </si>
  <si>
    <t>Pinot Noir</t>
  </si>
  <si>
    <t>B38</t>
  </si>
  <si>
    <t>B39</t>
  </si>
  <si>
    <t>B40</t>
  </si>
  <si>
    <t>B41</t>
  </si>
  <si>
    <t>B42</t>
  </si>
  <si>
    <t>B43</t>
  </si>
  <si>
    <t>Galt, CA      </t>
  </si>
  <si>
    <t>B44</t>
  </si>
  <si>
    <t>B45</t>
  </si>
  <si>
    <t>B46</t>
  </si>
  <si>
    <t>Location</t>
  </si>
  <si>
    <t>Variety</t>
  </si>
  <si>
    <t>Male/Female</t>
  </si>
  <si>
    <t>Tube Weight  (g)</t>
  </si>
  <si>
    <t>Tube and fly weight (g)</t>
  </si>
  <si>
    <t>Fly's weight (Y-Z) (g)</t>
  </si>
  <si>
    <t>Quibit (ng/ul)</t>
  </si>
  <si>
    <t>Weight in mg</t>
  </si>
  <si>
    <t>Total vol (ul)</t>
  </si>
  <si>
    <t>Total DNA (ng)</t>
  </si>
  <si>
    <t>Total DNA (ug)</t>
  </si>
  <si>
    <t>Microbiota Density</t>
  </si>
  <si>
    <t>G1</t>
  </si>
  <si>
    <t xml:space="preserve">Sauvignon Blanc </t>
  </si>
  <si>
    <t>G2</t>
  </si>
  <si>
    <t>G3</t>
  </si>
  <si>
    <t>G4</t>
  </si>
  <si>
    <t>G5</t>
  </si>
  <si>
    <t>Chardonnay</t>
  </si>
  <si>
    <t>G6</t>
  </si>
  <si>
    <t>G7</t>
  </si>
  <si>
    <t>G8</t>
  </si>
  <si>
    <t>G13</t>
  </si>
  <si>
    <t>Clements, CA </t>
  </si>
  <si>
    <t>G14</t>
  </si>
  <si>
    <t>G15</t>
  </si>
  <si>
    <t>G16</t>
  </si>
  <si>
    <t>G19</t>
  </si>
  <si>
    <t>G20</t>
  </si>
  <si>
    <t>G21</t>
  </si>
  <si>
    <t>G22</t>
  </si>
  <si>
    <t>Grapes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</si>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</sst>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75639-B903-4687-9C41-F0115AA8E245}">
  <dimension ref="A1:N63"/>
  <sheetViews>
    <sheetView tabSelected="1" workbookViewId="0">
      <selection activeCell="M1" sqref="M1:N1048576"/>
    </sheetView>
  </sheetViews>
  <sheetFormatPr defaultRowHeight="15" x14ac:dyDescent="0.25"/>
  <cols>
    <col min="2" max="2" width="16.140625" bestFit="1" customWidth="1"/>
    <col min="3" max="3" width="16.5703125" bestFit="1" customWidth="1"/>
    <col min="4" max="4" width="12.5703125" bestFit="1" customWidth="1"/>
    <col min="5" max="5" width="15.7109375" bestFit="1" customWidth="1"/>
    <col min="6" max="6" width="21.5703125" bestFit="1" customWidth="1"/>
    <col min="7" max="7" width="19.28515625" bestFit="1" customWidth="1"/>
    <col min="8" max="8" width="19.28515625" customWidth="1"/>
    <col min="9" max="9" width="13.140625" bestFit="1" customWidth="1"/>
    <col min="10" max="10" width="13.140625" customWidth="1"/>
    <col min="11" max="11" width="26" customWidth="1"/>
    <col min="12" max="12" width="14" bestFit="1" customWidth="1"/>
    <col min="13" max="13" width="18.28515625" bestFit="1" customWidth="1"/>
    <col min="14" max="14" width="12.5703125" bestFit="1" customWidth="1"/>
  </cols>
  <sheetData>
    <row r="1" spans="1:14" x14ac:dyDescent="0.25">
      <c r="A1" t="s">
        <v>92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67</v>
      </c>
      <c r="I1" s="1" t="s">
        <v>66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62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>
        <v>1.0169999999999999</v>
      </c>
      <c r="F2">
        <v>1.0229999999999999</v>
      </c>
      <c r="G2">
        <f>F2-E2</f>
        <v>6.0000000000000053E-3</v>
      </c>
      <c r="H2">
        <f>G2*1000</f>
        <v>6.0000000000000053</v>
      </c>
      <c r="I2">
        <v>22.2</v>
      </c>
      <c r="J2">
        <v>20</v>
      </c>
      <c r="K2">
        <f>I2*J2</f>
        <v>444</v>
      </c>
      <c r="L2">
        <f t="shared" ref="L2:L33" si="0">K2/1000</f>
        <v>0.44400000000000001</v>
      </c>
      <c r="M2">
        <f t="shared" ref="M2:M48" si="1">L2/H2</f>
        <v>7.3999999999999941E-2</v>
      </c>
      <c r="N2" t="s">
        <v>3</v>
      </c>
    </row>
    <row r="3" spans="1:14" x14ac:dyDescent="0.25">
      <c r="A3" t="s">
        <v>4</v>
      </c>
      <c r="B3" t="s">
        <v>1</v>
      </c>
      <c r="C3" t="s">
        <v>2</v>
      </c>
      <c r="D3" t="s">
        <v>3</v>
      </c>
      <c r="E3">
        <v>1.03</v>
      </c>
      <c r="F3">
        <v>1.036</v>
      </c>
      <c r="G3">
        <f t="shared" ref="G3:G47" si="2">F3-E3</f>
        <v>6.0000000000000053E-3</v>
      </c>
      <c r="H3">
        <f t="shared" ref="H3:H63" si="3">G3*1000</f>
        <v>6.0000000000000053</v>
      </c>
      <c r="I3">
        <v>20.5</v>
      </c>
      <c r="J3">
        <v>20</v>
      </c>
      <c r="K3">
        <f t="shared" ref="K3:K63" si="4">I3*J3</f>
        <v>410</v>
      </c>
      <c r="L3">
        <f t="shared" si="0"/>
        <v>0.41</v>
      </c>
      <c r="M3">
        <f t="shared" si="1"/>
        <v>6.8333333333333274E-2</v>
      </c>
      <c r="N3" t="s">
        <v>3</v>
      </c>
    </row>
    <row r="4" spans="1:14" x14ac:dyDescent="0.25">
      <c r="A4" t="s">
        <v>5</v>
      </c>
      <c r="B4" t="s">
        <v>1</v>
      </c>
      <c r="C4" t="s">
        <v>2</v>
      </c>
      <c r="D4" t="s">
        <v>3</v>
      </c>
      <c r="E4">
        <v>1.0009999999999999</v>
      </c>
      <c r="F4">
        <v>1.0069999999999999</v>
      </c>
      <c r="G4">
        <f t="shared" si="2"/>
        <v>6.0000000000000053E-3</v>
      </c>
      <c r="H4">
        <f t="shared" si="3"/>
        <v>6.0000000000000053</v>
      </c>
      <c r="I4">
        <v>17.7</v>
      </c>
      <c r="J4">
        <v>20</v>
      </c>
      <c r="K4">
        <f t="shared" si="4"/>
        <v>354</v>
      </c>
      <c r="L4">
        <f t="shared" si="0"/>
        <v>0.35399999999999998</v>
      </c>
      <c r="M4">
        <f t="shared" si="1"/>
        <v>5.8999999999999941E-2</v>
      </c>
      <c r="N4" t="s">
        <v>3</v>
      </c>
    </row>
    <row r="5" spans="1:14" x14ac:dyDescent="0.25">
      <c r="A5" t="s">
        <v>6</v>
      </c>
      <c r="B5" t="s">
        <v>1</v>
      </c>
      <c r="C5" t="s">
        <v>2</v>
      </c>
      <c r="D5" t="s">
        <v>7</v>
      </c>
      <c r="E5">
        <v>1.0149999999999999</v>
      </c>
      <c r="F5">
        <v>1.022</v>
      </c>
      <c r="G5">
        <f t="shared" si="2"/>
        <v>7.0000000000001172E-3</v>
      </c>
      <c r="H5">
        <f t="shared" si="3"/>
        <v>7.0000000000001172</v>
      </c>
      <c r="I5">
        <v>39.700000000000003</v>
      </c>
      <c r="J5">
        <v>20</v>
      </c>
      <c r="K5">
        <f t="shared" si="4"/>
        <v>794</v>
      </c>
      <c r="L5">
        <f t="shared" si="0"/>
        <v>0.79400000000000004</v>
      </c>
      <c r="M5">
        <f t="shared" si="1"/>
        <v>0.11342857142856953</v>
      </c>
      <c r="N5" t="s">
        <v>7</v>
      </c>
    </row>
    <row r="6" spans="1:14" x14ac:dyDescent="0.25">
      <c r="A6" t="s">
        <v>8</v>
      </c>
      <c r="B6" t="s">
        <v>1</v>
      </c>
      <c r="C6" t="s">
        <v>2</v>
      </c>
      <c r="D6" t="s">
        <v>7</v>
      </c>
      <c r="E6">
        <v>1.0169999999999999</v>
      </c>
      <c r="F6">
        <v>1.0229999999999999</v>
      </c>
      <c r="G6">
        <f t="shared" si="2"/>
        <v>6.0000000000000053E-3</v>
      </c>
      <c r="H6">
        <f t="shared" si="3"/>
        <v>6.0000000000000053</v>
      </c>
      <c r="I6">
        <v>37.700000000000003</v>
      </c>
      <c r="J6">
        <v>20</v>
      </c>
      <c r="K6">
        <f t="shared" si="4"/>
        <v>754</v>
      </c>
      <c r="L6">
        <f t="shared" si="0"/>
        <v>0.754</v>
      </c>
      <c r="M6">
        <f t="shared" si="1"/>
        <v>0.12566666666666657</v>
      </c>
      <c r="N6" t="s">
        <v>7</v>
      </c>
    </row>
    <row r="7" spans="1:14" x14ac:dyDescent="0.25">
      <c r="A7" t="s">
        <v>9</v>
      </c>
      <c r="B7" t="s">
        <v>1</v>
      </c>
      <c r="C7" t="s">
        <v>2</v>
      </c>
      <c r="D7" t="s">
        <v>7</v>
      </c>
      <c r="E7">
        <v>1.0349999999999999</v>
      </c>
      <c r="F7">
        <v>1.042</v>
      </c>
      <c r="G7">
        <f t="shared" si="2"/>
        <v>7.0000000000001172E-3</v>
      </c>
      <c r="H7">
        <f t="shared" si="3"/>
        <v>7.0000000000001172</v>
      </c>
      <c r="I7">
        <v>50.6</v>
      </c>
      <c r="J7">
        <v>20</v>
      </c>
      <c r="K7">
        <f t="shared" si="4"/>
        <v>1012</v>
      </c>
      <c r="L7">
        <f t="shared" si="0"/>
        <v>1.012</v>
      </c>
      <c r="M7">
        <f t="shared" si="1"/>
        <v>0.14457142857142616</v>
      </c>
      <c r="N7" t="s">
        <v>7</v>
      </c>
    </row>
    <row r="8" spans="1:14" x14ac:dyDescent="0.25">
      <c r="A8" t="s">
        <v>10</v>
      </c>
      <c r="B8" t="s">
        <v>11</v>
      </c>
      <c r="C8" t="s">
        <v>2</v>
      </c>
      <c r="D8" t="s">
        <v>3</v>
      </c>
      <c r="E8">
        <v>1.0229999999999999</v>
      </c>
      <c r="F8">
        <v>1.03</v>
      </c>
      <c r="G8">
        <f t="shared" si="2"/>
        <v>7.0000000000001172E-3</v>
      </c>
      <c r="H8">
        <f t="shared" si="3"/>
        <v>7.0000000000001172</v>
      </c>
      <c r="I8">
        <v>37.5</v>
      </c>
      <c r="J8">
        <v>20</v>
      </c>
      <c r="K8">
        <f t="shared" si="4"/>
        <v>750</v>
      </c>
      <c r="L8">
        <f t="shared" si="0"/>
        <v>0.75</v>
      </c>
      <c r="M8">
        <f t="shared" si="1"/>
        <v>0.10714285714285535</v>
      </c>
      <c r="N8" t="s">
        <v>3</v>
      </c>
    </row>
    <row r="9" spans="1:14" x14ac:dyDescent="0.25">
      <c r="A9" t="s">
        <v>12</v>
      </c>
      <c r="B9" t="s">
        <v>11</v>
      </c>
      <c r="C9" t="s">
        <v>2</v>
      </c>
      <c r="D9" t="s">
        <v>3</v>
      </c>
      <c r="E9">
        <v>1.04</v>
      </c>
      <c r="F9">
        <v>1.0469999999999999</v>
      </c>
      <c r="G9">
        <f t="shared" si="2"/>
        <v>6.9999999999998952E-3</v>
      </c>
      <c r="H9">
        <f t="shared" si="3"/>
        <v>6.9999999999998952</v>
      </c>
      <c r="I9">
        <v>50.1</v>
      </c>
      <c r="J9">
        <v>20</v>
      </c>
      <c r="K9">
        <f t="shared" si="4"/>
        <v>1002</v>
      </c>
      <c r="L9">
        <f t="shared" si="0"/>
        <v>1.002</v>
      </c>
      <c r="M9">
        <f t="shared" si="1"/>
        <v>0.14314285714285929</v>
      </c>
      <c r="N9" t="s">
        <v>3</v>
      </c>
    </row>
    <row r="10" spans="1:14" x14ac:dyDescent="0.25">
      <c r="A10" t="s">
        <v>13</v>
      </c>
      <c r="B10" t="s">
        <v>11</v>
      </c>
      <c r="C10" t="s">
        <v>2</v>
      </c>
      <c r="D10" t="s">
        <v>3</v>
      </c>
      <c r="E10">
        <v>1.006</v>
      </c>
      <c r="F10">
        <v>1.014</v>
      </c>
      <c r="G10">
        <f t="shared" si="2"/>
        <v>8.0000000000000071E-3</v>
      </c>
      <c r="H10">
        <f t="shared" si="3"/>
        <v>8.0000000000000071</v>
      </c>
      <c r="I10">
        <v>39.200000000000003</v>
      </c>
      <c r="J10">
        <v>20</v>
      </c>
      <c r="K10">
        <f t="shared" si="4"/>
        <v>784</v>
      </c>
      <c r="L10">
        <f t="shared" si="0"/>
        <v>0.78400000000000003</v>
      </c>
      <c r="M10">
        <f t="shared" si="1"/>
        <v>9.7999999999999921E-2</v>
      </c>
      <c r="N10" t="s">
        <v>3</v>
      </c>
    </row>
    <row r="11" spans="1:14" x14ac:dyDescent="0.25">
      <c r="A11" t="s">
        <v>14</v>
      </c>
      <c r="B11" t="s">
        <v>11</v>
      </c>
      <c r="C11" t="s">
        <v>2</v>
      </c>
      <c r="D11" t="s">
        <v>7</v>
      </c>
      <c r="E11">
        <v>1.03</v>
      </c>
      <c r="F11">
        <v>1.0389999999999999</v>
      </c>
      <c r="G11">
        <f t="shared" si="2"/>
        <v>8.999999999999897E-3</v>
      </c>
      <c r="H11">
        <f t="shared" si="3"/>
        <v>8.999999999999897</v>
      </c>
      <c r="I11">
        <v>52.9</v>
      </c>
      <c r="J11">
        <v>20</v>
      </c>
      <c r="K11">
        <f t="shared" si="4"/>
        <v>1058</v>
      </c>
      <c r="L11">
        <f t="shared" si="0"/>
        <v>1.0580000000000001</v>
      </c>
      <c r="M11">
        <f t="shared" si="1"/>
        <v>0.11755555555555691</v>
      </c>
      <c r="N11" t="s">
        <v>7</v>
      </c>
    </row>
    <row r="12" spans="1:14" x14ac:dyDescent="0.25">
      <c r="A12" t="s">
        <v>15</v>
      </c>
      <c r="B12" t="s">
        <v>11</v>
      </c>
      <c r="C12" t="s">
        <v>2</v>
      </c>
      <c r="D12" t="s">
        <v>7</v>
      </c>
      <c r="E12">
        <v>1.0580000000000001</v>
      </c>
      <c r="F12">
        <v>1.0660000000000001</v>
      </c>
      <c r="G12">
        <f t="shared" si="2"/>
        <v>8.0000000000000071E-3</v>
      </c>
      <c r="H12">
        <f t="shared" si="3"/>
        <v>8.0000000000000071</v>
      </c>
      <c r="I12">
        <v>63.8</v>
      </c>
      <c r="J12">
        <v>20</v>
      </c>
      <c r="K12">
        <f t="shared" si="4"/>
        <v>1276</v>
      </c>
      <c r="L12">
        <f t="shared" si="0"/>
        <v>1.276</v>
      </c>
      <c r="M12">
        <f t="shared" si="1"/>
        <v>0.15949999999999986</v>
      </c>
      <c r="N12" t="s">
        <v>7</v>
      </c>
    </row>
    <row r="13" spans="1:14" x14ac:dyDescent="0.25">
      <c r="A13" t="s">
        <v>16</v>
      </c>
      <c r="B13" t="s">
        <v>11</v>
      </c>
      <c r="C13" t="s">
        <v>2</v>
      </c>
      <c r="D13" t="s">
        <v>7</v>
      </c>
      <c r="E13">
        <v>1.0209999999999999</v>
      </c>
      <c r="F13">
        <v>1.03</v>
      </c>
      <c r="G13">
        <f t="shared" si="2"/>
        <v>9.000000000000119E-3</v>
      </c>
      <c r="H13">
        <f t="shared" si="3"/>
        <v>9.000000000000119</v>
      </c>
      <c r="I13">
        <v>55</v>
      </c>
      <c r="J13">
        <v>20</v>
      </c>
      <c r="K13">
        <f t="shared" si="4"/>
        <v>1100</v>
      </c>
      <c r="L13">
        <f t="shared" si="0"/>
        <v>1.1000000000000001</v>
      </c>
      <c r="M13">
        <f t="shared" si="1"/>
        <v>0.12222222222222062</v>
      </c>
      <c r="N13" t="s">
        <v>7</v>
      </c>
    </row>
    <row r="14" spans="1:14" x14ac:dyDescent="0.25">
      <c r="A14" t="s">
        <v>17</v>
      </c>
      <c r="B14" t="s">
        <v>18</v>
      </c>
      <c r="C14" t="s">
        <v>19</v>
      </c>
      <c r="D14" t="s">
        <v>3</v>
      </c>
      <c r="E14">
        <v>1.0389999999999999</v>
      </c>
      <c r="F14">
        <v>1.0449999999999999</v>
      </c>
      <c r="G14">
        <f t="shared" si="2"/>
        <v>6.0000000000000053E-3</v>
      </c>
      <c r="H14">
        <f t="shared" si="3"/>
        <v>6.0000000000000053</v>
      </c>
      <c r="I14">
        <v>37.1</v>
      </c>
      <c r="J14">
        <v>20</v>
      </c>
      <c r="K14">
        <f t="shared" si="4"/>
        <v>742</v>
      </c>
      <c r="L14">
        <f t="shared" si="0"/>
        <v>0.74199999999999999</v>
      </c>
      <c r="M14">
        <f t="shared" si="1"/>
        <v>0.12366666666666655</v>
      </c>
      <c r="N14" t="s">
        <v>3</v>
      </c>
    </row>
    <row r="15" spans="1:14" x14ac:dyDescent="0.25">
      <c r="A15" t="s">
        <v>20</v>
      </c>
      <c r="B15" t="s">
        <v>18</v>
      </c>
      <c r="C15" t="s">
        <v>19</v>
      </c>
      <c r="D15" t="s">
        <v>3</v>
      </c>
      <c r="E15">
        <v>1.018</v>
      </c>
      <c r="F15">
        <v>1.0249999999999999</v>
      </c>
      <c r="G15">
        <f t="shared" si="2"/>
        <v>6.9999999999998952E-3</v>
      </c>
      <c r="H15">
        <f t="shared" si="3"/>
        <v>6.9999999999998952</v>
      </c>
      <c r="I15">
        <v>29.4</v>
      </c>
      <c r="J15">
        <v>20</v>
      </c>
      <c r="K15">
        <f t="shared" si="4"/>
        <v>588</v>
      </c>
      <c r="L15">
        <f t="shared" si="0"/>
        <v>0.58799999999999997</v>
      </c>
      <c r="M15">
        <f t="shared" si="1"/>
        <v>8.4000000000001254E-2</v>
      </c>
      <c r="N15" t="s">
        <v>3</v>
      </c>
    </row>
    <row r="16" spans="1:14" x14ac:dyDescent="0.25">
      <c r="A16" t="s">
        <v>21</v>
      </c>
      <c r="B16" t="s">
        <v>18</v>
      </c>
      <c r="C16" t="s">
        <v>19</v>
      </c>
      <c r="D16" t="s">
        <v>3</v>
      </c>
      <c r="E16">
        <v>1.0609999999999999</v>
      </c>
      <c r="F16">
        <v>1.0680000000000001</v>
      </c>
      <c r="G16">
        <f t="shared" si="2"/>
        <v>7.0000000000001172E-3</v>
      </c>
      <c r="H16">
        <f t="shared" si="3"/>
        <v>7.0000000000001172</v>
      </c>
      <c r="I16">
        <v>39.799999999999997</v>
      </c>
      <c r="J16">
        <v>20</v>
      </c>
      <c r="K16">
        <f t="shared" si="4"/>
        <v>796</v>
      </c>
      <c r="L16">
        <f t="shared" si="0"/>
        <v>0.79600000000000004</v>
      </c>
      <c r="M16">
        <f t="shared" si="1"/>
        <v>0.11371428571428381</v>
      </c>
      <c r="N16" t="s">
        <v>3</v>
      </c>
    </row>
    <row r="17" spans="1:14" x14ac:dyDescent="0.25">
      <c r="A17" t="s">
        <v>22</v>
      </c>
      <c r="B17" t="s">
        <v>18</v>
      </c>
      <c r="C17" t="s">
        <v>19</v>
      </c>
      <c r="D17" t="s">
        <v>7</v>
      </c>
      <c r="E17">
        <v>0.998</v>
      </c>
      <c r="F17">
        <v>1.0069999999999999</v>
      </c>
      <c r="G17">
        <f t="shared" si="2"/>
        <v>8.999999999999897E-3</v>
      </c>
      <c r="H17">
        <f t="shared" si="3"/>
        <v>8.999999999999897</v>
      </c>
      <c r="I17">
        <v>53.2</v>
      </c>
      <c r="J17">
        <v>20</v>
      </c>
      <c r="K17">
        <f t="shared" si="4"/>
        <v>1064</v>
      </c>
      <c r="L17">
        <f t="shared" si="0"/>
        <v>1.0640000000000001</v>
      </c>
      <c r="M17">
        <f t="shared" si="1"/>
        <v>0.11822222222222359</v>
      </c>
      <c r="N17" t="s">
        <v>7</v>
      </c>
    </row>
    <row r="18" spans="1:14" x14ac:dyDescent="0.25">
      <c r="A18" t="s">
        <v>23</v>
      </c>
      <c r="B18" t="s">
        <v>18</v>
      </c>
      <c r="C18" t="s">
        <v>19</v>
      </c>
      <c r="D18" t="s">
        <v>7</v>
      </c>
      <c r="E18">
        <v>1.0049999999999999</v>
      </c>
      <c r="F18">
        <v>1.016</v>
      </c>
      <c r="G18">
        <f t="shared" si="2"/>
        <v>1.1000000000000121E-2</v>
      </c>
      <c r="H18">
        <f t="shared" si="3"/>
        <v>11.000000000000121</v>
      </c>
      <c r="I18">
        <v>49.2</v>
      </c>
      <c r="J18">
        <v>20</v>
      </c>
      <c r="K18">
        <f t="shared" si="4"/>
        <v>984</v>
      </c>
      <c r="L18">
        <f t="shared" si="0"/>
        <v>0.98399999999999999</v>
      </c>
      <c r="M18">
        <f t="shared" si="1"/>
        <v>8.9454545454544468E-2</v>
      </c>
      <c r="N18" t="s">
        <v>7</v>
      </c>
    </row>
    <row r="19" spans="1:14" x14ac:dyDescent="0.25">
      <c r="A19" t="s">
        <v>24</v>
      </c>
      <c r="B19" t="s">
        <v>18</v>
      </c>
      <c r="C19" t="s">
        <v>19</v>
      </c>
      <c r="D19" t="s">
        <v>7</v>
      </c>
      <c r="E19">
        <v>1.024</v>
      </c>
      <c r="F19">
        <v>1.0349999999999999</v>
      </c>
      <c r="G19">
        <f t="shared" si="2"/>
        <v>1.0999999999999899E-2</v>
      </c>
      <c r="H19">
        <f t="shared" si="3"/>
        <v>10.999999999999899</v>
      </c>
      <c r="I19">
        <v>47.1</v>
      </c>
      <c r="J19">
        <v>20</v>
      </c>
      <c r="K19">
        <f t="shared" si="4"/>
        <v>942</v>
      </c>
      <c r="L19">
        <f t="shared" si="0"/>
        <v>0.94199999999999995</v>
      </c>
      <c r="M19">
        <f t="shared" si="1"/>
        <v>8.5636363636364426E-2</v>
      </c>
      <c r="N19" t="s">
        <v>7</v>
      </c>
    </row>
    <row r="20" spans="1:14" x14ac:dyDescent="0.25">
      <c r="A20" t="s">
        <v>25</v>
      </c>
      <c r="B20" t="s">
        <v>26</v>
      </c>
      <c r="C20" t="s">
        <v>19</v>
      </c>
      <c r="D20" t="s">
        <v>3</v>
      </c>
      <c r="E20">
        <v>1.0269999999999999</v>
      </c>
      <c r="F20">
        <v>1.0329999999999999</v>
      </c>
      <c r="G20">
        <f t="shared" si="2"/>
        <v>6.0000000000000053E-3</v>
      </c>
      <c r="H20">
        <f t="shared" si="3"/>
        <v>6.0000000000000053</v>
      </c>
      <c r="I20">
        <v>27</v>
      </c>
      <c r="J20">
        <v>20</v>
      </c>
      <c r="K20">
        <f t="shared" si="4"/>
        <v>540</v>
      </c>
      <c r="L20">
        <f t="shared" si="0"/>
        <v>0.54</v>
      </c>
      <c r="M20">
        <f t="shared" si="1"/>
        <v>8.9999999999999927E-2</v>
      </c>
      <c r="N20" t="s">
        <v>3</v>
      </c>
    </row>
    <row r="21" spans="1:14" x14ac:dyDescent="0.25">
      <c r="A21" t="s">
        <v>27</v>
      </c>
      <c r="B21" t="s">
        <v>26</v>
      </c>
      <c r="C21" t="s">
        <v>19</v>
      </c>
      <c r="D21" t="s">
        <v>3</v>
      </c>
      <c r="E21">
        <v>1.038</v>
      </c>
      <c r="F21">
        <v>1.0449999999999999</v>
      </c>
      <c r="G21">
        <f t="shared" si="2"/>
        <v>6.9999999999998952E-3</v>
      </c>
      <c r="H21">
        <f t="shared" si="3"/>
        <v>6.9999999999998952</v>
      </c>
      <c r="I21">
        <v>34</v>
      </c>
      <c r="J21">
        <v>20</v>
      </c>
      <c r="K21">
        <f t="shared" si="4"/>
        <v>680</v>
      </c>
      <c r="L21">
        <f t="shared" si="0"/>
        <v>0.68</v>
      </c>
      <c r="M21">
        <f t="shared" si="1"/>
        <v>9.7142857142858599E-2</v>
      </c>
      <c r="N21" t="s">
        <v>3</v>
      </c>
    </row>
    <row r="22" spans="1:14" x14ac:dyDescent="0.25">
      <c r="A22" t="s">
        <v>28</v>
      </c>
      <c r="B22" t="s">
        <v>26</v>
      </c>
      <c r="C22" t="s">
        <v>19</v>
      </c>
      <c r="D22" t="s">
        <v>3</v>
      </c>
      <c r="E22">
        <v>1.0489999999999999</v>
      </c>
      <c r="F22">
        <v>1.0549999999999999</v>
      </c>
      <c r="G22">
        <f t="shared" si="2"/>
        <v>6.0000000000000053E-3</v>
      </c>
      <c r="H22">
        <f t="shared" si="3"/>
        <v>6.0000000000000053</v>
      </c>
      <c r="I22">
        <v>24.4</v>
      </c>
      <c r="J22">
        <v>20</v>
      </c>
      <c r="K22">
        <f t="shared" si="4"/>
        <v>488</v>
      </c>
      <c r="L22">
        <f t="shared" si="0"/>
        <v>0.48799999999999999</v>
      </c>
      <c r="M22">
        <f t="shared" si="1"/>
        <v>8.1333333333333258E-2</v>
      </c>
      <c r="N22" t="s">
        <v>3</v>
      </c>
    </row>
    <row r="23" spans="1:14" x14ac:dyDescent="0.25">
      <c r="A23" t="s">
        <v>29</v>
      </c>
      <c r="B23" t="s">
        <v>26</v>
      </c>
      <c r="C23" t="s">
        <v>19</v>
      </c>
      <c r="D23" t="s">
        <v>7</v>
      </c>
      <c r="E23">
        <v>1.0029999999999999</v>
      </c>
      <c r="F23">
        <v>1.0109999999999999</v>
      </c>
      <c r="G23">
        <f t="shared" si="2"/>
        <v>8.0000000000000071E-3</v>
      </c>
      <c r="H23">
        <f t="shared" si="3"/>
        <v>8.0000000000000071</v>
      </c>
      <c r="I23">
        <v>42.5</v>
      </c>
      <c r="J23">
        <v>20</v>
      </c>
      <c r="K23">
        <f t="shared" si="4"/>
        <v>850</v>
      </c>
      <c r="L23">
        <f t="shared" si="0"/>
        <v>0.85</v>
      </c>
      <c r="M23">
        <f t="shared" si="1"/>
        <v>0.1062499999999999</v>
      </c>
      <c r="N23" t="s">
        <v>7</v>
      </c>
    </row>
    <row r="24" spans="1:14" x14ac:dyDescent="0.25">
      <c r="A24" t="s">
        <v>30</v>
      </c>
      <c r="B24" t="s">
        <v>26</v>
      </c>
      <c r="C24" t="s">
        <v>19</v>
      </c>
      <c r="D24" t="s">
        <v>7</v>
      </c>
      <c r="E24">
        <v>1.0169999999999999</v>
      </c>
      <c r="F24">
        <v>1.0269999999999999</v>
      </c>
      <c r="G24">
        <f t="shared" si="2"/>
        <v>1.0000000000000009E-2</v>
      </c>
      <c r="H24">
        <f t="shared" si="3"/>
        <v>10.000000000000009</v>
      </c>
      <c r="I24">
        <v>44.7</v>
      </c>
      <c r="J24">
        <v>20</v>
      </c>
      <c r="K24">
        <f t="shared" si="4"/>
        <v>894</v>
      </c>
      <c r="L24">
        <f t="shared" si="0"/>
        <v>0.89400000000000002</v>
      </c>
      <c r="M24">
        <f t="shared" si="1"/>
        <v>8.9399999999999924E-2</v>
      </c>
      <c r="N24" t="s">
        <v>7</v>
      </c>
    </row>
    <row r="25" spans="1:14" x14ac:dyDescent="0.25">
      <c r="A25" t="s">
        <v>31</v>
      </c>
      <c r="B25" t="s">
        <v>26</v>
      </c>
      <c r="C25" t="s">
        <v>19</v>
      </c>
      <c r="D25" t="s">
        <v>7</v>
      </c>
      <c r="E25">
        <v>1.03</v>
      </c>
      <c r="F25">
        <v>1.04</v>
      </c>
      <c r="G25">
        <f t="shared" si="2"/>
        <v>1.0000000000000009E-2</v>
      </c>
      <c r="H25">
        <f t="shared" si="3"/>
        <v>10.000000000000009</v>
      </c>
      <c r="I25">
        <v>45.8</v>
      </c>
      <c r="J25">
        <v>20</v>
      </c>
      <c r="K25">
        <f t="shared" si="4"/>
        <v>916</v>
      </c>
      <c r="L25">
        <f t="shared" si="0"/>
        <v>0.91600000000000004</v>
      </c>
      <c r="M25">
        <f t="shared" si="1"/>
        <v>9.1599999999999918E-2</v>
      </c>
      <c r="N25" t="s">
        <v>7</v>
      </c>
    </row>
    <row r="26" spans="1:14" x14ac:dyDescent="0.25">
      <c r="A26" t="s">
        <v>32</v>
      </c>
      <c r="B26" t="s">
        <v>33</v>
      </c>
      <c r="C26" t="s">
        <v>34</v>
      </c>
      <c r="D26" t="s">
        <v>3</v>
      </c>
      <c r="E26">
        <v>1.0069999999999999</v>
      </c>
      <c r="F26">
        <v>1.0149999999999999</v>
      </c>
      <c r="G26">
        <f t="shared" si="2"/>
        <v>8.0000000000000071E-3</v>
      </c>
      <c r="H26">
        <f t="shared" si="3"/>
        <v>8.0000000000000071</v>
      </c>
      <c r="I26">
        <v>33.1</v>
      </c>
      <c r="J26">
        <v>20</v>
      </c>
      <c r="K26">
        <f t="shared" si="4"/>
        <v>662</v>
      </c>
      <c r="L26">
        <f t="shared" si="0"/>
        <v>0.66200000000000003</v>
      </c>
      <c r="M26">
        <f t="shared" si="1"/>
        <v>8.2749999999999935E-2</v>
      </c>
      <c r="N26" t="s">
        <v>3</v>
      </c>
    </row>
    <row r="27" spans="1:14" x14ac:dyDescent="0.25">
      <c r="A27" t="s">
        <v>35</v>
      </c>
      <c r="B27" t="s">
        <v>33</v>
      </c>
      <c r="C27" t="s">
        <v>34</v>
      </c>
      <c r="D27" t="s">
        <v>3</v>
      </c>
      <c r="E27">
        <v>1.0269999999999999</v>
      </c>
      <c r="F27">
        <v>1.036</v>
      </c>
      <c r="G27">
        <f t="shared" si="2"/>
        <v>9.000000000000119E-3</v>
      </c>
      <c r="H27">
        <f t="shared" si="3"/>
        <v>9.000000000000119</v>
      </c>
      <c r="I27">
        <v>33.299999999999997</v>
      </c>
      <c r="J27">
        <v>20</v>
      </c>
      <c r="K27">
        <f t="shared" si="4"/>
        <v>666</v>
      </c>
      <c r="L27">
        <f t="shared" si="0"/>
        <v>0.66600000000000004</v>
      </c>
      <c r="M27">
        <f t="shared" si="1"/>
        <v>7.3999999999999025E-2</v>
      </c>
      <c r="N27" t="s">
        <v>3</v>
      </c>
    </row>
    <row r="28" spans="1:14" x14ac:dyDescent="0.25">
      <c r="A28" t="s">
        <v>36</v>
      </c>
      <c r="B28" t="s">
        <v>33</v>
      </c>
      <c r="C28" t="s">
        <v>34</v>
      </c>
      <c r="D28" t="s">
        <v>3</v>
      </c>
      <c r="E28">
        <v>1.0369999999999999</v>
      </c>
      <c r="F28">
        <v>1.0449999999999999</v>
      </c>
      <c r="G28">
        <f t="shared" si="2"/>
        <v>8.0000000000000071E-3</v>
      </c>
      <c r="H28">
        <f t="shared" si="3"/>
        <v>8.0000000000000071</v>
      </c>
      <c r="I28">
        <v>35.700000000000003</v>
      </c>
      <c r="J28">
        <v>20</v>
      </c>
      <c r="K28">
        <f t="shared" si="4"/>
        <v>714</v>
      </c>
      <c r="L28">
        <f t="shared" si="0"/>
        <v>0.71399999999999997</v>
      </c>
      <c r="M28">
        <f t="shared" si="1"/>
        <v>8.9249999999999913E-2</v>
      </c>
      <c r="N28" t="s">
        <v>3</v>
      </c>
    </row>
    <row r="29" spans="1:14" x14ac:dyDescent="0.25">
      <c r="A29" t="s">
        <v>37</v>
      </c>
      <c r="B29" t="s">
        <v>33</v>
      </c>
      <c r="C29" t="s">
        <v>34</v>
      </c>
      <c r="D29" t="s">
        <v>7</v>
      </c>
      <c r="E29">
        <v>1.022</v>
      </c>
      <c r="F29">
        <v>1.0329999999999999</v>
      </c>
      <c r="G29">
        <f t="shared" si="2"/>
        <v>1.0999999999999899E-2</v>
      </c>
      <c r="H29">
        <f t="shared" si="3"/>
        <v>10.999999999999899</v>
      </c>
      <c r="I29">
        <v>60.9</v>
      </c>
      <c r="J29">
        <v>20</v>
      </c>
      <c r="K29">
        <f t="shared" si="4"/>
        <v>1218</v>
      </c>
      <c r="L29">
        <f t="shared" si="0"/>
        <v>1.218</v>
      </c>
      <c r="M29">
        <f t="shared" si="1"/>
        <v>0.11072727272727374</v>
      </c>
      <c r="N29" t="s">
        <v>7</v>
      </c>
    </row>
    <row r="30" spans="1:14" x14ac:dyDescent="0.25">
      <c r="A30" t="s">
        <v>38</v>
      </c>
      <c r="B30" t="s">
        <v>33</v>
      </c>
      <c r="C30" t="s">
        <v>34</v>
      </c>
      <c r="D30" t="s">
        <v>7</v>
      </c>
      <c r="E30">
        <v>1.0409999999999999</v>
      </c>
      <c r="F30">
        <v>1.0529999999999999</v>
      </c>
      <c r="G30">
        <f t="shared" si="2"/>
        <v>1.2000000000000011E-2</v>
      </c>
      <c r="H30">
        <f t="shared" si="3"/>
        <v>12.000000000000011</v>
      </c>
      <c r="I30">
        <v>53</v>
      </c>
      <c r="J30">
        <v>20</v>
      </c>
      <c r="K30">
        <f t="shared" si="4"/>
        <v>1060</v>
      </c>
      <c r="L30">
        <f t="shared" si="0"/>
        <v>1.06</v>
      </c>
      <c r="M30">
        <f t="shared" si="1"/>
        <v>8.8333333333333264E-2</v>
      </c>
      <c r="N30" t="s">
        <v>7</v>
      </c>
    </row>
    <row r="31" spans="1:14" x14ac:dyDescent="0.25">
      <c r="A31" t="s">
        <v>39</v>
      </c>
      <c r="B31" t="s">
        <v>33</v>
      </c>
      <c r="C31" t="s">
        <v>34</v>
      </c>
      <c r="D31" t="s">
        <v>7</v>
      </c>
      <c r="E31">
        <v>1.048</v>
      </c>
      <c r="F31">
        <v>1.06</v>
      </c>
      <c r="G31">
        <f t="shared" si="2"/>
        <v>1.2000000000000011E-2</v>
      </c>
      <c r="H31">
        <f t="shared" si="3"/>
        <v>12.000000000000011</v>
      </c>
      <c r="I31">
        <v>54.9</v>
      </c>
      <c r="J31">
        <v>20</v>
      </c>
      <c r="K31">
        <f t="shared" si="4"/>
        <v>1098</v>
      </c>
      <c r="L31">
        <f t="shared" si="0"/>
        <v>1.0980000000000001</v>
      </c>
      <c r="M31">
        <f t="shared" si="1"/>
        <v>9.1499999999999929E-2</v>
      </c>
      <c r="N31" t="s">
        <v>7</v>
      </c>
    </row>
    <row r="32" spans="1:14" x14ac:dyDescent="0.25">
      <c r="A32" t="s">
        <v>40</v>
      </c>
      <c r="B32" t="s">
        <v>41</v>
      </c>
      <c r="C32" t="s">
        <v>34</v>
      </c>
      <c r="D32" t="s">
        <v>3</v>
      </c>
      <c r="E32">
        <v>1.0469999999999999</v>
      </c>
      <c r="F32">
        <v>1.054</v>
      </c>
      <c r="G32">
        <f t="shared" si="2"/>
        <v>7.0000000000001172E-3</v>
      </c>
      <c r="H32">
        <f t="shared" si="3"/>
        <v>7.0000000000001172</v>
      </c>
      <c r="I32">
        <v>14.1</v>
      </c>
      <c r="J32">
        <v>20</v>
      </c>
      <c r="K32">
        <f t="shared" si="4"/>
        <v>282</v>
      </c>
      <c r="L32">
        <f t="shared" si="0"/>
        <v>0.28199999999999997</v>
      </c>
      <c r="M32">
        <f t="shared" si="1"/>
        <v>4.0285714285713606E-2</v>
      </c>
      <c r="N32" t="s">
        <v>3</v>
      </c>
    </row>
    <row r="33" spans="1:14" x14ac:dyDescent="0.25">
      <c r="A33" t="s">
        <v>42</v>
      </c>
      <c r="B33" t="s">
        <v>41</v>
      </c>
      <c r="C33" t="s">
        <v>34</v>
      </c>
      <c r="D33" t="s">
        <v>3</v>
      </c>
      <c r="E33">
        <v>1.0069999999999999</v>
      </c>
      <c r="F33">
        <v>1.014</v>
      </c>
      <c r="G33">
        <f t="shared" si="2"/>
        <v>7.0000000000001172E-3</v>
      </c>
      <c r="H33">
        <f t="shared" si="3"/>
        <v>7.0000000000001172</v>
      </c>
      <c r="I33">
        <v>14</v>
      </c>
      <c r="J33">
        <v>20</v>
      </c>
      <c r="K33">
        <f t="shared" si="4"/>
        <v>280</v>
      </c>
      <c r="L33">
        <f t="shared" si="0"/>
        <v>0.28000000000000003</v>
      </c>
      <c r="M33">
        <f t="shared" si="1"/>
        <v>3.9999999999999335E-2</v>
      </c>
      <c r="N33" t="s">
        <v>3</v>
      </c>
    </row>
    <row r="34" spans="1:14" x14ac:dyDescent="0.25">
      <c r="A34" t="s">
        <v>43</v>
      </c>
      <c r="B34" t="s">
        <v>41</v>
      </c>
      <c r="C34" t="s">
        <v>34</v>
      </c>
      <c r="D34" t="s">
        <v>3</v>
      </c>
      <c r="E34">
        <v>1.044</v>
      </c>
      <c r="F34">
        <v>1.05</v>
      </c>
      <c r="G34">
        <f t="shared" si="2"/>
        <v>6.0000000000000053E-3</v>
      </c>
      <c r="H34">
        <f t="shared" si="3"/>
        <v>6.0000000000000053</v>
      </c>
      <c r="I34">
        <v>17.2</v>
      </c>
      <c r="J34">
        <v>20</v>
      </c>
      <c r="K34">
        <f t="shared" si="4"/>
        <v>344</v>
      </c>
      <c r="L34">
        <f t="shared" ref="L34:L63" si="5">K34/1000</f>
        <v>0.34399999999999997</v>
      </c>
      <c r="M34">
        <f t="shared" si="1"/>
        <v>5.7333333333333278E-2</v>
      </c>
      <c r="N34" t="s">
        <v>3</v>
      </c>
    </row>
    <row r="35" spans="1:14" x14ac:dyDescent="0.25">
      <c r="A35" t="s">
        <v>44</v>
      </c>
      <c r="B35" t="s">
        <v>41</v>
      </c>
      <c r="C35" t="s">
        <v>34</v>
      </c>
      <c r="D35" t="s">
        <v>7</v>
      </c>
      <c r="E35">
        <v>1.018</v>
      </c>
      <c r="F35">
        <v>1.028</v>
      </c>
      <c r="G35">
        <f t="shared" si="2"/>
        <v>1.0000000000000009E-2</v>
      </c>
      <c r="H35">
        <f t="shared" si="3"/>
        <v>10.000000000000009</v>
      </c>
      <c r="I35">
        <v>37.9</v>
      </c>
      <c r="J35">
        <v>20</v>
      </c>
      <c r="K35">
        <f t="shared" si="4"/>
        <v>758</v>
      </c>
      <c r="L35">
        <f t="shared" si="5"/>
        <v>0.75800000000000001</v>
      </c>
      <c r="M35">
        <f t="shared" si="1"/>
        <v>7.5799999999999937E-2</v>
      </c>
      <c r="N35" t="s">
        <v>7</v>
      </c>
    </row>
    <row r="36" spans="1:14" x14ac:dyDescent="0.25">
      <c r="A36" t="s">
        <v>45</v>
      </c>
      <c r="B36" t="s">
        <v>41</v>
      </c>
      <c r="C36" t="s">
        <v>34</v>
      </c>
      <c r="D36" t="s">
        <v>7</v>
      </c>
      <c r="E36">
        <v>1.02</v>
      </c>
      <c r="F36">
        <v>1.03</v>
      </c>
      <c r="G36">
        <f t="shared" si="2"/>
        <v>1.0000000000000009E-2</v>
      </c>
      <c r="H36">
        <f t="shared" si="3"/>
        <v>10.000000000000009</v>
      </c>
      <c r="I36">
        <v>37.1</v>
      </c>
      <c r="J36">
        <v>20</v>
      </c>
      <c r="K36">
        <f t="shared" si="4"/>
        <v>742</v>
      </c>
      <c r="L36">
        <f t="shared" si="5"/>
        <v>0.74199999999999999</v>
      </c>
      <c r="M36">
        <f t="shared" si="1"/>
        <v>7.4199999999999933E-2</v>
      </c>
      <c r="N36" t="s">
        <v>7</v>
      </c>
    </row>
    <row r="37" spans="1:14" x14ac:dyDescent="0.25">
      <c r="A37" t="s">
        <v>46</v>
      </c>
      <c r="B37" t="s">
        <v>41</v>
      </c>
      <c r="C37" t="s">
        <v>34</v>
      </c>
      <c r="D37" t="s">
        <v>7</v>
      </c>
      <c r="E37">
        <v>1.006</v>
      </c>
      <c r="F37">
        <v>1.0149999999999999</v>
      </c>
      <c r="G37">
        <f t="shared" si="2"/>
        <v>8.999999999999897E-3</v>
      </c>
      <c r="H37">
        <f t="shared" si="3"/>
        <v>8.999999999999897</v>
      </c>
      <c r="I37">
        <v>40</v>
      </c>
      <c r="J37">
        <v>20</v>
      </c>
      <c r="K37">
        <f t="shared" si="4"/>
        <v>800</v>
      </c>
      <c r="L37">
        <f t="shared" si="5"/>
        <v>0.8</v>
      </c>
      <c r="M37">
        <f t="shared" si="1"/>
        <v>8.8888888888889905E-2</v>
      </c>
      <c r="N37" t="s">
        <v>7</v>
      </c>
    </row>
    <row r="38" spans="1:14" x14ac:dyDescent="0.25">
      <c r="A38" t="s">
        <v>47</v>
      </c>
      <c r="B38" t="s">
        <v>48</v>
      </c>
      <c r="C38" t="s">
        <v>49</v>
      </c>
      <c r="D38" t="s">
        <v>3</v>
      </c>
      <c r="E38">
        <v>1.024</v>
      </c>
      <c r="F38">
        <v>1.0289999999999999</v>
      </c>
      <c r="G38">
        <f t="shared" si="2"/>
        <v>4.9999999999998934E-3</v>
      </c>
      <c r="H38">
        <f t="shared" si="3"/>
        <v>4.9999999999998934</v>
      </c>
      <c r="I38">
        <v>20.7</v>
      </c>
      <c r="J38">
        <v>20</v>
      </c>
      <c r="K38">
        <f t="shared" si="4"/>
        <v>414</v>
      </c>
      <c r="L38">
        <f t="shared" si="5"/>
        <v>0.41399999999999998</v>
      </c>
      <c r="M38">
        <f t="shared" si="1"/>
        <v>8.2800000000001761E-2</v>
      </c>
      <c r="N38" t="s">
        <v>3</v>
      </c>
    </row>
    <row r="39" spans="1:14" x14ac:dyDescent="0.25">
      <c r="A39" t="s">
        <v>50</v>
      </c>
      <c r="B39" t="s">
        <v>48</v>
      </c>
      <c r="C39" t="s">
        <v>49</v>
      </c>
      <c r="D39" t="s">
        <v>3</v>
      </c>
      <c r="E39">
        <v>1.0189999999999999</v>
      </c>
      <c r="F39">
        <v>1.026</v>
      </c>
      <c r="G39">
        <f t="shared" si="2"/>
        <v>7.0000000000001172E-3</v>
      </c>
      <c r="H39">
        <f t="shared" si="3"/>
        <v>7.0000000000001172</v>
      </c>
      <c r="I39">
        <v>27.7</v>
      </c>
      <c r="J39">
        <v>20</v>
      </c>
      <c r="K39">
        <f t="shared" si="4"/>
        <v>554</v>
      </c>
      <c r="L39">
        <f t="shared" si="5"/>
        <v>0.55400000000000005</v>
      </c>
      <c r="M39">
        <f t="shared" si="1"/>
        <v>7.9142857142855821E-2</v>
      </c>
      <c r="N39" t="s">
        <v>3</v>
      </c>
    </row>
    <row r="40" spans="1:14" x14ac:dyDescent="0.25">
      <c r="A40" t="s">
        <v>51</v>
      </c>
      <c r="B40" t="s">
        <v>48</v>
      </c>
      <c r="C40" t="s">
        <v>49</v>
      </c>
      <c r="D40" t="s">
        <v>3</v>
      </c>
      <c r="E40">
        <v>1.0089999999999999</v>
      </c>
      <c r="F40">
        <v>1.016</v>
      </c>
      <c r="G40">
        <f t="shared" si="2"/>
        <v>7.0000000000001172E-3</v>
      </c>
      <c r="H40">
        <f t="shared" si="3"/>
        <v>7.0000000000001172</v>
      </c>
      <c r="I40">
        <v>21.7</v>
      </c>
      <c r="J40">
        <v>20</v>
      </c>
      <c r="K40">
        <f t="shared" si="4"/>
        <v>434</v>
      </c>
      <c r="L40">
        <f t="shared" si="5"/>
        <v>0.434</v>
      </c>
      <c r="M40">
        <f t="shared" si="1"/>
        <v>6.1999999999998959E-2</v>
      </c>
      <c r="N40" t="s">
        <v>3</v>
      </c>
    </row>
    <row r="41" spans="1:14" x14ac:dyDescent="0.25">
      <c r="A41" t="s">
        <v>52</v>
      </c>
      <c r="B41" t="s">
        <v>48</v>
      </c>
      <c r="C41" t="s">
        <v>49</v>
      </c>
      <c r="D41" t="s">
        <v>7</v>
      </c>
      <c r="E41">
        <v>1</v>
      </c>
      <c r="F41">
        <v>1.0089999999999999</v>
      </c>
      <c r="G41">
        <f t="shared" si="2"/>
        <v>8.999999999999897E-3</v>
      </c>
      <c r="H41">
        <f t="shared" si="3"/>
        <v>8.999999999999897</v>
      </c>
      <c r="I41">
        <v>34.6</v>
      </c>
      <c r="J41">
        <v>20</v>
      </c>
      <c r="K41">
        <f t="shared" si="4"/>
        <v>692</v>
      </c>
      <c r="L41">
        <f t="shared" si="5"/>
        <v>0.69199999999999995</v>
      </c>
      <c r="M41">
        <f t="shared" si="1"/>
        <v>7.688888888888977E-2</v>
      </c>
      <c r="N41" t="s">
        <v>7</v>
      </c>
    </row>
    <row r="42" spans="1:14" x14ac:dyDescent="0.25">
      <c r="A42" t="s">
        <v>53</v>
      </c>
      <c r="B42" t="s">
        <v>48</v>
      </c>
      <c r="C42" t="s">
        <v>49</v>
      </c>
      <c r="D42" t="s">
        <v>7</v>
      </c>
      <c r="E42">
        <v>1.0089999999999999</v>
      </c>
      <c r="F42">
        <v>1.018</v>
      </c>
      <c r="G42">
        <f t="shared" si="2"/>
        <v>9.000000000000119E-3</v>
      </c>
      <c r="H42">
        <f t="shared" si="3"/>
        <v>9.000000000000119</v>
      </c>
      <c r="I42">
        <v>35.1</v>
      </c>
      <c r="J42">
        <v>20</v>
      </c>
      <c r="K42">
        <f t="shared" si="4"/>
        <v>702</v>
      </c>
      <c r="L42">
        <f t="shared" si="5"/>
        <v>0.70199999999999996</v>
      </c>
      <c r="M42">
        <f t="shared" si="1"/>
        <v>7.7999999999998959E-2</v>
      </c>
      <c r="N42" t="s">
        <v>7</v>
      </c>
    </row>
    <row r="43" spans="1:14" x14ac:dyDescent="0.25">
      <c r="A43" t="s">
        <v>54</v>
      </c>
      <c r="B43" t="s">
        <v>48</v>
      </c>
      <c r="C43" t="s">
        <v>49</v>
      </c>
      <c r="D43" t="s">
        <v>7</v>
      </c>
      <c r="E43">
        <v>1.018</v>
      </c>
      <c r="F43">
        <v>1.0269999999999999</v>
      </c>
      <c r="G43">
        <f t="shared" si="2"/>
        <v>8.999999999999897E-3</v>
      </c>
      <c r="H43">
        <f t="shared" si="3"/>
        <v>8.999999999999897</v>
      </c>
      <c r="I43">
        <v>36.799999999999997</v>
      </c>
      <c r="J43">
        <v>20</v>
      </c>
      <c r="K43">
        <f t="shared" si="4"/>
        <v>736</v>
      </c>
      <c r="L43">
        <f t="shared" si="5"/>
        <v>0.73599999999999999</v>
      </c>
      <c r="M43">
        <f t="shared" si="1"/>
        <v>8.1777777777778712E-2</v>
      </c>
      <c r="N43" t="s">
        <v>7</v>
      </c>
    </row>
    <row r="44" spans="1:14" x14ac:dyDescent="0.25">
      <c r="A44" t="s">
        <v>55</v>
      </c>
      <c r="B44" t="s">
        <v>56</v>
      </c>
      <c r="C44" t="s">
        <v>49</v>
      </c>
      <c r="D44" t="s">
        <v>3</v>
      </c>
      <c r="E44">
        <v>1.0209999999999999</v>
      </c>
      <c r="F44">
        <v>1.028</v>
      </c>
      <c r="G44">
        <f t="shared" si="2"/>
        <v>7.0000000000001172E-3</v>
      </c>
      <c r="H44">
        <f t="shared" si="3"/>
        <v>7.0000000000001172</v>
      </c>
      <c r="I44">
        <v>29</v>
      </c>
      <c r="J44">
        <v>20</v>
      </c>
      <c r="K44">
        <f t="shared" si="4"/>
        <v>580</v>
      </c>
      <c r="L44">
        <f t="shared" si="5"/>
        <v>0.57999999999999996</v>
      </c>
      <c r="M44">
        <f t="shared" si="1"/>
        <v>8.2857142857141464E-2</v>
      </c>
      <c r="N44" t="s">
        <v>3</v>
      </c>
    </row>
    <row r="45" spans="1:14" x14ac:dyDescent="0.25">
      <c r="A45" t="s">
        <v>57</v>
      </c>
      <c r="B45" t="s">
        <v>56</v>
      </c>
      <c r="C45" t="s">
        <v>49</v>
      </c>
      <c r="D45" t="s">
        <v>3</v>
      </c>
      <c r="E45">
        <v>1.03</v>
      </c>
      <c r="F45">
        <v>1.036</v>
      </c>
      <c r="G45">
        <f t="shared" si="2"/>
        <v>6.0000000000000053E-3</v>
      </c>
      <c r="H45">
        <f t="shared" si="3"/>
        <v>6.0000000000000053</v>
      </c>
      <c r="I45">
        <v>22.9</v>
      </c>
      <c r="J45">
        <v>20</v>
      </c>
      <c r="K45">
        <f t="shared" si="4"/>
        <v>458</v>
      </c>
      <c r="L45">
        <f t="shared" si="5"/>
        <v>0.45800000000000002</v>
      </c>
      <c r="M45">
        <f t="shared" si="1"/>
        <v>7.6333333333333267E-2</v>
      </c>
      <c r="N45" t="s">
        <v>3</v>
      </c>
    </row>
    <row r="46" spans="1:14" x14ac:dyDescent="0.25">
      <c r="A46" t="s">
        <v>58</v>
      </c>
      <c r="B46" t="s">
        <v>56</v>
      </c>
      <c r="C46" t="s">
        <v>49</v>
      </c>
      <c r="D46" t="s">
        <v>7</v>
      </c>
      <c r="E46">
        <v>1.026</v>
      </c>
      <c r="F46">
        <v>1.034</v>
      </c>
      <c r="G46">
        <f t="shared" si="2"/>
        <v>8.0000000000000071E-3</v>
      </c>
      <c r="H46">
        <f t="shared" si="3"/>
        <v>8.0000000000000071</v>
      </c>
      <c r="I46">
        <v>58</v>
      </c>
      <c r="J46">
        <v>20</v>
      </c>
      <c r="K46">
        <f t="shared" si="4"/>
        <v>1160</v>
      </c>
      <c r="L46">
        <f t="shared" si="5"/>
        <v>1.1599999999999999</v>
      </c>
      <c r="M46">
        <f t="shared" si="1"/>
        <v>0.14499999999999985</v>
      </c>
      <c r="N46" t="s">
        <v>7</v>
      </c>
    </row>
    <row r="47" spans="1:14" x14ac:dyDescent="0.25">
      <c r="A47" t="s">
        <v>59</v>
      </c>
      <c r="B47" t="s">
        <v>56</v>
      </c>
      <c r="C47" t="s">
        <v>49</v>
      </c>
      <c r="D47" t="s">
        <v>7</v>
      </c>
      <c r="E47">
        <v>1.4</v>
      </c>
      <c r="F47">
        <v>1.4079999999999999</v>
      </c>
      <c r="G47">
        <f t="shared" si="2"/>
        <v>8.0000000000000071E-3</v>
      </c>
      <c r="H47">
        <f t="shared" si="3"/>
        <v>8.0000000000000071</v>
      </c>
      <c r="I47">
        <v>36</v>
      </c>
      <c r="J47">
        <v>20</v>
      </c>
      <c r="K47">
        <f t="shared" si="4"/>
        <v>720</v>
      </c>
      <c r="L47">
        <f t="shared" si="5"/>
        <v>0.72</v>
      </c>
      <c r="M47">
        <f t="shared" si="1"/>
        <v>8.9999999999999913E-2</v>
      </c>
      <c r="N47" t="s">
        <v>7</v>
      </c>
    </row>
    <row r="48" spans="1:14" x14ac:dyDescent="0.25">
      <c r="A48" s="2" t="s">
        <v>72</v>
      </c>
      <c r="B48" s="2" t="s">
        <v>1</v>
      </c>
      <c r="C48" s="2" t="s">
        <v>73</v>
      </c>
      <c r="D48" s="2" t="s">
        <v>91</v>
      </c>
      <c r="G48">
        <v>5</v>
      </c>
      <c r="H48">
        <f t="shared" si="3"/>
        <v>5000</v>
      </c>
      <c r="I48" s="2">
        <v>7.84</v>
      </c>
      <c r="J48">
        <v>20</v>
      </c>
      <c r="K48">
        <f t="shared" si="4"/>
        <v>156.80000000000001</v>
      </c>
      <c r="L48">
        <f t="shared" si="5"/>
        <v>0.15680000000000002</v>
      </c>
      <c r="M48">
        <f t="shared" si="1"/>
        <v>3.1360000000000005E-5</v>
      </c>
      <c r="N48" s="2" t="s">
        <v>91</v>
      </c>
    </row>
    <row r="49" spans="1:14" x14ac:dyDescent="0.25">
      <c r="A49" s="2" t="s">
        <v>74</v>
      </c>
      <c r="B49" s="2" t="s">
        <v>1</v>
      </c>
      <c r="C49" s="2" t="s">
        <v>73</v>
      </c>
      <c r="D49" s="2" t="s">
        <v>91</v>
      </c>
      <c r="G49">
        <v>5</v>
      </c>
      <c r="H49">
        <f t="shared" si="3"/>
        <v>5000</v>
      </c>
      <c r="I49" s="2">
        <v>76.400000000000006</v>
      </c>
      <c r="J49">
        <v>20</v>
      </c>
      <c r="K49">
        <f t="shared" si="4"/>
        <v>1528</v>
      </c>
      <c r="L49">
        <f t="shared" si="5"/>
        <v>1.528</v>
      </c>
      <c r="M49">
        <f t="shared" ref="M49:M63" si="6">L49/H49</f>
        <v>3.056E-4</v>
      </c>
      <c r="N49" s="2" t="s">
        <v>91</v>
      </c>
    </row>
    <row r="50" spans="1:14" x14ac:dyDescent="0.25">
      <c r="A50" s="2" t="s">
        <v>75</v>
      </c>
      <c r="B50" s="2" t="s">
        <v>11</v>
      </c>
      <c r="C50" s="2" t="s">
        <v>73</v>
      </c>
      <c r="D50" s="2" t="s">
        <v>91</v>
      </c>
      <c r="G50">
        <v>5</v>
      </c>
      <c r="H50">
        <f t="shared" si="3"/>
        <v>5000</v>
      </c>
      <c r="I50" s="2">
        <v>37.6</v>
      </c>
      <c r="J50">
        <v>20</v>
      </c>
      <c r="K50">
        <f t="shared" si="4"/>
        <v>752</v>
      </c>
      <c r="L50">
        <f t="shared" si="5"/>
        <v>0.752</v>
      </c>
      <c r="M50">
        <f t="shared" si="6"/>
        <v>1.504E-4</v>
      </c>
      <c r="N50" s="2" t="s">
        <v>91</v>
      </c>
    </row>
    <row r="51" spans="1:14" x14ac:dyDescent="0.25">
      <c r="A51" s="2" t="s">
        <v>76</v>
      </c>
      <c r="B51" s="2" t="s">
        <v>11</v>
      </c>
      <c r="C51" s="2" t="s">
        <v>73</v>
      </c>
      <c r="D51" s="2" t="s">
        <v>91</v>
      </c>
      <c r="G51">
        <v>5</v>
      </c>
      <c r="H51">
        <f t="shared" si="3"/>
        <v>5000</v>
      </c>
      <c r="I51" s="2">
        <v>33.4</v>
      </c>
      <c r="J51">
        <v>20</v>
      </c>
      <c r="K51">
        <f t="shared" si="4"/>
        <v>668</v>
      </c>
      <c r="L51">
        <f t="shared" si="5"/>
        <v>0.66800000000000004</v>
      </c>
      <c r="M51">
        <f t="shared" si="6"/>
        <v>1.3359999999999999E-4</v>
      </c>
      <c r="N51" s="2" t="s">
        <v>91</v>
      </c>
    </row>
    <row r="52" spans="1:14" x14ac:dyDescent="0.25">
      <c r="A52" s="2" t="s">
        <v>77</v>
      </c>
      <c r="B52" s="2" t="s">
        <v>18</v>
      </c>
      <c r="C52" s="2" t="s">
        <v>78</v>
      </c>
      <c r="D52" s="2" t="s">
        <v>91</v>
      </c>
      <c r="G52">
        <v>5</v>
      </c>
      <c r="H52">
        <f t="shared" si="3"/>
        <v>5000</v>
      </c>
      <c r="I52" s="2">
        <v>9.19</v>
      </c>
      <c r="J52">
        <v>20</v>
      </c>
      <c r="K52">
        <f t="shared" si="4"/>
        <v>183.79999999999998</v>
      </c>
      <c r="L52">
        <f t="shared" si="5"/>
        <v>0.18379999999999999</v>
      </c>
      <c r="M52">
        <f t="shared" si="6"/>
        <v>3.676E-5</v>
      </c>
      <c r="N52" s="2" t="s">
        <v>91</v>
      </c>
    </row>
    <row r="53" spans="1:14" x14ac:dyDescent="0.25">
      <c r="A53" s="2" t="s">
        <v>79</v>
      </c>
      <c r="B53" s="2" t="s">
        <v>18</v>
      </c>
      <c r="C53" s="2" t="s">
        <v>78</v>
      </c>
      <c r="D53" s="2" t="s">
        <v>91</v>
      </c>
      <c r="G53">
        <v>5</v>
      </c>
      <c r="H53">
        <f t="shared" si="3"/>
        <v>5000</v>
      </c>
      <c r="I53" s="2">
        <v>44.7</v>
      </c>
      <c r="J53">
        <v>20</v>
      </c>
      <c r="K53">
        <f t="shared" si="4"/>
        <v>894</v>
      </c>
      <c r="L53">
        <f t="shared" si="5"/>
        <v>0.89400000000000002</v>
      </c>
      <c r="M53">
        <f t="shared" si="6"/>
        <v>1.7880000000000001E-4</v>
      </c>
      <c r="N53" s="2" t="s">
        <v>91</v>
      </c>
    </row>
    <row r="54" spans="1:14" x14ac:dyDescent="0.25">
      <c r="A54" s="2" t="s">
        <v>80</v>
      </c>
      <c r="B54" s="2" t="s">
        <v>26</v>
      </c>
      <c r="C54" s="2" t="s">
        <v>78</v>
      </c>
      <c r="D54" s="2" t="s">
        <v>91</v>
      </c>
      <c r="G54">
        <v>5</v>
      </c>
      <c r="H54">
        <f t="shared" si="3"/>
        <v>5000</v>
      </c>
      <c r="I54" s="2">
        <v>104</v>
      </c>
      <c r="J54">
        <v>20</v>
      </c>
      <c r="K54">
        <f t="shared" si="4"/>
        <v>2080</v>
      </c>
      <c r="L54">
        <f t="shared" si="5"/>
        <v>2.08</v>
      </c>
      <c r="M54">
        <f t="shared" si="6"/>
        <v>4.1600000000000003E-4</v>
      </c>
      <c r="N54" s="2" t="s">
        <v>91</v>
      </c>
    </row>
    <row r="55" spans="1:14" x14ac:dyDescent="0.25">
      <c r="A55" s="2" t="s">
        <v>81</v>
      </c>
      <c r="B55" s="2" t="s">
        <v>26</v>
      </c>
      <c r="C55" s="2" t="s">
        <v>78</v>
      </c>
      <c r="D55" s="2" t="s">
        <v>91</v>
      </c>
      <c r="G55">
        <v>5</v>
      </c>
      <c r="H55">
        <f t="shared" si="3"/>
        <v>5000</v>
      </c>
      <c r="I55" s="2">
        <v>7.23</v>
      </c>
      <c r="J55">
        <v>20</v>
      </c>
      <c r="K55">
        <f t="shared" si="4"/>
        <v>144.60000000000002</v>
      </c>
      <c r="L55">
        <f t="shared" si="5"/>
        <v>0.14460000000000003</v>
      </c>
      <c r="M55">
        <f t="shared" si="6"/>
        <v>2.8920000000000008E-5</v>
      </c>
      <c r="N55" s="2" t="s">
        <v>91</v>
      </c>
    </row>
    <row r="56" spans="1:14" x14ac:dyDescent="0.25">
      <c r="A56" s="2" t="s">
        <v>82</v>
      </c>
      <c r="B56" s="2" t="s">
        <v>83</v>
      </c>
      <c r="C56" s="2" t="s">
        <v>34</v>
      </c>
      <c r="D56" s="2" t="s">
        <v>91</v>
      </c>
      <c r="G56">
        <v>5</v>
      </c>
      <c r="H56">
        <f t="shared" si="3"/>
        <v>5000</v>
      </c>
      <c r="I56" s="2">
        <v>15.8</v>
      </c>
      <c r="J56">
        <v>20</v>
      </c>
      <c r="K56">
        <f t="shared" si="4"/>
        <v>316</v>
      </c>
      <c r="L56">
        <f t="shared" si="5"/>
        <v>0.316</v>
      </c>
      <c r="M56">
        <f t="shared" si="6"/>
        <v>6.3200000000000005E-5</v>
      </c>
      <c r="N56" s="2" t="s">
        <v>91</v>
      </c>
    </row>
    <row r="57" spans="1:14" x14ac:dyDescent="0.25">
      <c r="A57" s="2" t="s">
        <v>84</v>
      </c>
      <c r="B57" s="2" t="s">
        <v>83</v>
      </c>
      <c r="C57" s="2" t="s">
        <v>34</v>
      </c>
      <c r="D57" s="2" t="s">
        <v>91</v>
      </c>
      <c r="G57">
        <v>5</v>
      </c>
      <c r="H57">
        <f t="shared" si="3"/>
        <v>5000</v>
      </c>
      <c r="I57" s="2">
        <v>53.5</v>
      </c>
      <c r="J57">
        <v>20</v>
      </c>
      <c r="K57">
        <f t="shared" si="4"/>
        <v>1070</v>
      </c>
      <c r="L57">
        <f t="shared" si="5"/>
        <v>1.07</v>
      </c>
      <c r="M57">
        <f t="shared" si="6"/>
        <v>2.1400000000000002E-4</v>
      </c>
      <c r="N57" s="2" t="s">
        <v>91</v>
      </c>
    </row>
    <row r="58" spans="1:14" x14ac:dyDescent="0.25">
      <c r="A58" s="2" t="s">
        <v>85</v>
      </c>
      <c r="B58" s="2" t="s">
        <v>41</v>
      </c>
      <c r="C58" s="2" t="s">
        <v>34</v>
      </c>
      <c r="D58" s="2" t="s">
        <v>91</v>
      </c>
      <c r="G58">
        <v>5</v>
      </c>
      <c r="H58">
        <f t="shared" si="3"/>
        <v>5000</v>
      </c>
      <c r="I58" s="2">
        <v>29.6</v>
      </c>
      <c r="J58">
        <v>20</v>
      </c>
      <c r="K58">
        <f t="shared" si="4"/>
        <v>592</v>
      </c>
      <c r="L58">
        <f t="shared" si="5"/>
        <v>0.59199999999999997</v>
      </c>
      <c r="M58">
        <f t="shared" si="6"/>
        <v>1.1839999999999999E-4</v>
      </c>
      <c r="N58" s="2" t="s">
        <v>91</v>
      </c>
    </row>
    <row r="59" spans="1:14" x14ac:dyDescent="0.25">
      <c r="A59" s="2" t="s">
        <v>86</v>
      </c>
      <c r="B59" s="2" t="s">
        <v>41</v>
      </c>
      <c r="C59" s="2" t="s">
        <v>34</v>
      </c>
      <c r="D59" s="2" t="s">
        <v>91</v>
      </c>
      <c r="G59">
        <v>5</v>
      </c>
      <c r="H59">
        <f t="shared" si="3"/>
        <v>5000</v>
      </c>
      <c r="I59" s="2">
        <v>64.2</v>
      </c>
      <c r="J59">
        <v>20</v>
      </c>
      <c r="K59">
        <f t="shared" si="4"/>
        <v>1284</v>
      </c>
      <c r="L59">
        <f t="shared" si="5"/>
        <v>1.284</v>
      </c>
      <c r="M59">
        <f t="shared" si="6"/>
        <v>2.5680000000000001E-4</v>
      </c>
      <c r="N59" s="2" t="s">
        <v>91</v>
      </c>
    </row>
    <row r="60" spans="1:14" x14ac:dyDescent="0.25">
      <c r="A60" s="2" t="s">
        <v>87</v>
      </c>
      <c r="B60" s="2" t="s">
        <v>26</v>
      </c>
      <c r="C60" s="2" t="s">
        <v>49</v>
      </c>
      <c r="D60" s="2" t="s">
        <v>91</v>
      </c>
      <c r="G60">
        <v>5</v>
      </c>
      <c r="H60">
        <f t="shared" si="3"/>
        <v>5000</v>
      </c>
      <c r="I60" s="2">
        <v>55.4</v>
      </c>
      <c r="J60">
        <v>20</v>
      </c>
      <c r="K60">
        <f t="shared" si="4"/>
        <v>1108</v>
      </c>
      <c r="L60">
        <f t="shared" si="5"/>
        <v>1.1080000000000001</v>
      </c>
      <c r="M60">
        <f t="shared" si="6"/>
        <v>2.2160000000000002E-4</v>
      </c>
      <c r="N60" s="2" t="s">
        <v>91</v>
      </c>
    </row>
    <row r="61" spans="1:14" x14ac:dyDescent="0.25">
      <c r="A61" s="2" t="s">
        <v>88</v>
      </c>
      <c r="B61" s="2" t="s">
        <v>26</v>
      </c>
      <c r="C61" s="2" t="s">
        <v>49</v>
      </c>
      <c r="D61" s="2" t="s">
        <v>91</v>
      </c>
      <c r="G61">
        <v>5</v>
      </c>
      <c r="H61">
        <f t="shared" si="3"/>
        <v>5000</v>
      </c>
      <c r="I61" s="2">
        <v>42.5</v>
      </c>
      <c r="J61">
        <v>20</v>
      </c>
      <c r="K61">
        <f t="shared" si="4"/>
        <v>850</v>
      </c>
      <c r="L61">
        <f t="shared" si="5"/>
        <v>0.85</v>
      </c>
      <c r="M61">
        <f t="shared" si="6"/>
        <v>1.6999999999999999E-4</v>
      </c>
      <c r="N61" s="2" t="s">
        <v>91</v>
      </c>
    </row>
    <row r="62" spans="1:14" x14ac:dyDescent="0.25">
      <c r="A62" s="2" t="s">
        <v>89</v>
      </c>
      <c r="B62" s="2" t="s">
        <v>56</v>
      </c>
      <c r="C62" s="2" t="s">
        <v>49</v>
      </c>
      <c r="D62" s="2" t="s">
        <v>91</v>
      </c>
      <c r="G62">
        <v>5</v>
      </c>
      <c r="H62">
        <f t="shared" si="3"/>
        <v>5000</v>
      </c>
      <c r="I62" s="2">
        <v>16.3</v>
      </c>
      <c r="J62">
        <v>20</v>
      </c>
      <c r="K62">
        <f t="shared" si="4"/>
        <v>326</v>
      </c>
      <c r="L62">
        <f t="shared" si="5"/>
        <v>0.32600000000000001</v>
      </c>
      <c r="M62">
        <f t="shared" si="6"/>
        <v>6.5199999999999999E-5</v>
      </c>
      <c r="N62" s="2" t="s">
        <v>91</v>
      </c>
    </row>
    <row r="63" spans="1:14" x14ac:dyDescent="0.25">
      <c r="A63" s="2" t="s">
        <v>90</v>
      </c>
      <c r="B63" s="2" t="s">
        <v>56</v>
      </c>
      <c r="C63" s="2" t="s">
        <v>49</v>
      </c>
      <c r="D63" s="2" t="s">
        <v>91</v>
      </c>
      <c r="G63">
        <v>5</v>
      </c>
      <c r="H63">
        <f t="shared" si="3"/>
        <v>5000</v>
      </c>
      <c r="I63" s="2">
        <v>7.07</v>
      </c>
      <c r="J63">
        <v>20</v>
      </c>
      <c r="K63">
        <f t="shared" si="4"/>
        <v>141.4</v>
      </c>
      <c r="L63">
        <f t="shared" si="5"/>
        <v>0.1414</v>
      </c>
      <c r="M63">
        <f t="shared" si="6"/>
        <v>2.828E-5</v>
      </c>
      <c r="N63" s="2" t="s">
        <v>91</v>
      </c>
    </row>
  </sheetData>
  <dataValidations count="1">
    <dataValidation type="custom" allowBlank="1" showInputMessage="1" showErrorMessage="1" errorTitle="Tips" error="Limit to 12 characters with numbers, letters, '_' only and start with a letter." sqref="A2:A47" xr:uid="{BDEC69E9-43D2-4062-8D93-6060F6B452BD}">
      <formula1>AND(LEN(A2)&lt;=12,SUMPRODUCT(--ISNUMBER(FIND(MID(A2,ROW(INDIRECT("1:"&amp;LEN(A2))),1),"abcdefghijklmnopqrstuvwxyzABCDEFGHIJKLMNOPQRSTUVWXYZ_"&amp;1/17)))=LEN(A2), LEFT(A2)&lt;="Z", LEFT(A2)&gt;="a")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Bhandari, Rishi (CTR) - REE-ARS</dc:creator>
  <cp:lastModifiedBy>Bhandari, Rishi (CTR) - REE-ARS</cp:lastModifiedBy>
  <dcterms:created xsi:type="dcterms:W3CDTF">2024-12-17T16:04:23Z</dcterms:created>
  <dcterms:modified xsi:type="dcterms:W3CDTF">2025-07-02T18:05:11Z</dcterms:modified>
</cp:coreProperties>
</file>