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7FCD486A-505B-4A95-B101-5CE293EDD591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77" i="1"/>
  <c r="B78" i="1"/>
  <c r="B79" i="1"/>
  <c r="B80" i="1"/>
  <c r="B76" i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75" i="1"/>
  <c r="B74" i="1"/>
  <c r="B73" i="1"/>
  <c r="B72" i="1"/>
  <c r="B71" i="1"/>
  <c r="B70" i="1"/>
  <c r="B69" i="1"/>
  <c r="B68" i="1"/>
  <c r="B67" i="1"/>
  <c r="B66" i="1"/>
  <c r="B65" i="1"/>
  <c r="B50" i="1"/>
  <c r="A50" i="1"/>
  <c r="B49" i="1"/>
  <c r="A49" i="1"/>
  <c r="B48" i="1"/>
  <c r="A48" i="1"/>
  <c r="B45" i="1"/>
  <c r="A45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47" i="1"/>
  <c r="A47" i="1"/>
  <c r="B46" i="1"/>
  <c r="A46" i="1"/>
  <c r="B44" i="1"/>
  <c r="A44" i="1"/>
  <c r="B43" i="1"/>
  <c r="A43" i="1"/>
  <c r="B42" i="1"/>
  <c r="A42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<sst xmlns="http://schemas.openxmlformats.org/spreadsheetml/2006/main" count="140" uniqueCount="115">
  <si>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</si>
  <si>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</si>
  <si>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</si>
  <si>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</si>
  <si>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</si>
  <si>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</si>
  <si>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</si>
  <si>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</si>
  <si>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</si>
  <si>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</si>
  <si>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</si>
  <si>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</si>
  <si>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</si>
  <si>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</si>
  <si>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</si>
  <si>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</si>
  <si>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</si>
  <si>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</si>
  <si>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</si>
  <si>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</si>
  <si>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</si>
  <si>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</si>
  <si>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</si>
  <si>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</si>
  <si>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</si>
  <si>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</si>
  <si>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</si>
  <si>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</si>
  <si>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</si>
  <si>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</si>
  <si>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</si>
  <si>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</si>
  <si>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</si>
  <si>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</si>
  <si>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</si>
  <si>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</si>
  <si>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</si>
  <si>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</si>
  <si>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</si>
  <si>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</si>
  <si>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</si>
  <si>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</si>
  <si>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</si>
  <si>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</si>
  <si>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</si>
  <si>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</si>
  <si>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</si>
  <si>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</si>
  <si>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</si>
  <si>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</si>
  <si>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</si>
  <si>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</si>
  <si>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</si>
  <si>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</si>
  <si>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</si>
  <si>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</si>
  <si>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</si>
  <si>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</si>
  <si>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</si>
  <si>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</si>
  <si>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</si>
  <si>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</si>
  <si>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</si>
  <si>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</si>
  <si>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</si>
  <si>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</si>
  <si>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</si>
  <si>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</si>
  <si>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</si>
  <si>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</si>
  <si>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</si>
  <si>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Carrières Sociales</t>
  </si>
  <si>
    <t>Elaborer un diagnostic territorial</t>
  </si>
  <si>
    <t>Evaluer les projets et les politiques de développement durable</t>
  </si>
  <si>
    <t>Préconiser des actions de développement territorial</t>
  </si>
  <si>
    <t>Accompagner un projet de développement local</t>
  </si>
  <si>
    <t>Zone Urbaine Prioritaire</t>
  </si>
  <si>
    <t>Habitation</t>
  </si>
  <si>
    <t>Associations</t>
  </si>
  <si>
    <t>Commerce local : circuit direct</t>
  </si>
  <si>
    <t>Commerce local circuit direct</t>
  </si>
  <si>
    <t>Agence d'urbanisme</t>
  </si>
  <si>
    <t>Analyser l'organisation d'un espace urbain</t>
  </si>
  <si>
    <t>Trouver une nouvelle vocation à un espace urbain</t>
  </si>
  <si>
    <t>Identifier les acteurs et les politiques</t>
  </si>
  <si>
    <t>Mettre en place des réunions de quartier</t>
  </si>
  <si>
    <t>Sensibiliser et impliquer les publics</t>
  </si>
  <si>
    <t xml:space="preserve">Créer une enquête de satisfaction </t>
  </si>
  <si>
    <t xml:space="preserve">Mener un projet de réhabilitation </t>
  </si>
  <si>
    <t>Agent de développement territorial</t>
  </si>
  <si>
    <t>Participer à la mise en place d'un projet DD et à son évaluation</t>
  </si>
  <si>
    <t>Organiser la concertation d'un public en amont d'un projet de développement urbain</t>
  </si>
  <si>
    <t>Interroger les publics dans le cadre d'une évaluation d'un projet DD</t>
  </si>
  <si>
    <t>Piloter un projet de DD</t>
  </si>
  <si>
    <t>Organiser la pietonnisation d'un quartier de CV</t>
  </si>
  <si>
    <t>Mettre en place un jardin partagé dans un quartier sensible</t>
  </si>
  <si>
    <t>Chef de projet</t>
  </si>
  <si>
    <t>Coordinateur de projets urbains</t>
  </si>
  <si>
    <t>Coordinateur des politiques environnementales</t>
  </si>
  <si>
    <t>Chargé de missions terrioriales</t>
  </si>
  <si>
    <t>k1802</t>
  </si>
  <si>
    <t>Accompagner un projet culturelle</t>
  </si>
  <si>
    <t>Coordinateur culturel</t>
  </si>
  <si>
    <t>Id skill :</t>
  </si>
  <si>
    <t>Diagnostic territorial</t>
  </si>
  <si>
    <t>Développement territorial</t>
  </si>
  <si>
    <t>Développement local</t>
  </si>
  <si>
    <t>Publics</t>
  </si>
  <si>
    <t>Développement durable</t>
  </si>
  <si>
    <t>A RENSEIGNER</t>
  </si>
  <si>
    <t>Diplôme</t>
  </si>
  <si>
    <t>Compétence</t>
  </si>
  <si>
    <t>Mission</t>
  </si>
  <si>
    <t>Gestion Urbaine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</si>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</sst>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A79" zoomScaleNormal="100" workbookViewId="0">
      <selection activeCell="B100" sqref="B100"/>
    </sheetView>
  </sheetViews>
  <sheetFormatPr baseColWidth="10" defaultColWidth="14.3984375" defaultRowHeight="15.75" customHeight="1" x14ac:dyDescent="0.35"/>
  <cols>
    <col min="1" max="1" width="14.3984375" style="2" customWidth="1"/>
    <col min="2" max="2" width="42" style="2" bestFit="1" customWidth="1"/>
    <col min="3" max="3" width="72.3984375" style="2" bestFit="1" customWidth="1"/>
    <col min="4" max="4" width="41" style="2" bestFit="1" customWidth="1"/>
    <col min="5" max="5" width="50.86328125" style="2" bestFit="1" customWidth="1"/>
    <col min="6" max="6" width="27.86328125" style="2" bestFit="1" customWidth="1"/>
    <col min="7" max="9" width="14.3984375" style="2"/>
    <col min="10" max="10" width="23.86328125" style="2" customWidth="1"/>
    <col min="11" max="11" width="33.265625" style="2" customWidth="1"/>
    <col min="12" max="16384" width="14.39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114</v>
      </c>
      <c r="E3" s="8">
        <v>3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103</v>
      </c>
      <c r="E4" s="8">
        <v>12</v>
      </c>
      <c r="J4" s="3" t="s">
        <v>7</v>
      </c>
    </row>
    <row r="5" spans="1:10" ht="15.75" customHeight="1" x14ac:dyDescent="0.35">
      <c r="A5" s="4" t="s">
        <v>8</v>
      </c>
      <c r="B5" s="5" t="s">
        <v>113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76</v>
      </c>
      <c r="C10" s="4" t="s">
        <v>17</v>
      </c>
      <c r="D10" s="5" t="s">
        <v>77</v>
      </c>
      <c r="J10" s="3" t="s">
        <v>18</v>
      </c>
    </row>
    <row r="11" spans="1:10" ht="15.75" customHeight="1" x14ac:dyDescent="0.35">
      <c r="A11" s="4" t="s">
        <v>19</v>
      </c>
      <c r="B11" s="5" t="s">
        <v>24</v>
      </c>
      <c r="C11" s="4" t="s">
        <v>20</v>
      </c>
      <c r="D11" s="5" t="s">
        <v>21</v>
      </c>
      <c r="J11" s="3" t="s">
        <v>79</v>
      </c>
    </row>
    <row r="12" spans="1:10" ht="15.75" customHeight="1" x14ac:dyDescent="0.35">
      <c r="A12" s="4" t="s">
        <v>22</v>
      </c>
      <c r="B12" s="5" t="s">
        <v>80</v>
      </c>
      <c r="C12" s="4" t="s">
        <v>23</v>
      </c>
      <c r="D12" s="5" t="s">
        <v>77</v>
      </c>
      <c r="I12" s="3" t="s">
        <v>21</v>
      </c>
    </row>
    <row r="13" spans="1:10" ht="15.75" customHeight="1" x14ac:dyDescent="0.35">
      <c r="A13" s="4" t="s">
        <v>25</v>
      </c>
      <c r="B13" s="5" t="s">
        <v>78</v>
      </c>
      <c r="C13" s="4" t="s">
        <v>26</v>
      </c>
      <c r="D13" s="5" t="s">
        <v>21</v>
      </c>
      <c r="J13" s="3" t="s">
        <v>24</v>
      </c>
    </row>
    <row r="14" spans="1:10" ht="15.75" customHeight="1" x14ac:dyDescent="0.35">
      <c r="A14" s="4" t="s">
        <v>28</v>
      </c>
      <c r="B14" s="5" t="s">
        <v>81</v>
      </c>
      <c r="C14" s="4" t="s">
        <v>29</v>
      </c>
      <c r="D14" s="5" t="s">
        <v>31</v>
      </c>
      <c r="J14" s="3" t="s">
        <v>27</v>
      </c>
    </row>
    <row r="15" spans="1:10" ht="15.75" customHeight="1" x14ac:dyDescent="0.35">
      <c r="J15" s="3" t="s">
        <v>30</v>
      </c>
    </row>
    <row r="16" spans="1:10" ht="15.75" customHeight="1" x14ac:dyDescent="0.35">
      <c r="I16" s="3" t="s">
        <v>31</v>
      </c>
    </row>
    <row r="17" spans="1:10" ht="15.75" customHeight="1" x14ac:dyDescent="0.4">
      <c r="A17" s="1" t="s">
        <v>33</v>
      </c>
      <c r="J17" s="3" t="s">
        <v>32</v>
      </c>
    </row>
    <row r="18" spans="1:10" ht="15.75" customHeight="1" x14ac:dyDescent="0.35">
      <c r="A18" s="3" t="s">
        <v>35</v>
      </c>
      <c r="J18" s="3" t="s">
        <v>34</v>
      </c>
    </row>
    <row r="19" spans="1:10" ht="15.75" customHeight="1" x14ac:dyDescent="0.35">
      <c r="A19" s="3"/>
      <c r="J19" s="3" t="s">
        <v>81</v>
      </c>
    </row>
    <row r="20" spans="1:10" ht="15.75" customHeight="1" x14ac:dyDescent="0.35">
      <c r="B20" s="4" t="s">
        <v>38</v>
      </c>
      <c r="C20" s="4" t="s">
        <v>39</v>
      </c>
      <c r="I20" s="3" t="s">
        <v>36</v>
      </c>
    </row>
    <row r="21" spans="1:10" ht="15.75" customHeight="1" x14ac:dyDescent="0.35">
      <c r="A21" s="4" t="s">
        <v>41</v>
      </c>
      <c r="B21" s="5" t="s">
        <v>104</v>
      </c>
      <c r="C21" s="5" t="s">
        <v>72</v>
      </c>
      <c r="D21" s="9">
        <f>E4</f>
        <v>12</v>
      </c>
      <c r="J21" s="3" t="s">
        <v>37</v>
      </c>
    </row>
    <row r="22" spans="1:10" ht="15.75" customHeight="1" x14ac:dyDescent="0.35">
      <c r="A22" s="4" t="s">
        <v>43</v>
      </c>
      <c r="B22" s="5" t="s">
        <v>105</v>
      </c>
      <c r="C22" s="5" t="s">
        <v>74</v>
      </c>
      <c r="D22" s="9">
        <f>E4+1</f>
        <v>13</v>
      </c>
      <c r="E22" s="5"/>
      <c r="J22" s="3" t="s">
        <v>40</v>
      </c>
    </row>
    <row r="23" spans="1:10" ht="15.75" customHeight="1" x14ac:dyDescent="0.35">
      <c r="A23" s="4" t="s">
        <v>45</v>
      </c>
      <c r="B23" s="5" t="s">
        <v>106</v>
      </c>
      <c r="C23" s="5" t="s">
        <v>75</v>
      </c>
      <c r="D23" s="9">
        <f>D22+1</f>
        <v>14</v>
      </c>
      <c r="E23"/>
      <c r="J23" s="3" t="s">
        <v>42</v>
      </c>
    </row>
    <row r="24" spans="1:10" ht="15.75" customHeight="1" x14ac:dyDescent="0.35">
      <c r="A24" s="4" t="s">
        <v>47</v>
      </c>
      <c r="B24" s="5" t="s">
        <v>107</v>
      </c>
      <c r="C24" s="5" t="s">
        <v>86</v>
      </c>
      <c r="D24" s="9">
        <f t="shared" ref="D24:D25" si="0">D23+1</f>
        <v>15</v>
      </c>
      <c r="J24" s="3" t="s">
        <v>44</v>
      </c>
    </row>
    <row r="25" spans="1:10" ht="15.75" customHeight="1" x14ac:dyDescent="0.35">
      <c r="A25" s="4" t="s">
        <v>49</v>
      </c>
      <c r="B25" s="5" t="s">
        <v>108</v>
      </c>
      <c r="C25" s="5" t="s">
        <v>73</v>
      </c>
      <c r="D25" s="9">
        <f t="shared" si="0"/>
        <v>16</v>
      </c>
      <c r="I25" s="3" t="s">
        <v>46</v>
      </c>
    </row>
    <row r="26" spans="1:10" ht="15.75" customHeight="1" x14ac:dyDescent="0.35">
      <c r="J26" s="3" t="s">
        <v>48</v>
      </c>
    </row>
    <row r="27" spans="1:10" ht="15.75" customHeight="1" x14ac:dyDescent="0.35">
      <c r="J27" s="3" t="s">
        <v>50</v>
      </c>
    </row>
    <row r="28" spans="1:10" ht="15.75" customHeight="1" x14ac:dyDescent="0.4">
      <c r="A28" s="1" t="s">
        <v>53</v>
      </c>
      <c r="J28" s="3" t="s">
        <v>51</v>
      </c>
    </row>
    <row r="29" spans="1:10" ht="15.75" customHeight="1" x14ac:dyDescent="0.35">
      <c r="A29" s="3" t="s">
        <v>55</v>
      </c>
      <c r="I29" s="3" t="s">
        <v>52</v>
      </c>
    </row>
    <row r="30" spans="1:10" ht="15.75" customHeight="1" x14ac:dyDescent="0.35">
      <c r="A30" s="3"/>
      <c r="J30" s="3" t="s">
        <v>54</v>
      </c>
    </row>
    <row r="31" spans="1:10" ht="15.75" customHeight="1" x14ac:dyDescent="0.35">
      <c r="A31" s="3" t="s">
        <v>58</v>
      </c>
      <c r="J31" s="3" t="s">
        <v>56</v>
      </c>
    </row>
    <row r="32" spans="1:10" ht="15.75" customHeight="1" x14ac:dyDescent="0.35">
      <c r="A32" s="4" t="s">
        <v>41</v>
      </c>
      <c r="B32" s="4" t="s">
        <v>60</v>
      </c>
      <c r="J32" s="3" t="s">
        <v>57</v>
      </c>
    </row>
    <row r="33" spans="1:10" ht="15.75" customHeight="1" x14ac:dyDescent="0.35">
      <c r="A33" s="5" t="str">
        <f t="shared" ref="A33:A37" si="1">B21</f>
        <v>Diagnostic territorial</v>
      </c>
      <c r="B33" s="5" t="s">
        <v>82</v>
      </c>
      <c r="J33" s="3" t="s">
        <v>59</v>
      </c>
    </row>
    <row r="34" spans="1:10" ht="15.75" customHeight="1" x14ac:dyDescent="0.35">
      <c r="A34" s="5" t="str">
        <f t="shared" si="1"/>
        <v>Développement territorial</v>
      </c>
      <c r="B34" s="5" t="s">
        <v>83</v>
      </c>
      <c r="I34" s="3" t="s">
        <v>61</v>
      </c>
    </row>
    <row r="35" spans="1:10" ht="15.75" customHeight="1" x14ac:dyDescent="0.35">
      <c r="A35" s="5" t="str">
        <f t="shared" si="1"/>
        <v>Développement local</v>
      </c>
      <c r="B35" s="5" t="s">
        <v>84</v>
      </c>
      <c r="J35" s="3" t="s">
        <v>62</v>
      </c>
    </row>
    <row r="36" spans="1:10" ht="15.75" customHeight="1" x14ac:dyDescent="0.35">
      <c r="A36" s="5" t="str">
        <f t="shared" si="1"/>
        <v>Publics</v>
      </c>
      <c r="B36" s="5" t="s">
        <v>85</v>
      </c>
      <c r="J36" s="3" t="s">
        <v>63</v>
      </c>
    </row>
    <row r="37" spans="1:10" ht="15.75" customHeight="1" x14ac:dyDescent="0.35">
      <c r="A37" s="5" t="str">
        <f t="shared" si="1"/>
        <v>Développement durable</v>
      </c>
      <c r="B37" s="5" t="s">
        <v>87</v>
      </c>
      <c r="J37" s="3" t="s">
        <v>64</v>
      </c>
    </row>
    <row r="38" spans="1:10" ht="15.75" customHeight="1" x14ac:dyDescent="0.35">
      <c r="J38" s="3" t="s">
        <v>65</v>
      </c>
    </row>
    <row r="39" spans="1:10" ht="15.75" customHeight="1" x14ac:dyDescent="0.35">
      <c r="A39" s="3" t="s">
        <v>67</v>
      </c>
      <c r="J39" s="3" t="s">
        <v>66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12</v>
      </c>
      <c r="B41" s="10">
        <f>D22</f>
        <v>13</v>
      </c>
      <c r="C41" s="5" t="s">
        <v>88</v>
      </c>
      <c r="D41" s="5" t="s">
        <v>89</v>
      </c>
    </row>
    <row r="42" spans="1:10" ht="15.75" customHeight="1" x14ac:dyDescent="0.35">
      <c r="A42" s="5" t="str">
        <f>B21</f>
        <v>Diagnostic territorial</v>
      </c>
      <c r="B42" s="5" t="str">
        <f t="shared" ref="B42:B44" si="2">B23</f>
        <v>Développement local</v>
      </c>
      <c r="C42" s="5"/>
      <c r="D42" s="5"/>
    </row>
    <row r="43" spans="1:10" ht="15.75" customHeight="1" x14ac:dyDescent="0.35">
      <c r="A43" s="5" t="str">
        <f>B21</f>
        <v>Diagnostic territorial</v>
      </c>
      <c r="B43" s="5" t="str">
        <f t="shared" si="2"/>
        <v>Publics</v>
      </c>
      <c r="C43" s="5"/>
      <c r="D43" s="5"/>
    </row>
    <row r="44" spans="1:10" ht="15.75" customHeight="1" x14ac:dyDescent="0.35">
      <c r="A44" s="5" t="str">
        <f t="shared" ref="A44" si="3">B21</f>
        <v>Diagnostic territorial</v>
      </c>
      <c r="B44" s="5" t="str">
        <f t="shared" si="2"/>
        <v>Développement durable</v>
      </c>
      <c r="C44" s="5"/>
      <c r="D44" s="5"/>
      <c r="E44" t="s">
        <v>100</v>
      </c>
    </row>
    <row r="45" spans="1:10" ht="15.75" customHeight="1" x14ac:dyDescent="0.35">
      <c r="A45" s="10">
        <f>D22</f>
        <v>13</v>
      </c>
      <c r="B45" s="10">
        <f>D23</f>
        <v>14</v>
      </c>
      <c r="C45" s="5" t="s">
        <v>101</v>
      </c>
      <c r="D45" s="5" t="s">
        <v>102</v>
      </c>
    </row>
    <row r="46" spans="1:10" ht="15.75" customHeight="1" x14ac:dyDescent="0.35">
      <c r="A46" s="5" t="str">
        <f>B22</f>
        <v>Développement territorial</v>
      </c>
      <c r="B46" s="5" t="str">
        <f t="shared" ref="B46:B47" si="4">B24</f>
        <v>Publics</v>
      </c>
      <c r="C46" s="5"/>
      <c r="D46" s="5"/>
    </row>
    <row r="47" spans="1:10" ht="15.75" customHeight="1" x14ac:dyDescent="0.35">
      <c r="A47" s="5" t="str">
        <f t="shared" ref="A47" si="5">B22</f>
        <v>Développement territorial</v>
      </c>
      <c r="B47" s="5" t="str">
        <f t="shared" si="4"/>
        <v>Développement durable</v>
      </c>
      <c r="C47" s="5"/>
      <c r="D47" s="5"/>
    </row>
    <row r="48" spans="1:10" ht="15.75" customHeight="1" x14ac:dyDescent="0.35">
      <c r="A48" s="10">
        <f>D23</f>
        <v>14</v>
      </c>
      <c r="B48" s="10">
        <f>D24</f>
        <v>15</v>
      </c>
      <c r="C48" s="5" t="s">
        <v>91</v>
      </c>
      <c r="D48" s="5" t="s">
        <v>109</v>
      </c>
    </row>
    <row r="49" spans="1:7" ht="15.75" customHeight="1" x14ac:dyDescent="0.35">
      <c r="A49" s="10">
        <f>D23</f>
        <v>14</v>
      </c>
      <c r="B49" s="10">
        <f>D25</f>
        <v>16</v>
      </c>
      <c r="C49" s="5" t="s">
        <v>90</v>
      </c>
      <c r="D49" s="5" t="s">
        <v>98</v>
      </c>
    </row>
    <row r="50" spans="1:7" ht="15.75" customHeight="1" x14ac:dyDescent="0.35">
      <c r="A50" s="10">
        <f>D24</f>
        <v>15</v>
      </c>
      <c r="B50" s="10">
        <f>D25</f>
        <v>16</v>
      </c>
      <c r="C50" s="5" t="s">
        <v>92</v>
      </c>
      <c r="D50" t="s">
        <v>99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Diagnostic territorial</v>
      </c>
      <c r="B54" s="5" t="str">
        <f>B22</f>
        <v>Développement territorial</v>
      </c>
      <c r="C54" s="5" t="str">
        <f>B23</f>
        <v>Développement local</v>
      </c>
      <c r="D54" s="5" t="str">
        <f t="shared" ref="D54:D55" si="6">B24</f>
        <v>Publics</v>
      </c>
      <c r="E54" s="5"/>
      <c r="F54" s="5"/>
    </row>
    <row r="55" spans="1:7" ht="12.75" x14ac:dyDescent="0.35">
      <c r="A55" s="5" t="str">
        <f>B21</f>
        <v>Diagnostic territorial</v>
      </c>
      <c r="B55" s="5" t="str">
        <f>B22</f>
        <v>Développement territorial</v>
      </c>
      <c r="C55" s="5" t="str">
        <f t="shared" ref="C55:C56" si="7">B23</f>
        <v>Développement local</v>
      </c>
      <c r="D55" s="5" t="str">
        <f t="shared" si="6"/>
        <v>Développement durable</v>
      </c>
      <c r="E55" s="5"/>
      <c r="F55" s="5"/>
    </row>
    <row r="56" spans="1:7" ht="12.75" x14ac:dyDescent="0.35">
      <c r="A56" s="5" t="str">
        <f>B21</f>
        <v>Diagnostic territorial</v>
      </c>
      <c r="B56" s="5" t="str">
        <f t="shared" ref="B56:B57" si="8">B22</f>
        <v>Développement territorial</v>
      </c>
      <c r="C56" s="5" t="str">
        <f t="shared" si="7"/>
        <v>Publics</v>
      </c>
      <c r="D56" s="5" t="str">
        <f>B25</f>
        <v>Développement durable</v>
      </c>
      <c r="E56" s="5" t="s">
        <v>94</v>
      </c>
      <c r="F56" s="5" t="s">
        <v>97</v>
      </c>
    </row>
    <row r="57" spans="1:7" ht="12.75" x14ac:dyDescent="0.35">
      <c r="A57" s="5" t="str">
        <f t="shared" ref="A57:A58" si="9">B21</f>
        <v>Diagnostic territorial</v>
      </c>
      <c r="B57" s="5" t="str">
        <f t="shared" si="8"/>
        <v>Développement local</v>
      </c>
      <c r="C57" s="5" t="str">
        <f>B24</f>
        <v>Publics</v>
      </c>
      <c r="D57" s="5" t="str">
        <f>B25</f>
        <v>Développement durable</v>
      </c>
      <c r="E57" s="5" t="s">
        <v>95</v>
      </c>
      <c r="F57" s="5" t="s">
        <v>97</v>
      </c>
    </row>
    <row r="58" spans="1:7" ht="12.75" x14ac:dyDescent="0.35">
      <c r="A58" s="5" t="str">
        <f t="shared" si="9"/>
        <v>Développement territorial</v>
      </c>
      <c r="B58" s="5" t="str">
        <f>B23</f>
        <v>Développement local</v>
      </c>
      <c r="C58" s="5" t="str">
        <f>B24</f>
        <v>Publics</v>
      </c>
      <c r="D58" s="5" t="str">
        <f>B25</f>
        <v>Développement durable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Diagnostic territorial</v>
      </c>
      <c r="B62" s="5" t="str">
        <f>B22</f>
        <v>Développement territorial</v>
      </c>
      <c r="C62" s="5" t="str">
        <f>B23</f>
        <v>Développement local</v>
      </c>
      <c r="D62" s="5" t="str">
        <f>B24</f>
        <v>Publics</v>
      </c>
      <c r="E62" s="5" t="str">
        <f>B25</f>
        <v>Développement durable</v>
      </c>
      <c r="F62" s="5" t="s">
        <v>93</v>
      </c>
      <c r="G62" s="5" t="s">
        <v>96</v>
      </c>
    </row>
    <row r="64" spans="1:7" ht="15.75" customHeight="1" x14ac:dyDescent="0.35">
      <c r="A64" s="11"/>
      <c r="B64" s="12"/>
    </row>
    <row r="65" spans="1:2" ht="15.75" customHeight="1" x14ac:dyDescent="0.35">
      <c r="A65" s="11" t="s">
        <v>110</v>
      </c>
      <c r="B65" s="12" t="str">
        <f>IF(B5="","",CONCATENATE("INSERT INTO diplom (DiplomName) VALUES (""",B5,""");"))</f>
        <v>INSERT INTO diplom (DiplomName) VALUES ("Gestion Urbaine");</v>
      </c>
    </row>
    <row r="66" spans="1:2" ht="15.75" customHeight="1" x14ac:dyDescent="0.35">
      <c r="A66" s="13" t="s">
        <v>4</v>
      </c>
      <c r="B66" s="9" t="str">
        <f>IF(B10="","",CONCATENATE("INSERT INTO place (PlaceName) VALUES (""",B10,""");"))</f>
        <v>INSERT INTO place (PlaceName) VALUES ("Zone Urbaine Prioritaire");</v>
      </c>
    </row>
    <row r="67" spans="1:2" ht="15.75" customHeight="1" x14ac:dyDescent="0.35">
      <c r="A67" s="13"/>
      <c r="B67" s="9" t="str">
        <f t="shared" ref="B67:B70" si="10">IF(B11="","",CONCATENATE("INSERT INTO place (PlaceName) VALUES (""",B11,""");"))</f>
        <v>INSERT INTO place (PlaceName) VALUES ("Mairie");</v>
      </c>
    </row>
    <row r="68" spans="1:2" ht="15.75" customHeight="1" x14ac:dyDescent="0.35">
      <c r="A68" s="14"/>
      <c r="B68" s="9" t="str">
        <f t="shared" si="10"/>
        <v>INSERT INTO place (PlaceName) VALUES ("Commerce local circuit direct");</v>
      </c>
    </row>
    <row r="69" spans="1:2" ht="15.75" customHeight="1" x14ac:dyDescent="0.35">
      <c r="A69" s="12"/>
      <c r="B69" s="7" t="str">
        <f>IF(B13="","",CONCATENATE("INSERT INTO place (PlaceName) VALUES (""",B13,""");"))</f>
        <v>INSERT INTO place (PlaceName) VALUES ("Associations");</v>
      </c>
    </row>
    <row r="70" spans="1:2" ht="15.75" customHeight="1" x14ac:dyDescent="0.35">
      <c r="A70" s="12"/>
      <c r="B70" s="7" t="str">
        <f t="shared" si="10"/>
        <v>INSERT INTO place (PlaceName) VALUES ("Agence d'urbanisme");</v>
      </c>
    </row>
    <row r="71" spans="1:2" ht="15.75" customHeight="1" x14ac:dyDescent="0.35">
      <c r="A71" s="12" t="s">
        <v>111</v>
      </c>
      <c r="B71" s="7" t="str">
        <f>IF(B21="","",CONCATENATE("INSERT INTO skill (SkillName, SkillDescription) VALUES (""",B21,""",""",C21,""");"))</f>
        <v>INSERT INTO skill (SkillName, SkillDescription) VALUES ("Diagnostic territorial","Elaborer un diagnostic territorial");</v>
      </c>
    </row>
    <row r="72" spans="1:2" ht="15.75" customHeight="1" x14ac:dyDescent="0.35">
      <c r="A72" s="12"/>
      <c r="B72" s="7" t="str">
        <f t="shared" ref="B72:B75" si="11">IF(B22="","",CONCATENATE("INSERT INTO skill (SkillName, SkillDescription) VALUES (""",B22,""",""",C22,""");"))</f>
        <v>INSERT INTO skill (SkillName, SkillDescription) VALUES ("Développement territorial","Préconiser des actions de développement territorial");</v>
      </c>
    </row>
    <row r="73" spans="1:2" ht="15.75" customHeight="1" x14ac:dyDescent="0.35">
      <c r="A73" s="12"/>
      <c r="B73" s="7" t="str">
        <f t="shared" si="11"/>
        <v>INSERT INTO skill (SkillName, SkillDescription) VALUES ("Développement local","Accompagner un projet de développement local");</v>
      </c>
    </row>
    <row r="74" spans="1:2" ht="15.75" customHeight="1" x14ac:dyDescent="0.35">
      <c r="A74" s="12"/>
      <c r="B74" s="7" t="str">
        <f t="shared" si="11"/>
        <v>INSERT INTO skill (SkillName, SkillDescription) VALUES ("Publics","Sensibiliser et impliquer les publics");</v>
      </c>
    </row>
    <row r="75" spans="1:2" ht="15.75" customHeight="1" x14ac:dyDescent="0.35">
      <c r="A75" s="12"/>
      <c r="B75" s="7" t="str">
        <f t="shared" si="11"/>
        <v>INSERT INTO skill (SkillName, SkillDescription) VALUES ("Développement durable","Evaluer les projets et les politiques de développement durable");</v>
      </c>
    </row>
    <row r="76" spans="1:2" ht="15.75" customHeight="1" x14ac:dyDescent="0.35">
      <c r="A76" s="12" t="s">
        <v>112</v>
      </c>
      <c r="B76" s="12" t="str">
        <f>CONCATENATE("INSERT INTO mission (MissionName, IDRank, IDSkill1) VALUES (""",B33,""",1,",D21,");")</f>
        <v>INSERT INTO mission (MissionName, IDRank, IDSkill1) VALUES ("Analyser l'organisation d'un espace urbain",1,12);</v>
      </c>
    </row>
    <row r="77" spans="1:2" ht="15.75" customHeight="1" x14ac:dyDescent="0.35">
      <c r="A77" s="12"/>
      <c r="B77" s="12" t="str">
        <f t="shared" ref="B77:B80" si="12">CONCATENATE("INSERT INTO mission (MissionName, IDRank, IDSkill1) VALUES (""",B34,""",1,",D22,");")</f>
        <v>INSERT INTO mission (MissionName, IDRank, IDSkill1) VALUES ("Trouver une nouvelle vocation à un espace urbain",1,13);</v>
      </c>
    </row>
    <row r="78" spans="1:2" ht="15.75" customHeight="1" x14ac:dyDescent="0.35">
      <c r="A78" s="12"/>
      <c r="B78" s="12" t="str">
        <f t="shared" si="12"/>
        <v>INSERT INTO mission (MissionName, IDRank, IDSkill1) VALUES ("Identifier les acteurs et les politiques",1,14);</v>
      </c>
    </row>
    <row r="79" spans="1:2" ht="15.75" customHeight="1" x14ac:dyDescent="0.35">
      <c r="A79" s="12"/>
      <c r="B79" s="12" t="str">
        <f t="shared" si="12"/>
        <v>INSERT INTO mission (MissionName, IDRank, IDSkill1) VALUES ("Mettre en place des réunions de quartier",1,15);</v>
      </c>
    </row>
    <row r="80" spans="1:2" ht="15.75" customHeight="1" x14ac:dyDescent="0.35">
      <c r="A80" s="12"/>
      <c r="B80" s="12" t="str">
        <f t="shared" si="12"/>
        <v>INSERT INTO mission (MissionName, IDRank, IDSkill1) VALUES ("Créer une enquête de satisfaction ",1,16);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("Mener un projet de réhabilitation ",2,12,13,"Agent de développement territorial");</v>
      </c>
    </row>
    <row r="83" spans="1:2" ht="15.75" customHeight="1" x14ac:dyDescent="0.35">
      <c r="A83" s="12"/>
      <c r="B83" s="12" t="str">
        <f t="shared" ref="B83:B90" si="13">IF(C42&gt;0,CONCATENATE("INSERT INTO mission (MissionName, IDRank, IDSkill1, IDSkill2, AssociatedJob) VALUES (""",C42,""",2,",A42,",",B42,",""",D42,""");"),"")</f>
        <v/>
      </c>
    </row>
    <row r="84" spans="1:2" ht="15.75" customHeight="1" x14ac:dyDescent="0.35">
      <c r="A84" s="12"/>
      <c r="B84" s="12" t="str">
        <f t="shared" si="13"/>
        <v/>
      </c>
    </row>
    <row r="85" spans="1:2" ht="15.75" customHeight="1" x14ac:dyDescent="0.35">
      <c r="A85" s="12"/>
      <c r="B85" s="12" t="str">
        <f t="shared" si="13"/>
        <v/>
      </c>
    </row>
    <row r="86" spans="1:2" ht="15.75" customHeight="1" x14ac:dyDescent="0.35">
      <c r="A86" s="12"/>
      <c r="B86" s="12" t="str">
        <f t="shared" si="13"/>
        <v>INSERT INTO mission (MissionName, IDRank, IDSkill1, IDSkill2, AssociatedJob) VALUES ("Accompagner un projet culturelle",2,13,14,"Coordinateur culturel");</v>
      </c>
    </row>
    <row r="87" spans="1:2" ht="15.75" customHeight="1" x14ac:dyDescent="0.35">
      <c r="A87" s="12"/>
      <c r="B87" s="12" t="str">
        <f t="shared" si="13"/>
        <v/>
      </c>
    </row>
    <row r="88" spans="1:2" ht="15.75" customHeight="1" x14ac:dyDescent="0.35">
      <c r="A88" s="12"/>
      <c r="B88" s="12" t="str">
        <f t="shared" si="13"/>
        <v/>
      </c>
    </row>
    <row r="89" spans="1:2" ht="15.75" customHeight="1" x14ac:dyDescent="0.35">
      <c r="A89" s="12"/>
      <c r="B89" s="12" t="str">
        <f t="shared" si="13"/>
        <v>INSERT INTO mission (MissionName, IDRank, IDSkill1, IDSkill2, AssociatedJob) VALUES ("Organiser la concertation d'un public en amont d'un projet de développement urbain",2,14,15,"A RENSEIGNER");</v>
      </c>
    </row>
    <row r="90" spans="1:2" ht="15.75" customHeight="1" x14ac:dyDescent="0.35">
      <c r="A90" s="12"/>
      <c r="B90" s="12" t="str">
        <f t="shared" si="13"/>
        <v>INSERT INTO mission (MissionName, IDRank, IDSkill1, IDSkill2, AssociatedJob) VALUES ("Participer à la mise en place d'un projet DD et à son évaluation",2,14,16,"Coordinateur des politiques environnementales");</v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/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>INSERT INTO mission (MissionName, IDRank, IDSkill1, IDSkill2, IDSkill3, IDSkill4, AssociatedJob) VALUES ("Organiser la pietonnisation d'un quartier de CV",3,13,14,15,16,"Coordinateur de projets urbains");</v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("Mettre en place un jardin partagé dans un quartier sensible",3,13,14,15,16,"Coordinateur de projets urbains");</v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("Piloter un projet de DD",4,12,13,14,15,16,"Chef de projet");</v>
      </c>
    </row>
    <row r="100" spans="1:2" ht="15.75" customHeight="1" x14ac:dyDescent="0.35">
      <c r="B100" s="12" t="str">
        <f>CONCATENATE("INSERT INTO exam (ExamName, IDDiplom, IDRank, IDSkillSlot1, IDSkillSlot2, IDSkillSlot3, IDSkillSlot4, IDSkillSlot5) VALUES (""",B5,""",",E3,",4,",D21,",",D22,",",D23,",",D24,",""",D25,""");")</f>
        <v>INSERT INTO exam (ExamName, IDDiplom, IDRank, IDSkillSlot1, IDSkillSlot2, IDSkillSlot3, IDSkillSlot4, IDSkillSlot5) VALUES ("Gestion Urbaine",3,4,12,13,14,15,"16");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modified xsi:type="dcterms:W3CDTF">2019-03-12T07:58:10Z</dcterms:modified>
</cp:coreProperties>
</file>