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7F7F6A43-5BAA-45FC-9831-8624F12BA703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100" i="1"/>
  <c r="B98" i="1"/>
  <c r="B65" i="1"/>
  <c r="B77" i="1"/>
  <c r="B78" i="1"/>
  <c r="B79" i="1"/>
  <c r="B80" i="1"/>
  <c r="B76" i="1"/>
  <c r="D21" i="1"/>
  <c r="B83" i="1"/>
  <c r="B84" i="1"/>
  <c r="B85" i="1"/>
  <c r="B86" i="1"/>
  <c r="B87" i="1"/>
  <c r="B88" i="1"/>
  <c r="B89" i="1"/>
  <c r="B90" i="1"/>
  <c r="B82" i="1"/>
  <c r="B96" i="1"/>
  <c r="B95" i="1"/>
  <c r="B94" i="1"/>
  <c r="B93" i="1"/>
  <c r="B92" i="1"/>
  <c r="D22" i="1"/>
  <c r="D23" i="1"/>
  <c r="D24" i="1"/>
  <c r="D25" i="1"/>
  <c r="C111" i="1"/>
  <c r="B111" i="1"/>
  <c r="B119" i="1"/>
  <c r="B137" i="1"/>
  <c r="B138" i="1"/>
  <c r="B139" i="1"/>
  <c r="B140" i="1"/>
  <c r="B136" i="1"/>
  <c r="B142" i="1"/>
  <c r="B126" i="1"/>
  <c r="B127" i="1"/>
  <c r="B128" i="1"/>
  <c r="B129" i="1"/>
  <c r="B130" i="1"/>
  <c r="B131" i="1"/>
  <c r="B132" i="1"/>
  <c r="B133" i="1"/>
  <c r="B134" i="1"/>
  <c r="B125" i="1"/>
  <c r="B72" i="1"/>
  <c r="B73" i="1"/>
  <c r="B74" i="1"/>
  <c r="B75" i="1"/>
  <c r="B71" i="1"/>
  <c r="B123" i="1"/>
  <c r="B118" i="1"/>
  <c r="B120" i="1"/>
  <c r="B121" i="1"/>
  <c r="B117" i="1"/>
  <c r="B112" i="1"/>
  <c r="B113" i="1"/>
  <c r="B114" i="1"/>
  <c r="B115" i="1"/>
  <c r="B110" i="1"/>
  <c r="B107" i="1"/>
  <c r="B108" i="1"/>
  <c r="B109" i="1"/>
  <c r="B106" i="1"/>
  <c r="E62" i="1"/>
  <c r="A36" i="1"/>
  <c r="A35" i="1"/>
  <c r="A34" i="1"/>
  <c r="A33" i="1"/>
</calcChain>
</file>

<file path=xl/sharedStrings.xml><?xml version="1.0" encoding="utf-8"?>
<sst xmlns="http://schemas.openxmlformats.org/spreadsheetml/2006/main" count="156" uniqueCount="120">
  <si>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</si>
  <si>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</si>
  <si>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</si>
  <si>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</si>
  <si>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</si>
  <si>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</si>
  <si>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</si>
  <si>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GEA</t>
  </si>
  <si>
    <t>Usine</t>
  </si>
  <si>
    <t>Formation</t>
  </si>
  <si>
    <t>DUT Option Gestion des Ressources Humaines (GRH)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</si>
  <si>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</si>
  <si>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</si>
  <si>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</si>
  <si>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</si>
  <si>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</si>
  <si>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</si>
  <si>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</si>
  <si>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</si>
  <si>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</si>
  <si>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</si>
  <si>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</si>
  <si>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Grande Surface</t>
  </si>
  <si>
    <t>Quartier 2</t>
  </si>
  <si>
    <t>Administration</t>
  </si>
  <si>
    <t>Lieu 3</t>
  </si>
  <si>
    <t xml:space="preserve">Hôpital </t>
  </si>
  <si>
    <t>Quartier 3</t>
  </si>
  <si>
    <t>Mairie</t>
  </si>
  <si>
    <t>Lieu 4</t>
  </si>
  <si>
    <t>Quartier 4</t>
  </si>
  <si>
    <t>Déchèterie</t>
  </si>
  <si>
    <t>Lieu 5</t>
  </si>
  <si>
    <t>Bureau avec PC</t>
  </si>
  <si>
    <t>Quartier 5</t>
  </si>
  <si>
    <t>Information/communication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</si>
  <si>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</si>
  <si>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</si>
  <si>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</si>
  <si>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</si>
  <si>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</si>
  <si>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</si>
  <si>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</si>
  <si>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Version courte</t>
  </si>
  <si>
    <t>Version longue</t>
  </si>
  <si>
    <t>Salle de réunion</t>
  </si>
  <si>
    <t>Compétence 1</t>
  </si>
  <si>
    <t>Législation sociale</t>
  </si>
  <si>
    <t>Maîtriser et mettre en application la législation sociale</t>
  </si>
  <si>
    <t>Bureau de publicité</t>
  </si>
  <si>
    <t>Compétence 2</t>
  </si>
  <si>
    <t>Rémunération</t>
  </si>
  <si>
    <t>Préparer et contrôler paie et tableaux de bord sociaux</t>
  </si>
  <si>
    <t>Agence web</t>
  </si>
  <si>
    <t>Compétence 3</t>
  </si>
  <si>
    <t>Gestion anticipative et préventive des ressources humaines</t>
  </si>
  <si>
    <t>Créatif</t>
  </si>
  <si>
    <t>Compétence 4</t>
  </si>
  <si>
    <t>Recrutement</t>
  </si>
  <si>
    <t>Recruter et licencier</t>
  </si>
  <si>
    <t>Studio de jeu vidéo</t>
  </si>
  <si>
    <t>Compétence 5</t>
  </si>
  <si>
    <t>Management</t>
  </si>
  <si>
    <t>Définir une politique managériale et sociale performante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</si>
  <si>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</si>
  <si>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</si>
  <si>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</si>
  <si>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</si>
  <si>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</si>
  <si>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</si>
  <si>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</si>
  <si>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</si>
  <si>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</si>
  <si>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</si>
  <si>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</si>
  <si>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</si>
  <si>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</si>
  <si>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</si>
  <si>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Analyse des écarts</t>
  </si>
  <si>
    <t>Information/Communication/Multimédia</t>
  </si>
  <si>
    <t>Identification des fonctions recherchées</t>
  </si>
  <si>
    <t>Sécurité/Aménagement/Energie</t>
  </si>
  <si>
    <r>
      <rPr>
        <sz val="10"/>
        <color indexed="8"/>
        <rFont val="Arial"/>
        <family val="2"/>
      </rPr>
      <t>Formation</t>
    </r>
  </si>
  <si>
    <t>Chimie/Biologie/Procédés</t>
  </si>
  <si>
    <t>Rang B (5 missions sur 10 nécessaires)</t>
  </si>
  <si>
    <t>Métier associé</t>
  </si>
  <si>
    <t>Gestion de la formation continue</t>
  </si>
  <si>
    <t>Responsable de la formation</t>
  </si>
  <si>
    <t>Gestion de la communication interne</t>
  </si>
  <si>
    <t>Chargé de communication interne</t>
  </si>
  <si>
    <t>Gestion des rémunérations</t>
  </si>
  <si>
    <t>Responsable rémunérations et avantages sociaux</t>
  </si>
  <si>
    <t>Gestion des politiques de diversité</t>
  </si>
  <si>
    <t>Gestion du recrutement</t>
  </si>
  <si>
    <t>Responsable du recrutement</t>
  </si>
  <si>
    <t>Rang A (2 missions sur 5 nécessaires)</t>
  </si>
  <si>
    <t>Gestionnaire de carrières</t>
  </si>
  <si>
    <t>Conduite d’un audit social et organisationnel</t>
  </si>
  <si>
    <t>Auditeur social</t>
  </si>
  <si>
    <t>Rang S (1 mission nécessaire)</t>
  </si>
  <si>
    <r>
      <rPr>
        <sz val="10"/>
        <color indexed="8"/>
        <rFont val="Arial"/>
        <family val="2"/>
      </rPr>
      <t>Gestion carrières</t>
    </r>
  </si>
  <si>
    <t>Relations sociales et syndicales</t>
  </si>
  <si>
    <t>Définir la stratégie des ressources humaines</t>
  </si>
  <si>
    <t>Directeur des Ressources Humaines</t>
  </si>
  <si>
    <t>Elaboration des bulletins de salaire</t>
  </si>
  <si>
    <t xml:space="preserve">Définition des besoins </t>
  </si>
  <si>
    <t>Gestion des carrières des salariés</t>
  </si>
  <si>
    <t>Recrutement et Licenciement</t>
  </si>
  <si>
    <t>Responsable diversité et Responsabilité Sociale et Ethique</t>
  </si>
  <si>
    <t>Gestion préviosionnelle des emplois et des compétences (GPEC)</t>
  </si>
  <si>
    <t xml:space="preserve">Calcul et analyse des ratios </t>
  </si>
  <si>
    <t>Diplôme</t>
  </si>
  <si>
    <t>Compétence</t>
  </si>
  <si>
    <t>Mission</t>
  </si>
  <si>
    <t>Métier</t>
  </si>
  <si>
    <t>Asso Métier-Skill</t>
  </si>
  <si>
    <t>FINIR SKILL (PLUSIEURS POUR UN JOB)</t>
  </si>
  <si>
    <t>OBSOLETE</t>
  </si>
  <si>
    <t>Id skill :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</si>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</sst>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theme="7" tint="-0.49998474074526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2" fillId="0" borderId="1" xfId="0" applyFont="1" applyBorder="1" applyAlignment="1"/>
    <xf numFmtId="1" fontId="3" fillId="0" borderId="1" xfId="0" applyNumberFormat="1" applyFont="1" applyBorder="1" applyAlignment="1"/>
    <xf numFmtId="0" fontId="3" fillId="0" borderId="1" xfId="0" applyFont="1" applyBorder="1" applyAlignment="1"/>
    <xf numFmtId="1" fontId="3" fillId="0" borderId="2" xfId="0" applyNumberFormat="1" applyFont="1" applyBorder="1" applyAlignment="1"/>
    <xf numFmtId="0" fontId="3" fillId="2" borderId="3" xfId="0" applyFont="1" applyFill="1" applyBorder="1" applyAlignment="1"/>
    <xf numFmtId="0" fontId="3" fillId="3" borderId="4" xfId="0" applyFont="1" applyFill="1" applyBorder="1" applyAlignment="1"/>
    <xf numFmtId="1" fontId="3" fillId="0" borderId="5" xfId="0" applyNumberFormat="1" applyFont="1" applyBorder="1" applyAlignment="1"/>
    <xf numFmtId="1" fontId="3" fillId="0" borderId="6" xfId="0" applyNumberFormat="1" applyFont="1" applyBorder="1" applyAlignment="1"/>
    <xf numFmtId="0" fontId="2" fillId="0" borderId="2" xfId="0" applyFont="1" applyBorder="1" applyAlignment="1"/>
    <xf numFmtId="0" fontId="3" fillId="4" borderId="3" xfId="0" applyFont="1" applyFill="1" applyBorder="1" applyAlignment="1">
      <alignment horizontal="left"/>
    </xf>
    <xf numFmtId="1" fontId="3" fillId="0" borderId="7" xfId="0" applyNumberFormat="1" applyFont="1" applyBorder="1" applyAlignment="1"/>
    <xf numFmtId="0" fontId="3" fillId="2" borderId="4" xfId="0" applyFont="1" applyFill="1" applyBorder="1" applyAlignment="1"/>
    <xf numFmtId="1" fontId="3" fillId="0" borderId="8" xfId="0" applyNumberFormat="1" applyFont="1" applyBorder="1" applyAlignment="1"/>
    <xf numFmtId="0" fontId="3" fillId="0" borderId="2" xfId="0" applyFont="1" applyBorder="1" applyAlignment="1"/>
    <xf numFmtId="0" fontId="3" fillId="3" borderId="3" xfId="0" applyFont="1" applyFill="1" applyBorder="1" applyAlignment="1"/>
    <xf numFmtId="1" fontId="3" fillId="3" borderId="4" xfId="0" applyNumberFormat="1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1" fillId="0" borderId="14" xfId="0" applyFont="1" applyBorder="1">
      <alignment vertical="top" wrapText="1"/>
    </xf>
    <xf numFmtId="1" fontId="3" fillId="0" borderId="14" xfId="0" applyNumberFormat="1" applyFont="1" applyBorder="1" applyAlignment="1"/>
    <xf numFmtId="1" fontId="4" fillId="0" borderId="6" xfId="0" applyNumberFormat="1" applyFont="1" applyBorder="1" applyAlignment="1"/>
    <xf numFmtId="1" fontId="4" fillId="0" borderId="1" xfId="0" applyNumberFormat="1" applyFont="1" applyBorder="1" applyAlignment="1"/>
    <xf numFmtId="1" fontId="3" fillId="0" borderId="1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1" fontId="3" fillId="0" borderId="11" xfId="0" applyNumberFormat="1" applyFont="1" applyBorder="1" applyAlignment="1">
      <alignment horizontal="center" wrapText="1"/>
    </xf>
    <xf numFmtId="1" fontId="5" fillId="5" borderId="0" xfId="0" applyNumberFormat="1" applyFont="1" applyFill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FC5E8"/>
      <rgbColor rgb="FFCFE2F3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showGridLines="0" tabSelected="1" topLeftCell="A22" workbookViewId="0">
      <selection activeCell="C36" sqref="C36"/>
    </sheetView>
  </sheetViews>
  <sheetFormatPr baseColWidth="10" defaultColWidth="10.8984375" defaultRowHeight="15.75" customHeight="1" x14ac:dyDescent="0.35"/>
  <cols>
    <col min="1" max="1" width="10.8984375" style="1" customWidth="1"/>
    <col min="2" max="2" width="37.5" style="1" customWidth="1"/>
    <col min="3" max="3" width="35.59765625" style="1" customWidth="1"/>
    <col min="4" max="4" width="39.59765625" style="1" customWidth="1"/>
    <col min="5" max="5" width="36.5" style="1" customWidth="1"/>
    <col min="6" max="6" width="27.5" style="1" customWidth="1"/>
    <col min="7" max="7" width="22.19921875" style="1" customWidth="1"/>
    <col min="8" max="9" width="10.8984375" style="1" customWidth="1"/>
    <col min="10" max="10" width="17.8984375" style="1" customWidth="1"/>
    <col min="11" max="256" width="10.8984375" customWidth="1"/>
  </cols>
  <sheetData>
    <row r="1" spans="1:10" ht="15.75" customHeight="1" x14ac:dyDescent="0.4">
      <c r="A1" s="2" t="s">
        <v>0</v>
      </c>
      <c r="B1" s="3"/>
      <c r="C1" s="3"/>
      <c r="D1" s="3"/>
      <c r="E1" s="3"/>
      <c r="F1" s="3"/>
      <c r="G1" s="3"/>
      <c r="H1" s="2" t="s">
        <v>1</v>
      </c>
      <c r="I1" s="3"/>
      <c r="J1" s="3"/>
    </row>
    <row r="2" spans="1:10" ht="15.75" customHeight="1" x14ac:dyDescent="0.4">
      <c r="A2" s="4" t="s">
        <v>2</v>
      </c>
      <c r="B2" s="3"/>
      <c r="C2" s="3"/>
      <c r="D2" s="3"/>
      <c r="E2" s="3"/>
      <c r="F2" s="3"/>
      <c r="G2" s="3"/>
      <c r="H2" s="3"/>
      <c r="I2" s="2" t="s">
        <v>3</v>
      </c>
      <c r="J2" s="2" t="s">
        <v>4</v>
      </c>
    </row>
    <row r="3" spans="1:10" ht="15.75" customHeight="1" x14ac:dyDescent="0.35">
      <c r="A3" s="5"/>
      <c r="B3" s="5"/>
      <c r="C3" s="3"/>
      <c r="D3" s="3" t="s">
        <v>119</v>
      </c>
      <c r="E3" s="24">
        <v>1</v>
      </c>
      <c r="F3" s="3"/>
      <c r="G3" s="3"/>
      <c r="H3" s="3"/>
      <c r="I3" s="4" t="s">
        <v>5</v>
      </c>
      <c r="J3" s="3"/>
    </row>
    <row r="4" spans="1:10" ht="15.75" customHeight="1" x14ac:dyDescent="0.35">
      <c r="A4" s="6" t="s">
        <v>6</v>
      </c>
      <c r="B4" s="7" t="s">
        <v>7</v>
      </c>
      <c r="C4" s="8"/>
      <c r="D4" s="3" t="s">
        <v>118</v>
      </c>
      <c r="E4" s="24">
        <v>2</v>
      </c>
      <c r="F4" s="3"/>
      <c r="G4" s="3"/>
      <c r="H4" s="3"/>
      <c r="I4" s="3"/>
      <c r="J4" s="4" t="s">
        <v>8</v>
      </c>
    </row>
    <row r="5" spans="1:10" ht="15.75" customHeight="1" x14ac:dyDescent="0.35">
      <c r="A5" s="6" t="s">
        <v>9</v>
      </c>
      <c r="B5" s="7" t="s">
        <v>10</v>
      </c>
      <c r="C5" s="8"/>
      <c r="D5" s="3"/>
      <c r="E5" s="3"/>
      <c r="F5" s="3"/>
      <c r="G5" s="3"/>
      <c r="H5" s="3"/>
      <c r="I5" s="3"/>
      <c r="J5" s="4" t="s">
        <v>11</v>
      </c>
    </row>
    <row r="6" spans="1:10" ht="15.75" customHeight="1" x14ac:dyDescent="0.35">
      <c r="A6" s="9"/>
      <c r="B6" s="9"/>
      <c r="C6" s="3"/>
      <c r="D6" s="3"/>
      <c r="E6" s="3"/>
      <c r="F6" s="3"/>
      <c r="G6" s="3"/>
      <c r="H6" s="3"/>
      <c r="I6" s="3"/>
      <c r="J6" s="4" t="s">
        <v>12</v>
      </c>
    </row>
    <row r="7" spans="1:10" ht="15.75" customHeight="1" x14ac:dyDescent="0.4">
      <c r="A7" s="10" t="s">
        <v>13</v>
      </c>
      <c r="B7" s="3"/>
      <c r="C7" s="3"/>
      <c r="D7" s="3"/>
      <c r="E7" s="3"/>
      <c r="F7" s="3"/>
      <c r="G7" s="3"/>
      <c r="H7" s="3"/>
      <c r="I7" s="3"/>
      <c r="J7" s="4" t="s">
        <v>14</v>
      </c>
    </row>
    <row r="8" spans="1:10" ht="15.75" customHeight="1" x14ac:dyDescent="0.35">
      <c r="A8" s="11" t="s">
        <v>15</v>
      </c>
      <c r="B8" s="8"/>
      <c r="C8" s="3"/>
      <c r="D8" s="3"/>
      <c r="E8" s="3"/>
      <c r="F8" s="3"/>
      <c r="G8" s="3"/>
      <c r="H8" s="3"/>
      <c r="I8" s="4" t="s">
        <v>16</v>
      </c>
      <c r="J8" s="3"/>
    </row>
    <row r="9" spans="1:10" ht="15.75" customHeight="1" x14ac:dyDescent="0.35">
      <c r="A9" s="12"/>
      <c r="B9" s="5"/>
      <c r="C9" s="5"/>
      <c r="D9" s="5"/>
      <c r="E9" s="3"/>
      <c r="F9" s="3"/>
      <c r="G9" s="3"/>
      <c r="H9" s="3"/>
      <c r="I9" s="3"/>
      <c r="J9" s="4" t="s">
        <v>17</v>
      </c>
    </row>
    <row r="10" spans="1:10" ht="15.75" customHeight="1" x14ac:dyDescent="0.35">
      <c r="A10" s="6" t="s">
        <v>18</v>
      </c>
      <c r="B10" s="7" t="s">
        <v>8</v>
      </c>
      <c r="C10" s="13" t="s">
        <v>19</v>
      </c>
      <c r="D10" s="7" t="s">
        <v>5</v>
      </c>
      <c r="E10" s="8"/>
      <c r="F10" s="3"/>
      <c r="G10" s="3"/>
      <c r="H10" s="3"/>
      <c r="I10" s="3"/>
      <c r="J10" s="4" t="s">
        <v>20</v>
      </c>
    </row>
    <row r="11" spans="1:10" ht="15.75" customHeight="1" x14ac:dyDescent="0.35">
      <c r="A11" s="6" t="s">
        <v>21</v>
      </c>
      <c r="B11" s="7" t="s">
        <v>22</v>
      </c>
      <c r="C11" s="13" t="s">
        <v>23</v>
      </c>
      <c r="D11" s="7" t="s">
        <v>16</v>
      </c>
      <c r="E11" s="8"/>
      <c r="F11" s="3"/>
      <c r="G11" s="3"/>
      <c r="H11" s="3"/>
      <c r="I11" s="4" t="s">
        <v>24</v>
      </c>
      <c r="J11" s="3"/>
    </row>
    <row r="12" spans="1:10" ht="15.75" customHeight="1" x14ac:dyDescent="0.35">
      <c r="A12" s="6" t="s">
        <v>25</v>
      </c>
      <c r="B12" s="7" t="s">
        <v>26</v>
      </c>
      <c r="C12" s="13" t="s">
        <v>27</v>
      </c>
      <c r="D12" s="7" t="s">
        <v>24</v>
      </c>
      <c r="E12" s="8"/>
      <c r="F12" s="3"/>
      <c r="G12" s="3"/>
      <c r="H12" s="3"/>
      <c r="I12" s="3"/>
      <c r="J12" s="4" t="s">
        <v>28</v>
      </c>
    </row>
    <row r="13" spans="1:10" ht="15.75" customHeight="1" x14ac:dyDescent="0.35">
      <c r="A13" s="6" t="s">
        <v>29</v>
      </c>
      <c r="B13" s="7" t="s">
        <v>28</v>
      </c>
      <c r="C13" s="13" t="s">
        <v>30</v>
      </c>
      <c r="D13" s="7" t="s">
        <v>24</v>
      </c>
      <c r="E13" s="8"/>
      <c r="F13" s="3"/>
      <c r="G13" s="3"/>
      <c r="H13" s="3"/>
      <c r="I13" s="3"/>
      <c r="J13" s="4" t="s">
        <v>31</v>
      </c>
    </row>
    <row r="14" spans="1:10" ht="15.75" customHeight="1" x14ac:dyDescent="0.35">
      <c r="A14" s="6" t="s">
        <v>32</v>
      </c>
      <c r="B14" s="7" t="s">
        <v>33</v>
      </c>
      <c r="C14" s="13" t="s">
        <v>34</v>
      </c>
      <c r="D14" s="7" t="s">
        <v>35</v>
      </c>
      <c r="E14" s="8"/>
      <c r="F14" s="3"/>
      <c r="G14" s="3"/>
      <c r="H14" s="3"/>
      <c r="I14" s="3"/>
      <c r="J14" s="4" t="s">
        <v>36</v>
      </c>
    </row>
    <row r="15" spans="1:10" ht="15.75" customHeight="1" x14ac:dyDescent="0.35">
      <c r="A15" s="9"/>
      <c r="B15" s="9"/>
      <c r="C15" s="9"/>
      <c r="D15" s="9"/>
      <c r="E15" s="3"/>
      <c r="F15" s="3"/>
      <c r="G15" s="3"/>
      <c r="H15" s="3"/>
      <c r="I15" s="4" t="s">
        <v>37</v>
      </c>
      <c r="J15" s="3"/>
    </row>
    <row r="16" spans="1:10" ht="15.7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4" t="s">
        <v>38</v>
      </c>
    </row>
    <row r="17" spans="1:10" ht="15.75" customHeight="1" x14ac:dyDescent="0.4">
      <c r="A17" s="2" t="s">
        <v>39</v>
      </c>
      <c r="B17" s="3"/>
      <c r="C17" s="3"/>
      <c r="D17" s="3"/>
      <c r="E17" s="3"/>
      <c r="F17" s="3"/>
      <c r="G17" s="3"/>
      <c r="H17" s="3"/>
      <c r="I17" s="3"/>
      <c r="J17" s="4" t="s">
        <v>40</v>
      </c>
    </row>
    <row r="18" spans="1:10" ht="15.75" customHeight="1" x14ac:dyDescent="0.35">
      <c r="A18" s="4" t="s">
        <v>41</v>
      </c>
      <c r="B18" s="3"/>
      <c r="C18" s="3"/>
      <c r="D18" s="3"/>
      <c r="E18" s="3"/>
      <c r="F18" s="3"/>
      <c r="G18" s="3"/>
      <c r="H18" s="3"/>
      <c r="I18" s="4" t="s">
        <v>42</v>
      </c>
      <c r="J18" s="3"/>
    </row>
    <row r="19" spans="1:10" ht="15.75" customHeight="1" x14ac:dyDescent="0.35">
      <c r="A19" s="3"/>
      <c r="B19" s="5"/>
      <c r="C19" s="5"/>
      <c r="D19" s="3"/>
      <c r="E19" s="3"/>
      <c r="F19" s="3"/>
      <c r="G19" s="3"/>
      <c r="H19" s="3"/>
      <c r="I19" s="3"/>
      <c r="J19" s="4" t="s">
        <v>33</v>
      </c>
    </row>
    <row r="20" spans="1:10" ht="15.75" customHeight="1" x14ac:dyDescent="0.35">
      <c r="A20" s="14"/>
      <c r="B20" s="13" t="s">
        <v>43</v>
      </c>
      <c r="C20" s="13" t="s">
        <v>44</v>
      </c>
      <c r="D20" s="8"/>
      <c r="E20" s="3"/>
      <c r="F20" s="3"/>
      <c r="G20" s="3"/>
      <c r="H20" s="3"/>
      <c r="I20" s="3"/>
      <c r="J20" s="4" t="s">
        <v>45</v>
      </c>
    </row>
    <row r="21" spans="1:10" ht="15.75" customHeight="1" x14ac:dyDescent="0.35">
      <c r="A21" s="6" t="s">
        <v>46</v>
      </c>
      <c r="B21" s="7" t="s">
        <v>47</v>
      </c>
      <c r="C21" s="7" t="s">
        <v>48</v>
      </c>
      <c r="D21" s="8">
        <f>E4</f>
        <v>2</v>
      </c>
      <c r="E21" s="3"/>
      <c r="F21" s="3"/>
      <c r="G21" s="3"/>
      <c r="H21" s="3"/>
      <c r="I21" s="3"/>
      <c r="J21" s="4" t="s">
        <v>49</v>
      </c>
    </row>
    <row r="22" spans="1:10" ht="15.75" customHeight="1" x14ac:dyDescent="0.35">
      <c r="A22" s="6" t="s">
        <v>50</v>
      </c>
      <c r="B22" s="7" t="s">
        <v>51</v>
      </c>
      <c r="C22" s="7" t="s">
        <v>52</v>
      </c>
      <c r="D22" s="8">
        <f>E4+1</f>
        <v>3</v>
      </c>
      <c r="E22" s="3"/>
      <c r="F22" s="3"/>
      <c r="G22" s="3"/>
      <c r="H22" s="3"/>
      <c r="I22" s="3"/>
      <c r="J22" s="4" t="s">
        <v>53</v>
      </c>
    </row>
    <row r="23" spans="1:10" ht="15.75" customHeight="1" x14ac:dyDescent="0.35">
      <c r="A23" s="6" t="s">
        <v>54</v>
      </c>
      <c r="B23" s="7" t="s">
        <v>109</v>
      </c>
      <c r="C23" s="7" t="s">
        <v>55</v>
      </c>
      <c r="D23" s="8">
        <f>D22+1</f>
        <v>4</v>
      </c>
      <c r="E23" s="3"/>
      <c r="F23" s="3"/>
      <c r="G23" s="3"/>
      <c r="H23" s="3"/>
      <c r="I23" s="4" t="s">
        <v>56</v>
      </c>
      <c r="J23" s="3"/>
    </row>
    <row r="24" spans="1:10" ht="15.75" customHeight="1" x14ac:dyDescent="0.35">
      <c r="A24" s="6" t="s">
        <v>57</v>
      </c>
      <c r="B24" s="7" t="s">
        <v>58</v>
      </c>
      <c r="C24" s="7" t="s">
        <v>59</v>
      </c>
      <c r="D24" s="8">
        <f t="shared" ref="D24:D25" si="0">D23+1</f>
        <v>5</v>
      </c>
      <c r="E24" s="3"/>
      <c r="F24" s="3"/>
      <c r="G24" s="3"/>
      <c r="H24" s="3"/>
      <c r="I24" s="3"/>
      <c r="J24" s="4" t="s">
        <v>60</v>
      </c>
    </row>
    <row r="25" spans="1:10" ht="15.75" customHeight="1" x14ac:dyDescent="0.35">
      <c r="A25" s="6" t="s">
        <v>61</v>
      </c>
      <c r="B25" s="7" t="s">
        <v>62</v>
      </c>
      <c r="C25" s="7" t="s">
        <v>63</v>
      </c>
      <c r="D25" s="8">
        <f t="shared" si="0"/>
        <v>6</v>
      </c>
      <c r="E25" s="3"/>
      <c r="F25" s="3"/>
      <c r="G25" s="3"/>
      <c r="H25" s="3"/>
      <c r="I25" s="3"/>
      <c r="J25" s="4" t="s">
        <v>64</v>
      </c>
    </row>
    <row r="26" spans="1:10" ht="15.75" customHeight="1" x14ac:dyDescent="0.35">
      <c r="A26" s="9"/>
      <c r="B26" s="9"/>
      <c r="C26" s="9"/>
      <c r="D26" s="3"/>
      <c r="E26" s="3"/>
      <c r="F26" s="3"/>
      <c r="G26" s="3"/>
      <c r="H26" s="3"/>
      <c r="I26" s="3"/>
      <c r="J26" s="4" t="s">
        <v>65</v>
      </c>
    </row>
    <row r="27" spans="1:10" ht="15.75" customHeight="1" x14ac:dyDescent="0.35">
      <c r="A27" s="3"/>
      <c r="B27" s="3"/>
      <c r="C27" s="3"/>
      <c r="D27" s="3"/>
      <c r="E27" s="3"/>
      <c r="F27" s="3"/>
      <c r="G27" s="3"/>
      <c r="H27" s="3"/>
      <c r="I27" s="4" t="s">
        <v>66</v>
      </c>
      <c r="J27" s="3"/>
    </row>
    <row r="28" spans="1:10" ht="15.75" customHeight="1" x14ac:dyDescent="0.4">
      <c r="A28" s="2" t="s">
        <v>67</v>
      </c>
      <c r="B28" s="3"/>
      <c r="C28" s="3"/>
      <c r="D28" s="3"/>
      <c r="E28" s="3"/>
      <c r="F28" s="3"/>
      <c r="G28" s="3"/>
      <c r="H28" s="3"/>
      <c r="I28" s="3"/>
      <c r="J28" s="4" t="s">
        <v>68</v>
      </c>
    </row>
    <row r="29" spans="1:10" ht="15.75" customHeight="1" x14ac:dyDescent="0.35">
      <c r="A29" s="4" t="s">
        <v>69</v>
      </c>
      <c r="B29" s="3"/>
      <c r="C29" s="3"/>
      <c r="D29" s="3"/>
      <c r="E29" s="3"/>
      <c r="F29" s="3"/>
      <c r="G29" s="3"/>
      <c r="H29" s="3"/>
      <c r="I29" s="3"/>
      <c r="J29" s="4" t="s">
        <v>70</v>
      </c>
    </row>
    <row r="30" spans="1:10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4" t="s">
        <v>71</v>
      </c>
    </row>
    <row r="31" spans="1:10" ht="15.75" customHeight="1" x14ac:dyDescent="0.35">
      <c r="A31" s="15" t="s">
        <v>72</v>
      </c>
      <c r="B31" s="5"/>
      <c r="C31" s="3"/>
      <c r="D31" s="3"/>
      <c r="E31" s="3"/>
      <c r="F31" s="3"/>
      <c r="G31" s="3"/>
      <c r="H31" s="3"/>
      <c r="I31" s="3"/>
      <c r="J31" s="4" t="s">
        <v>73</v>
      </c>
    </row>
    <row r="32" spans="1:10" ht="15.75" customHeight="1" x14ac:dyDescent="0.35">
      <c r="A32" s="6" t="s">
        <v>46</v>
      </c>
      <c r="B32" s="13" t="s">
        <v>74</v>
      </c>
      <c r="C32" s="8"/>
      <c r="D32" s="3"/>
      <c r="E32" s="3"/>
      <c r="F32" s="3"/>
      <c r="G32" s="3"/>
      <c r="H32" s="3"/>
      <c r="I32" s="4" t="s">
        <v>75</v>
      </c>
      <c r="J32" s="3"/>
    </row>
    <row r="33" spans="1:10" ht="15.75" customHeight="1" x14ac:dyDescent="0.35">
      <c r="A33" s="16" t="str">
        <f>B21</f>
        <v>Législation sociale</v>
      </c>
      <c r="B33" s="7" t="s">
        <v>104</v>
      </c>
      <c r="C33" s="8"/>
      <c r="D33" s="3"/>
      <c r="E33" s="3"/>
      <c r="F33" s="3"/>
      <c r="G33" s="3"/>
      <c r="H33" s="3"/>
      <c r="I33" s="3"/>
      <c r="J33" s="4" t="s">
        <v>76</v>
      </c>
    </row>
    <row r="34" spans="1:10" ht="15.75" customHeight="1" x14ac:dyDescent="0.35">
      <c r="A34" s="16" t="str">
        <f>B22</f>
        <v>Rémunération</v>
      </c>
      <c r="B34" s="7" t="s">
        <v>110</v>
      </c>
      <c r="C34" s="8"/>
      <c r="D34" s="3"/>
      <c r="E34" s="3"/>
      <c r="F34" s="3"/>
      <c r="G34" s="3"/>
      <c r="H34" s="3"/>
      <c r="I34" s="3"/>
      <c r="J34" s="4" t="s">
        <v>77</v>
      </c>
    </row>
    <row r="35" spans="1:10" ht="15.75" customHeight="1" x14ac:dyDescent="0.35">
      <c r="A35" s="16" t="str">
        <f>B23</f>
        <v>Gestion préviosionnelle des emplois et des compétences (GPEC)</v>
      </c>
      <c r="B35" s="7" t="s">
        <v>78</v>
      </c>
      <c r="C35" s="8"/>
      <c r="D35" s="3"/>
      <c r="E35" s="3"/>
      <c r="F35" s="3"/>
      <c r="G35" s="3"/>
      <c r="H35" s="3"/>
      <c r="I35" s="3"/>
      <c r="J35" s="4" t="s">
        <v>79</v>
      </c>
    </row>
    <row r="36" spans="1:10" ht="15.75" customHeight="1" x14ac:dyDescent="0.35">
      <c r="A36" s="16" t="str">
        <f>B24</f>
        <v>Recrutement</v>
      </c>
      <c r="B36" s="7" t="s">
        <v>80</v>
      </c>
      <c r="C36" s="8"/>
      <c r="D36" s="3"/>
      <c r="E36" s="3"/>
      <c r="F36" s="3"/>
      <c r="G36" s="3"/>
      <c r="H36" s="3"/>
      <c r="I36" s="3"/>
      <c r="J36" s="4" t="s">
        <v>81</v>
      </c>
    </row>
    <row r="37" spans="1:10" ht="15.75" customHeight="1" x14ac:dyDescent="0.35">
      <c r="A37" s="16" t="s">
        <v>82</v>
      </c>
      <c r="B37" s="7" t="s">
        <v>105</v>
      </c>
      <c r="C37" s="8"/>
      <c r="D37" s="3"/>
      <c r="E37" s="3"/>
      <c r="F37" s="3"/>
      <c r="G37" s="3"/>
      <c r="H37" s="3"/>
      <c r="I37" s="3"/>
      <c r="J37" s="4" t="s">
        <v>83</v>
      </c>
    </row>
    <row r="38" spans="1:10" ht="15.75" customHeight="1" x14ac:dyDescent="0.35">
      <c r="A38" s="9"/>
      <c r="B38" s="9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35">
      <c r="A39" s="15" t="s">
        <v>84</v>
      </c>
      <c r="B39" s="5"/>
      <c r="C39" s="5"/>
      <c r="D39" s="5"/>
      <c r="E39" s="3"/>
      <c r="F39" s="3"/>
      <c r="G39" s="3"/>
      <c r="H39" s="3"/>
      <c r="I39" s="3"/>
      <c r="J39" s="3"/>
    </row>
    <row r="40" spans="1:10" ht="15.75" customHeight="1" x14ac:dyDescent="0.35">
      <c r="A40" s="6" t="s">
        <v>46</v>
      </c>
      <c r="B40" s="13" t="s">
        <v>50</v>
      </c>
      <c r="C40" s="13" t="s">
        <v>74</v>
      </c>
      <c r="D40" s="13" t="s">
        <v>85</v>
      </c>
      <c r="E40" s="8"/>
      <c r="F40" s="3"/>
      <c r="G40" s="3"/>
      <c r="H40" s="3"/>
      <c r="I40" s="3"/>
      <c r="J40" s="3"/>
    </row>
    <row r="41" spans="1:10" ht="15.75" customHeight="1" x14ac:dyDescent="0.35">
      <c r="A41" s="28">
        <f>D21</f>
        <v>2</v>
      </c>
      <c r="B41" s="28">
        <f>D22</f>
        <v>3</v>
      </c>
      <c r="C41" s="7" t="s">
        <v>86</v>
      </c>
      <c r="D41" s="7" t="s">
        <v>87</v>
      </c>
      <c r="E41" s="25"/>
      <c r="F41" s="3"/>
      <c r="G41" s="3"/>
      <c r="H41" s="3"/>
      <c r="I41" s="3"/>
      <c r="J41" s="3"/>
    </row>
    <row r="42" spans="1:10" ht="15.75" customHeight="1" x14ac:dyDescent="0.35">
      <c r="A42" s="28">
        <f>D21</f>
        <v>2</v>
      </c>
      <c r="B42" s="28">
        <f>D23</f>
        <v>4</v>
      </c>
      <c r="C42" s="7" t="s">
        <v>88</v>
      </c>
      <c r="D42" s="7" t="s">
        <v>89</v>
      </c>
      <c r="E42" s="26"/>
      <c r="F42" s="3"/>
      <c r="G42" s="3"/>
      <c r="H42" s="3"/>
      <c r="I42" s="3"/>
      <c r="J42" s="3"/>
    </row>
    <row r="43" spans="1:10" ht="15.75" customHeight="1" x14ac:dyDescent="0.35">
      <c r="A43" s="28">
        <f>D21</f>
        <v>2</v>
      </c>
      <c r="B43" s="28">
        <f>D24</f>
        <v>5</v>
      </c>
      <c r="C43" s="7" t="s">
        <v>90</v>
      </c>
      <c r="D43" s="7" t="s">
        <v>91</v>
      </c>
      <c r="E43" s="26"/>
      <c r="F43" s="3"/>
      <c r="G43" s="3"/>
      <c r="H43" s="3"/>
      <c r="I43" s="3"/>
      <c r="J43" s="3"/>
    </row>
    <row r="44" spans="1:10" ht="15.75" customHeight="1" x14ac:dyDescent="0.35">
      <c r="A44" s="28">
        <f>D21</f>
        <v>2</v>
      </c>
      <c r="B44" s="28">
        <f>D25</f>
        <v>6</v>
      </c>
      <c r="C44" s="7" t="s">
        <v>92</v>
      </c>
      <c r="D44" s="7" t="s">
        <v>108</v>
      </c>
      <c r="E44" s="26"/>
      <c r="F44" s="3"/>
      <c r="G44" s="3"/>
      <c r="H44" s="3"/>
      <c r="I44" s="3"/>
      <c r="J44" s="3"/>
    </row>
    <row r="45" spans="1:10" ht="15.75" customHeight="1" x14ac:dyDescent="0.35">
      <c r="A45" s="28">
        <f>D22</f>
        <v>3</v>
      </c>
      <c r="B45" s="28">
        <f>D23</f>
        <v>4</v>
      </c>
      <c r="C45" s="7" t="s">
        <v>93</v>
      </c>
      <c r="D45" s="7" t="s">
        <v>94</v>
      </c>
      <c r="E45" s="27"/>
      <c r="F45" s="3"/>
      <c r="G45" s="3"/>
      <c r="H45" s="3"/>
      <c r="I45" s="3"/>
      <c r="J45" s="3"/>
    </row>
    <row r="46" spans="1:10" ht="15.75" customHeight="1" x14ac:dyDescent="0.35">
      <c r="A46" s="28">
        <f>D22</f>
        <v>3</v>
      </c>
      <c r="B46" s="28">
        <f>D24</f>
        <v>5</v>
      </c>
      <c r="C46" s="17"/>
      <c r="D46" s="17"/>
      <c r="E46" s="8"/>
      <c r="F46" s="3"/>
      <c r="G46" s="3"/>
      <c r="H46" s="3"/>
      <c r="I46" s="3"/>
      <c r="J46" s="3"/>
    </row>
    <row r="47" spans="1:10" ht="15.75" customHeight="1" x14ac:dyDescent="0.35">
      <c r="A47" s="28">
        <f>D22</f>
        <v>3</v>
      </c>
      <c r="B47" s="28">
        <f>D25</f>
        <v>6</v>
      </c>
      <c r="C47" s="17"/>
      <c r="D47" s="17"/>
      <c r="E47" s="8"/>
      <c r="F47" s="3"/>
      <c r="G47" s="3"/>
      <c r="H47" s="3"/>
      <c r="I47" s="3"/>
      <c r="J47" s="3"/>
    </row>
    <row r="48" spans="1:10" ht="15.75" customHeight="1" x14ac:dyDescent="0.35">
      <c r="A48" s="28">
        <f>D23</f>
        <v>4</v>
      </c>
      <c r="B48" s="28">
        <f>D24</f>
        <v>5</v>
      </c>
      <c r="C48" s="17"/>
      <c r="D48" s="17"/>
      <c r="E48" s="8"/>
      <c r="F48" s="3"/>
      <c r="G48" s="3"/>
      <c r="H48" s="3"/>
      <c r="I48" s="3"/>
      <c r="J48" s="3"/>
    </row>
    <row r="49" spans="1:10" ht="15.75" customHeight="1" x14ac:dyDescent="0.35">
      <c r="A49" s="28">
        <f>D23</f>
        <v>4</v>
      </c>
      <c r="B49" s="28">
        <f>D25</f>
        <v>6</v>
      </c>
      <c r="C49" s="17"/>
      <c r="D49" s="17"/>
      <c r="E49" s="8"/>
      <c r="F49" s="3"/>
      <c r="G49" s="3"/>
      <c r="H49" s="3"/>
      <c r="I49" s="3"/>
      <c r="J49" s="3"/>
    </row>
    <row r="50" spans="1:10" ht="15.75" customHeight="1" x14ac:dyDescent="0.35">
      <c r="A50" s="28">
        <f>D24</f>
        <v>5</v>
      </c>
      <c r="B50" s="28">
        <f>D25</f>
        <v>6</v>
      </c>
      <c r="C50" s="17"/>
      <c r="D50" s="17"/>
      <c r="E50" s="8"/>
      <c r="F50" s="3"/>
      <c r="G50" s="3"/>
      <c r="H50" s="3"/>
      <c r="I50" s="3"/>
      <c r="J50" s="3"/>
    </row>
    <row r="51" spans="1:10" ht="15.75" customHeight="1" x14ac:dyDescent="0.35">
      <c r="A51" s="9"/>
      <c r="B51" s="9"/>
      <c r="C51" s="9"/>
      <c r="D51" s="9"/>
      <c r="E51" s="3"/>
      <c r="F51" s="3"/>
      <c r="G51" s="3"/>
      <c r="H51" s="3"/>
      <c r="I51" s="3"/>
      <c r="J51" s="3"/>
    </row>
    <row r="52" spans="1:10" ht="15.75" customHeight="1" x14ac:dyDescent="0.35">
      <c r="A52" s="15" t="s">
        <v>95</v>
      </c>
      <c r="B52" s="5"/>
      <c r="C52" s="5"/>
      <c r="D52" s="5"/>
      <c r="E52" s="5"/>
      <c r="F52" s="5"/>
      <c r="G52" s="3"/>
      <c r="H52" s="3"/>
      <c r="I52" s="3"/>
      <c r="J52" s="3"/>
    </row>
    <row r="53" spans="1:10" ht="15.75" customHeight="1" x14ac:dyDescent="0.35">
      <c r="A53" s="6" t="s">
        <v>46</v>
      </c>
      <c r="B53" s="13" t="s">
        <v>50</v>
      </c>
      <c r="C53" s="13" t="s">
        <v>54</v>
      </c>
      <c r="D53" s="13" t="s">
        <v>57</v>
      </c>
      <c r="E53" s="13" t="s">
        <v>74</v>
      </c>
      <c r="F53" s="13" t="s">
        <v>85</v>
      </c>
      <c r="G53" s="8"/>
      <c r="H53" s="3"/>
      <c r="I53" s="3"/>
      <c r="J53" s="3"/>
    </row>
    <row r="54" spans="1:10" ht="15.75" customHeight="1" x14ac:dyDescent="0.35">
      <c r="A54" s="7" t="s">
        <v>47</v>
      </c>
      <c r="B54" s="7" t="s">
        <v>51</v>
      </c>
      <c r="C54" s="7" t="s">
        <v>109</v>
      </c>
      <c r="D54" s="7" t="s">
        <v>58</v>
      </c>
      <c r="E54" s="7" t="s">
        <v>106</v>
      </c>
      <c r="F54" s="7" t="s">
        <v>96</v>
      </c>
      <c r="G54" s="8"/>
      <c r="H54" s="3"/>
      <c r="I54" s="3"/>
      <c r="J54" s="3"/>
    </row>
    <row r="55" spans="1:10" ht="12.75" customHeight="1" x14ac:dyDescent="0.35">
      <c r="A55" s="7" t="s">
        <v>51</v>
      </c>
      <c r="B55" s="7" t="s">
        <v>109</v>
      </c>
      <c r="C55" s="7" t="s">
        <v>58</v>
      </c>
      <c r="D55" s="7" t="s">
        <v>62</v>
      </c>
      <c r="E55" s="7" t="s">
        <v>97</v>
      </c>
      <c r="F55" s="7" t="s">
        <v>98</v>
      </c>
      <c r="G55" s="8"/>
      <c r="H55" s="3"/>
      <c r="I55" s="3"/>
      <c r="J55" s="3"/>
    </row>
    <row r="56" spans="1:10" ht="12.75" customHeight="1" x14ac:dyDescent="0.35">
      <c r="A56" s="16"/>
      <c r="B56" s="7"/>
      <c r="C56" s="7"/>
      <c r="D56" s="7"/>
      <c r="E56" s="17"/>
      <c r="F56" s="17"/>
      <c r="G56" s="8"/>
      <c r="H56" s="3"/>
      <c r="I56" s="3"/>
      <c r="J56" s="3"/>
    </row>
    <row r="57" spans="1:10" ht="12.75" customHeight="1" x14ac:dyDescent="0.35">
      <c r="A57" s="16"/>
      <c r="B57" s="7"/>
      <c r="C57" s="7"/>
      <c r="D57" s="7"/>
      <c r="E57" s="17"/>
      <c r="F57" s="17"/>
      <c r="G57" s="8"/>
      <c r="H57" s="3"/>
      <c r="I57" s="3"/>
      <c r="J57" s="3"/>
    </row>
    <row r="58" spans="1:10" ht="12.75" customHeight="1" x14ac:dyDescent="0.35">
      <c r="A58" s="16"/>
      <c r="B58" s="7"/>
      <c r="C58" s="7"/>
      <c r="D58" s="7"/>
      <c r="E58" s="17"/>
      <c r="F58" s="17"/>
      <c r="G58" s="8"/>
      <c r="H58" s="3"/>
      <c r="I58" s="3"/>
      <c r="J58" s="3"/>
    </row>
    <row r="59" spans="1:10" ht="15.75" customHeight="1" x14ac:dyDescent="0.35">
      <c r="A59" s="9"/>
      <c r="B59" s="9"/>
      <c r="C59" s="9"/>
      <c r="D59" s="9"/>
      <c r="E59" s="9"/>
      <c r="F59" s="9"/>
      <c r="G59" s="3"/>
      <c r="H59" s="3"/>
      <c r="I59" s="3"/>
      <c r="J59" s="3"/>
    </row>
    <row r="60" spans="1:10" ht="12.75" customHeight="1" x14ac:dyDescent="0.35">
      <c r="A60" s="15" t="s">
        <v>99</v>
      </c>
      <c r="B60" s="5"/>
      <c r="C60" s="5"/>
      <c r="D60" s="5"/>
      <c r="E60" s="5"/>
      <c r="F60" s="5"/>
      <c r="G60" s="5"/>
      <c r="H60" s="3"/>
      <c r="I60" s="3"/>
      <c r="J60" s="3"/>
    </row>
    <row r="61" spans="1:10" ht="12.75" customHeight="1" x14ac:dyDescent="0.35">
      <c r="A61" s="6" t="s">
        <v>46</v>
      </c>
      <c r="B61" s="13" t="s">
        <v>50</v>
      </c>
      <c r="C61" s="13" t="s">
        <v>54</v>
      </c>
      <c r="D61" s="13" t="s">
        <v>57</v>
      </c>
      <c r="E61" s="13" t="s">
        <v>61</v>
      </c>
      <c r="F61" s="13" t="s">
        <v>74</v>
      </c>
      <c r="G61" s="13" t="s">
        <v>85</v>
      </c>
      <c r="H61" s="8"/>
      <c r="I61" s="3"/>
      <c r="J61" s="3"/>
    </row>
    <row r="62" spans="1:10" ht="12.75" customHeight="1" x14ac:dyDescent="0.35">
      <c r="A62" s="18" t="s">
        <v>100</v>
      </c>
      <c r="B62" s="19" t="s">
        <v>9</v>
      </c>
      <c r="C62" s="19" t="s">
        <v>101</v>
      </c>
      <c r="D62" s="19" t="s">
        <v>107</v>
      </c>
      <c r="E62" s="19" t="str">
        <f>B25</f>
        <v>Management</v>
      </c>
      <c r="F62" s="19" t="s">
        <v>102</v>
      </c>
      <c r="G62" s="19" t="s">
        <v>103</v>
      </c>
      <c r="H62" s="8"/>
      <c r="I62" s="3"/>
      <c r="J62" s="3"/>
    </row>
    <row r="64" spans="1:10" ht="15.75" customHeight="1" x14ac:dyDescent="0.35">
      <c r="A64" s="3"/>
      <c r="B64" s="3"/>
      <c r="C64" s="3"/>
      <c r="D64" s="3"/>
      <c r="E64" s="3"/>
      <c r="F64" s="3"/>
      <c r="G64" s="3"/>
      <c r="H64" s="3"/>
      <c r="I64" s="4" t="s">
        <v>66</v>
      </c>
      <c r="J64" s="3"/>
    </row>
    <row r="65" spans="1:10" ht="15.75" customHeight="1" x14ac:dyDescent="0.35">
      <c r="A65" s="1" t="s">
        <v>111</v>
      </c>
      <c r="B65" s="9" t="str">
        <f>IF(B5="","",CONCATENATE("INSERT INTO diplom (DiplomName) VALUES (""",B5,""");"))</f>
        <v>INSERT INTO diplom (DiplomName) VALUES ("DUT Option Gestion des Ressources Humaines (GRH)");</v>
      </c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35">
      <c r="A66" s="20" t="s">
        <v>4</v>
      </c>
      <c r="B66" s="8"/>
      <c r="C66" s="3"/>
      <c r="D66" s="3"/>
      <c r="E66" s="3"/>
      <c r="F66" s="3"/>
      <c r="G66" s="3"/>
      <c r="H66" s="3"/>
      <c r="I66" s="4" t="s">
        <v>66</v>
      </c>
      <c r="J66" s="3"/>
    </row>
    <row r="67" spans="1:10" ht="15.75" customHeight="1" x14ac:dyDescent="0.35">
      <c r="A67" s="20"/>
      <c r="B67" s="8"/>
      <c r="C67" s="3"/>
      <c r="D67" s="3"/>
      <c r="E67" s="3"/>
      <c r="F67" s="3"/>
      <c r="G67" s="3"/>
      <c r="H67" s="3"/>
      <c r="I67" s="3"/>
      <c r="J67" s="3"/>
    </row>
    <row r="68" spans="1:10" ht="15.75" customHeight="1" x14ac:dyDescent="0.35">
      <c r="A68" s="21"/>
      <c r="B68" s="8"/>
      <c r="C68" s="3"/>
      <c r="D68" s="3"/>
      <c r="E68" s="3"/>
      <c r="F68" s="3"/>
      <c r="G68" s="3"/>
      <c r="H68" s="3"/>
      <c r="I68" s="3"/>
      <c r="J68" s="3"/>
    </row>
    <row r="69" spans="1:10" ht="15.75" customHeight="1" x14ac:dyDescent="0.35">
      <c r="A69" s="9"/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 x14ac:dyDescent="0.35">
      <c r="A70" s="9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 x14ac:dyDescent="0.35">
      <c r="A71" s="9" t="s">
        <v>112</v>
      </c>
      <c r="B71" s="3" t="str">
        <f>IF(B21="","",CONCATENATE("INSERT INTO skill (SkillName, SkillDescription) VALUES (""",B21,""",""",C21,""");"))</f>
        <v>INSERT INTO skill (SkillName, SkillDescription) VALUES ("Législation sociale","Maîtriser et mettre en application la législation sociale");</v>
      </c>
      <c r="C71" s="3"/>
      <c r="D71" s="3"/>
      <c r="E71" s="3"/>
      <c r="F71" s="3"/>
      <c r="G71" s="3"/>
      <c r="H71" s="3"/>
      <c r="I71" s="3"/>
      <c r="J71" s="3"/>
    </row>
    <row r="72" spans="1:10" ht="15.75" customHeight="1" x14ac:dyDescent="0.35">
      <c r="A72" s="9"/>
      <c r="B72" s="3" t="str">
        <f t="shared" ref="B72:B75" si="1">IF(B22="","",CONCATENATE("INSERT INTO skill (SkillName, SkillDescription) VALUES (""",B22,""",""",C22,""");"))</f>
        <v>INSERT INTO skill (SkillName, SkillDescription) VALUES ("Rémunération","Préparer et contrôler paie et tableaux de bord sociaux");</v>
      </c>
      <c r="C72" s="3"/>
      <c r="D72" s="3"/>
      <c r="E72" s="3"/>
      <c r="F72" s="3"/>
      <c r="G72" s="3"/>
      <c r="H72" s="3"/>
      <c r="I72" s="3"/>
      <c r="J72" s="3"/>
    </row>
    <row r="73" spans="1:10" ht="15.75" customHeight="1" x14ac:dyDescent="0.35">
      <c r="A73" s="9"/>
      <c r="B73" s="3" t="str">
        <f t="shared" si="1"/>
        <v>INSERT INTO skill (SkillName, SkillDescription) VALUES ("Gestion préviosionnelle des emplois et des compétences (GPEC)","Gestion anticipative et préventive des ressources humaines");</v>
      </c>
      <c r="C73" s="3"/>
      <c r="D73" s="3"/>
      <c r="E73" s="3"/>
      <c r="F73" s="3"/>
      <c r="G73" s="3"/>
      <c r="H73" s="3"/>
      <c r="I73" s="3"/>
      <c r="J73" s="3"/>
    </row>
    <row r="74" spans="1:10" ht="15.75" customHeight="1" x14ac:dyDescent="0.35">
      <c r="A74" s="9"/>
      <c r="B74" s="3" t="str">
        <f t="shared" si="1"/>
        <v>INSERT INTO skill (SkillName, SkillDescription) VALUES ("Recrutement","Recruter et licencier");</v>
      </c>
      <c r="C74" s="3"/>
      <c r="D74" s="3"/>
      <c r="E74" s="3"/>
      <c r="F74" s="3"/>
      <c r="G74" s="3"/>
      <c r="H74" s="3"/>
      <c r="I74" s="3"/>
      <c r="J74" s="3"/>
    </row>
    <row r="75" spans="1:10" ht="15.75" customHeight="1" x14ac:dyDescent="0.35">
      <c r="A75" s="9"/>
      <c r="B75" s="3" t="str">
        <f t="shared" si="1"/>
        <v>INSERT INTO skill (SkillName, SkillDescription) VALUES ("Management","Définir une politique managériale et sociale performante");</v>
      </c>
      <c r="C75" s="3"/>
      <c r="D75" s="3"/>
      <c r="E75" s="3"/>
      <c r="F75" s="3"/>
      <c r="G75" s="3"/>
      <c r="H75" s="3"/>
      <c r="I75" s="3"/>
      <c r="J75" s="3"/>
    </row>
    <row r="76" spans="1:10" ht="15.75" customHeight="1" x14ac:dyDescent="0.35">
      <c r="A76" s="9" t="s">
        <v>113</v>
      </c>
      <c r="B76" s="9" t="str">
        <f>CONCATENATE("INSERT INTO mission (MissionName, IDRank, IDSkill1) VALUES (""",B33,""",1,",D21,");")</f>
        <v>INSERT INTO mission (MissionName, IDRank, IDSkill1) VALUES ("Elaboration des bulletins de salaire",1,2);</v>
      </c>
      <c r="C76" s="3"/>
      <c r="D76" s="3"/>
      <c r="E76" s="3"/>
      <c r="F76" s="3"/>
      <c r="G76" s="3"/>
      <c r="H76" s="3"/>
      <c r="I76" s="3"/>
      <c r="J76" s="3"/>
    </row>
    <row r="77" spans="1:10" ht="15.75" customHeight="1" x14ac:dyDescent="0.35">
      <c r="A77" s="9"/>
      <c r="B77" s="9" t="str">
        <f t="shared" ref="B77:B80" si="2">CONCATENATE("INSERT INTO mission (MissionName, IDRank, IDSkill1) VALUES (""",B34,""",1,",D22,");")</f>
        <v>INSERT INTO mission (MissionName, IDRank, IDSkill1) VALUES ("Calcul et analyse des ratios ",1,3);</v>
      </c>
      <c r="C77" s="3"/>
      <c r="D77" s="3"/>
      <c r="E77" s="3"/>
      <c r="F77" s="3"/>
      <c r="G77" s="3"/>
      <c r="H77" s="3"/>
      <c r="I77" s="3"/>
      <c r="J77" s="3"/>
    </row>
    <row r="78" spans="1:10" ht="15.75" customHeight="1" x14ac:dyDescent="0.35">
      <c r="A78" s="9"/>
      <c r="B78" s="9" t="str">
        <f t="shared" si="2"/>
        <v>INSERT INTO mission (MissionName, IDRank, IDSkill1) VALUES ("Analyse des écarts",1,4);</v>
      </c>
      <c r="C78" s="3"/>
      <c r="D78" s="3"/>
      <c r="E78" s="3"/>
      <c r="F78" s="3"/>
      <c r="G78" s="3"/>
      <c r="H78" s="3"/>
      <c r="I78" s="3"/>
      <c r="J78" s="3"/>
    </row>
    <row r="79" spans="1:10" ht="15.75" customHeight="1" x14ac:dyDescent="0.35">
      <c r="A79" s="9"/>
      <c r="B79" s="9" t="str">
        <f t="shared" si="2"/>
        <v>INSERT INTO mission (MissionName, IDRank, IDSkill1) VALUES ("Identification des fonctions recherchées",1,5);</v>
      </c>
      <c r="C79" s="3"/>
      <c r="D79" s="3"/>
      <c r="E79" s="3"/>
      <c r="F79" s="3"/>
      <c r="G79" s="3"/>
      <c r="H79" s="3"/>
      <c r="I79" s="3"/>
      <c r="J79" s="3"/>
    </row>
    <row r="80" spans="1:10" ht="15.75" customHeight="1" x14ac:dyDescent="0.35">
      <c r="A80" s="9"/>
      <c r="B80" s="9" t="str">
        <f t="shared" si="2"/>
        <v>INSERT INTO mission (MissionName, IDRank, IDSkill1) VALUES ("Définition des besoins ",1,6);</v>
      </c>
      <c r="C80" s="3"/>
      <c r="D80" s="3"/>
      <c r="E80" s="3"/>
      <c r="F80" s="3"/>
      <c r="G80" s="3"/>
      <c r="H80" s="3"/>
      <c r="I80" s="3"/>
      <c r="J80" s="3"/>
    </row>
    <row r="81" spans="1:10" ht="15.75" customHeight="1" x14ac:dyDescent="0.35">
      <c r="A81" s="9"/>
      <c r="B81" s="9"/>
      <c r="C81" s="3"/>
      <c r="D81" s="3"/>
      <c r="E81" s="3"/>
      <c r="F81" s="3"/>
      <c r="G81" s="3"/>
      <c r="H81" s="3"/>
      <c r="I81" s="3"/>
      <c r="J81" s="3"/>
    </row>
    <row r="82" spans="1:10" ht="15.75" customHeight="1" x14ac:dyDescent="0.35">
      <c r="A82" s="9"/>
      <c r="B82" s="9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("Gestion de la formation continue",2,2,3,"Responsable de la formation");</v>
      </c>
      <c r="C82" s="3"/>
      <c r="D82" s="3"/>
      <c r="E82" s="3"/>
      <c r="F82" s="3"/>
      <c r="G82" s="3"/>
      <c r="H82" s="3"/>
      <c r="I82" s="3"/>
      <c r="J82" s="3"/>
    </row>
    <row r="83" spans="1:10" ht="15.75" customHeight="1" x14ac:dyDescent="0.35">
      <c r="A83" s="9"/>
      <c r="B83" s="9" t="str">
        <f t="shared" ref="B83:B90" si="3">IF(C42&gt;0,CONCATENATE("INSERT INTO mission (MissionName, IDRank, IDSkill1, IDSkill2, AssociatedJob) VALUES (""",C42,""",2,",A42,",",B42,",""",D42,""");"),"")</f>
        <v>INSERT INTO mission (MissionName, IDRank, IDSkill1, IDSkill2, AssociatedJob) VALUES ("Gestion de la communication interne",2,2,4,"Chargé de communication interne");</v>
      </c>
      <c r="C83" s="3"/>
      <c r="D83" s="3"/>
      <c r="E83" s="3"/>
      <c r="F83" s="3"/>
      <c r="G83" s="3"/>
      <c r="H83" s="3"/>
      <c r="I83" s="3"/>
      <c r="J83" s="3"/>
    </row>
    <row r="84" spans="1:10" ht="15.75" customHeight="1" x14ac:dyDescent="0.35">
      <c r="A84" s="9"/>
      <c r="B84" s="9" t="str">
        <f t="shared" si="3"/>
        <v>INSERT INTO mission (MissionName, IDRank, IDSkill1, IDSkill2, AssociatedJob) VALUES ("Gestion des rémunérations",2,2,5,"Responsable rémunérations et avantages sociaux");</v>
      </c>
      <c r="C84" s="3"/>
      <c r="D84" s="3"/>
      <c r="E84" s="3"/>
      <c r="F84" s="3"/>
      <c r="G84" s="3"/>
      <c r="H84" s="3"/>
      <c r="I84" s="3"/>
      <c r="J84" s="3"/>
    </row>
    <row r="85" spans="1:10" ht="15.75" customHeight="1" x14ac:dyDescent="0.35">
      <c r="A85" s="9"/>
      <c r="B85" s="9" t="str">
        <f t="shared" si="3"/>
        <v>INSERT INTO mission (MissionName, IDRank, IDSkill1, IDSkill2, AssociatedJob) VALUES ("Gestion des politiques de diversité",2,2,6,"Responsable diversité et Responsabilité Sociale et Ethique");</v>
      </c>
      <c r="C85" s="3"/>
      <c r="D85" s="3"/>
      <c r="E85" s="3"/>
      <c r="F85" s="3"/>
      <c r="G85" s="3"/>
      <c r="H85" s="3"/>
      <c r="I85" s="3"/>
      <c r="J85" s="3"/>
    </row>
    <row r="86" spans="1:10" ht="15.75" customHeight="1" x14ac:dyDescent="0.35">
      <c r="A86" s="9"/>
      <c r="B86" s="9" t="str">
        <f t="shared" si="3"/>
        <v>INSERT INTO mission (MissionName, IDRank, IDSkill1, IDSkill2, AssociatedJob) VALUES ("Gestion du recrutement",2,3,4,"Responsable du recrutement");</v>
      </c>
      <c r="C86" s="3"/>
      <c r="D86" s="3"/>
      <c r="E86" s="3"/>
      <c r="F86" s="3"/>
      <c r="G86" s="3"/>
      <c r="H86" s="3"/>
      <c r="I86" s="3"/>
      <c r="J86" s="3"/>
    </row>
    <row r="87" spans="1:10" ht="15.75" customHeight="1" x14ac:dyDescent="0.35">
      <c r="A87" s="9"/>
      <c r="B87" s="9" t="str">
        <f t="shared" si="3"/>
        <v/>
      </c>
      <c r="C87" s="3"/>
      <c r="D87" s="3"/>
      <c r="E87" s="3"/>
      <c r="F87" s="3"/>
      <c r="G87" s="3"/>
      <c r="H87" s="3"/>
      <c r="I87" s="3"/>
      <c r="J87" s="3"/>
    </row>
    <row r="88" spans="1:10" ht="15.75" customHeight="1" x14ac:dyDescent="0.35">
      <c r="A88" s="9"/>
      <c r="B88" s="9" t="str">
        <f t="shared" si="3"/>
        <v/>
      </c>
      <c r="C88" s="3"/>
      <c r="D88" s="3"/>
      <c r="E88" s="3"/>
      <c r="F88" s="3"/>
      <c r="G88" s="3"/>
      <c r="H88" s="3"/>
      <c r="I88" s="3"/>
      <c r="J88" s="3"/>
    </row>
    <row r="89" spans="1:10" ht="15.75" customHeight="1" x14ac:dyDescent="0.35">
      <c r="A89" s="9"/>
      <c r="B89" s="9" t="str">
        <f t="shared" si="3"/>
        <v/>
      </c>
      <c r="C89" s="3"/>
      <c r="D89" s="3"/>
      <c r="E89" s="3"/>
      <c r="F89" s="3"/>
      <c r="G89" s="3"/>
      <c r="H89" s="3"/>
      <c r="I89" s="3"/>
      <c r="J89" s="3"/>
    </row>
    <row r="90" spans="1:10" ht="15.75" customHeight="1" x14ac:dyDescent="0.35">
      <c r="A90" s="9"/>
      <c r="B90" s="9" t="str">
        <f t="shared" si="3"/>
        <v/>
      </c>
      <c r="C90" s="3"/>
      <c r="D90" s="3"/>
      <c r="E90" s="3"/>
      <c r="F90" s="3"/>
      <c r="G90" s="3"/>
      <c r="H90" s="3"/>
      <c r="I90" s="3"/>
      <c r="J90" s="3"/>
    </row>
    <row r="91" spans="1:10" ht="15.75" customHeight="1" x14ac:dyDescent="0.35">
      <c r="A91" s="9"/>
      <c r="B91" s="9"/>
      <c r="C91" s="3"/>
      <c r="D91" s="3"/>
      <c r="E91" s="3"/>
      <c r="F91" s="3"/>
      <c r="G91" s="3"/>
      <c r="H91" s="3"/>
      <c r="I91" s="3"/>
      <c r="J91" s="3"/>
    </row>
    <row r="92" spans="1:10" ht="15.75" customHeight="1" x14ac:dyDescent="0.35">
      <c r="A92" s="9"/>
      <c r="B92" s="9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("Gestion des carrières des salariés",3,2,3,4,5,"Gestionnaire de carrières");</v>
      </c>
      <c r="C92" s="3"/>
      <c r="D92" s="3"/>
      <c r="E92" s="3"/>
      <c r="F92" s="3"/>
      <c r="G92" s="3"/>
      <c r="H92" s="3"/>
      <c r="I92" s="3"/>
      <c r="J92" s="3"/>
    </row>
    <row r="93" spans="1:10" ht="15.75" customHeight="1" x14ac:dyDescent="0.35">
      <c r="A93" s="9"/>
      <c r="B93" s="9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("Conduite d’un audit social et organisationnel",3,3,4,5,6,"Auditeur social");</v>
      </c>
      <c r="C93" s="3"/>
      <c r="D93" s="3"/>
      <c r="E93" s="3"/>
      <c r="F93" s="3"/>
      <c r="G93" s="3"/>
      <c r="H93" s="3"/>
      <c r="I93" s="3"/>
      <c r="J93" s="3"/>
    </row>
    <row r="94" spans="1:10" ht="15.75" customHeight="1" x14ac:dyDescent="0.35">
      <c r="A94" s="9"/>
      <c r="B94" s="9" t="str">
        <f>IF(E56&gt;0,CONCATENATE("INSERT INTO mission (MissionName, IDRank, IDSkill1, IDSkill2, IDSkill3, IDSkill4, AssociatedJob) VALUES (""",E56,""",3,",D22,",",D23,",",D24,",",D25,",""",F56,""");"),"")</f>
        <v/>
      </c>
      <c r="C94" s="3"/>
      <c r="D94" s="3"/>
      <c r="E94" s="3"/>
      <c r="F94" s="3"/>
      <c r="G94" s="3"/>
      <c r="H94" s="3"/>
      <c r="I94" s="3"/>
      <c r="J94" s="3"/>
    </row>
    <row r="95" spans="1:10" ht="15.75" customHeight="1" x14ac:dyDescent="0.35">
      <c r="A95" s="9"/>
      <c r="B95" s="9" t="str">
        <f>IF(E57&gt;0,CONCATENATE("INSERT INTO mission (MissionName, IDRank, IDSkill1, IDSkill2, IDSkill3, IDSkill4, AssociatedJob) VALUES (""",E57,""",3,",D22,",",D23,",",D24,",",D25,",""",F57,""");"),"")</f>
        <v/>
      </c>
      <c r="C95" s="3"/>
      <c r="D95" s="3"/>
      <c r="E95" s="3"/>
      <c r="F95" s="3"/>
      <c r="G95" s="3"/>
      <c r="H95" s="3"/>
      <c r="I95" s="3"/>
      <c r="J95" s="3"/>
    </row>
    <row r="96" spans="1:10" ht="15.75" customHeight="1" x14ac:dyDescent="0.35">
      <c r="A96" s="9"/>
      <c r="B96" s="9" t="str">
        <f>IF(E58&gt;0,CONCATENATE("INSERT INTO mission (MissionName, IDRank, IDSkill1, IDSkill2, IDSkill3, IDSkill4, AssociatedJob) VALUES (""",E58,""",3,",D22,",",D23,",",D24,",",D25,",""",F58,""");"),"")</f>
        <v/>
      </c>
      <c r="C96" s="3"/>
      <c r="D96" s="3"/>
      <c r="E96" s="3"/>
      <c r="F96" s="3"/>
      <c r="G96" s="3"/>
      <c r="H96" s="3"/>
      <c r="I96" s="3"/>
      <c r="J96" s="3"/>
    </row>
    <row r="97" spans="1:10" ht="15.75" customHeight="1" x14ac:dyDescent="0.35">
      <c r="A97" s="9"/>
      <c r="B97" s="9"/>
      <c r="C97" s="3"/>
      <c r="D97" s="3"/>
      <c r="E97" s="3"/>
      <c r="F97" s="3"/>
      <c r="G97" s="3"/>
      <c r="H97" s="3"/>
      <c r="I97" s="3"/>
      <c r="J97" s="3"/>
    </row>
    <row r="98" spans="1:10" ht="15.75" customHeight="1" x14ac:dyDescent="0.35">
      <c r="A98" s="9"/>
      <c r="B98" s="9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("Définir la stratégie des ressources humaines",4,2,3,4,5,6,"Directeur des Ressources Humaines");</v>
      </c>
      <c r="C98" s="3"/>
      <c r="D98" s="3"/>
      <c r="E98" s="3"/>
      <c r="F98" s="3"/>
      <c r="G98" s="3"/>
      <c r="H98" s="3"/>
      <c r="I98" s="3"/>
      <c r="J98" s="3"/>
    </row>
    <row r="99" spans="1:10" ht="15.75" customHeight="1" x14ac:dyDescent="0.35">
      <c r="A99" s="9"/>
      <c r="B99" s="9"/>
      <c r="C99" s="3"/>
      <c r="D99" s="3"/>
      <c r="E99" s="3"/>
      <c r="F99" s="3"/>
      <c r="G99" s="3"/>
      <c r="H99" s="3"/>
      <c r="I99" s="3"/>
      <c r="J99" s="3"/>
    </row>
    <row r="100" spans="1:10" ht="15.75" customHeight="1" x14ac:dyDescent="0.35">
      <c r="B100" s="9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Option Gestion des Ressources Humaines (GRH)",1,4,2,3,4,5,6);</v>
      </c>
      <c r="E100" s="3"/>
      <c r="F100" s="3"/>
      <c r="G100" s="3"/>
      <c r="H100" s="3"/>
      <c r="I100" s="3"/>
      <c r="J100" s="3"/>
    </row>
    <row r="101" spans="1:10" ht="15.75" customHeight="1" x14ac:dyDescent="0.35">
      <c r="E101" s="3"/>
      <c r="F101" s="3"/>
      <c r="G101" s="3"/>
      <c r="H101" s="3"/>
      <c r="I101" s="3"/>
      <c r="J101" s="3"/>
    </row>
    <row r="102" spans="1:10" ht="15.75" customHeight="1" x14ac:dyDescent="0.35">
      <c r="E102" s="3"/>
      <c r="F102" s="3"/>
      <c r="G102" s="3"/>
      <c r="H102" s="3"/>
      <c r="I102" s="3"/>
      <c r="J102" s="3"/>
    </row>
    <row r="103" spans="1:10" ht="15.75" customHeight="1" x14ac:dyDescent="0.35">
      <c r="E103" s="3"/>
      <c r="F103" s="3"/>
      <c r="G103" s="3"/>
      <c r="H103" s="3"/>
      <c r="I103" s="3"/>
      <c r="J103" s="3"/>
    </row>
    <row r="104" spans="1:10" ht="15.75" customHeight="1" x14ac:dyDescent="0.35">
      <c r="E104" s="3"/>
      <c r="F104" s="3"/>
      <c r="G104" s="3"/>
      <c r="H104" s="3"/>
      <c r="I104" s="3"/>
      <c r="J104" s="3"/>
    </row>
    <row r="105" spans="1:10" ht="15.75" customHeight="1" x14ac:dyDescent="0.35">
      <c r="E105" s="3"/>
      <c r="F105" s="3"/>
      <c r="G105" s="3"/>
      <c r="H105" s="3"/>
      <c r="I105" s="3"/>
      <c r="J105" s="3"/>
    </row>
    <row r="106" spans="1:10" ht="15.75" customHeight="1" x14ac:dyDescent="0.35">
      <c r="A106" s="22" t="s">
        <v>114</v>
      </c>
      <c r="B106" s="23" t="str">
        <f>CONCATENATE("INSERT INTO job (JobName) VALUES (""",D41,""");")</f>
        <v>INSERT INTO job (JobName) VALUES ("Responsable de la formation");</v>
      </c>
      <c r="C106" s="3"/>
      <c r="D106" s="23" t="s">
        <v>117</v>
      </c>
      <c r="E106" s="3"/>
      <c r="F106" s="3"/>
      <c r="G106" s="3"/>
      <c r="H106" s="3"/>
      <c r="I106" s="3"/>
      <c r="J106" s="3"/>
    </row>
    <row r="107" spans="1:10" ht="15.75" customHeight="1" x14ac:dyDescent="0.35">
      <c r="A107" s="22"/>
      <c r="B107" s="23" t="str">
        <f>CONCATENATE("INSERT INTO job (JobName) VALUES (""",D42,""");")</f>
        <v>INSERT INTO job (JobName) VALUES ("Chargé de communication interne");</v>
      </c>
      <c r="C107" s="3"/>
      <c r="D107" s="3"/>
      <c r="E107" s="3"/>
      <c r="F107" s="3"/>
      <c r="G107" s="3"/>
      <c r="H107" s="3"/>
      <c r="I107" s="3"/>
      <c r="J107" s="3"/>
    </row>
    <row r="108" spans="1:10" ht="15.75" customHeight="1" x14ac:dyDescent="0.35">
      <c r="A108" s="22"/>
      <c r="B108" s="23" t="str">
        <f>CONCATENATE("INSERT INTO job (JobName) VALUES (""",D43,""");")</f>
        <v>INSERT INTO job (JobName) VALUES ("Responsable rémunérations et avantages sociaux");</v>
      </c>
      <c r="C108" s="3"/>
      <c r="D108" s="3"/>
      <c r="E108" s="3"/>
      <c r="F108" s="3"/>
      <c r="G108" s="3"/>
      <c r="H108" s="3"/>
      <c r="I108" s="3"/>
      <c r="J108" s="3"/>
    </row>
    <row r="109" spans="1:10" ht="15.75" customHeight="1" x14ac:dyDescent="0.35">
      <c r="A109" s="22"/>
      <c r="B109" s="23" t="str">
        <f>CONCATENATE("INSERT INTO job (JobName) VALUES (""",D44,""");")</f>
        <v>INSERT INTO job (JobName) VALUES ("Responsable diversité et Responsabilité Sociale et Ethique");</v>
      </c>
      <c r="C109" s="3"/>
      <c r="D109" s="3"/>
      <c r="E109" s="3"/>
      <c r="F109" s="3"/>
      <c r="G109" s="3"/>
      <c r="H109" s="3"/>
      <c r="I109" s="3"/>
      <c r="J109" s="3"/>
    </row>
    <row r="110" spans="1:10" ht="15.75" customHeight="1" x14ac:dyDescent="0.35">
      <c r="A110" s="22"/>
      <c r="B110" s="23" t="str">
        <f>CONCATENATE("INSERT INTO job (JobName) VALUES (""",D45,""");")</f>
        <v>INSERT INTO job (JobName) VALUES ("Responsable du recrutement");</v>
      </c>
      <c r="C110" s="3"/>
      <c r="D110" s="3"/>
      <c r="E110" s="3"/>
      <c r="F110" s="3"/>
      <c r="G110" s="3"/>
      <c r="H110" s="3"/>
      <c r="I110" s="3"/>
      <c r="J110" s="3"/>
    </row>
    <row r="111" spans="1:10" ht="15.75" customHeight="1" x14ac:dyDescent="0.35">
      <c r="A111" s="22"/>
      <c r="B111" s="23" t="str">
        <f>CONCATENATE("INSERT INTO job (JobName) VALUES (""",D46,""");")</f>
        <v>INSERT INTO job (JobName) VALUES ("");</v>
      </c>
      <c r="C111" s="3" t="str">
        <f>IF(E56&gt;0,CONCATENATE("INSERT INTO job (JobName) VALUES (""",E56,""");"),"")</f>
        <v/>
      </c>
      <c r="D111" s="3"/>
      <c r="E111" s="3"/>
      <c r="F111" s="3"/>
      <c r="G111" s="3"/>
      <c r="H111" s="3"/>
      <c r="I111" s="3"/>
      <c r="J111" s="3"/>
    </row>
    <row r="112" spans="1:10" ht="15.75" customHeight="1" x14ac:dyDescent="0.35">
      <c r="A112" s="22"/>
      <c r="B112" s="23" t="str">
        <f>CONCATENATE("INSERT INTO job (JobName) VALUES (""",D47,""");")</f>
        <v>INSERT INTO job (JobName) VALUES ("");</v>
      </c>
      <c r="C112" s="3"/>
      <c r="D112" s="3"/>
      <c r="E112" s="3"/>
      <c r="F112" s="3"/>
      <c r="G112" s="3"/>
      <c r="H112" s="3"/>
      <c r="I112" s="3"/>
      <c r="J112" s="3"/>
    </row>
    <row r="113" spans="1:10" ht="15.75" customHeight="1" x14ac:dyDescent="0.35">
      <c r="A113" s="22"/>
      <c r="B113" s="23" t="str">
        <f>CONCATENATE("INSERT INTO job (JobName) VALUES (""",D48,""");")</f>
        <v>INSERT INTO job (JobName) VALUES ("");</v>
      </c>
      <c r="C113" s="3"/>
      <c r="D113" s="3"/>
      <c r="E113" s="3"/>
      <c r="F113" s="3"/>
      <c r="G113" s="3"/>
      <c r="H113" s="3"/>
      <c r="I113" s="3"/>
      <c r="J113" s="3"/>
    </row>
    <row r="114" spans="1:10" ht="15.75" customHeight="1" x14ac:dyDescent="0.35">
      <c r="A114" s="22"/>
      <c r="B114" s="23" t="str">
        <f>CONCATENATE("INSERT INTO job (JobName) VALUES (""",D49,""");")</f>
        <v>INSERT INTO job (JobName) VALUES ("");</v>
      </c>
      <c r="C114" s="3"/>
      <c r="D114" s="3"/>
      <c r="E114" s="3"/>
      <c r="F114" s="3"/>
      <c r="G114" s="3"/>
      <c r="H114" s="3"/>
      <c r="I114" s="3"/>
      <c r="J114" s="3"/>
    </row>
    <row r="115" spans="1:10" ht="15.75" customHeight="1" x14ac:dyDescent="0.35">
      <c r="A115" s="22"/>
      <c r="B115" s="23" t="str">
        <f>CONCATENATE("INSERT INTO job (JobName) VALUES (""",D50,""");")</f>
        <v>INSERT INTO job (JobName) VALUES ("");</v>
      </c>
      <c r="C115" s="3"/>
      <c r="D115" s="3"/>
      <c r="E115" s="3"/>
      <c r="F115" s="3"/>
      <c r="G115" s="3"/>
      <c r="H115" s="3"/>
      <c r="I115" s="3"/>
      <c r="J115" s="3"/>
    </row>
    <row r="116" spans="1:10" ht="15.75" customHeight="1" x14ac:dyDescent="0.35">
      <c r="A116" s="22"/>
      <c r="B116" s="22"/>
      <c r="C116" s="3"/>
      <c r="D116" s="3"/>
      <c r="E116" s="3"/>
      <c r="F116" s="3"/>
      <c r="G116" s="3"/>
      <c r="H116" s="3"/>
      <c r="I116" s="3"/>
      <c r="J116" s="3"/>
    </row>
    <row r="117" spans="1:10" ht="15.75" customHeight="1" x14ac:dyDescent="0.35">
      <c r="A117" s="22"/>
      <c r="B117" s="23" t="str">
        <f>CONCATENATE("INSERT INTO job (JobName) VALUES (""",F54,""");")</f>
        <v>INSERT INTO job (JobName) VALUES ("Gestionnaire de carrières");</v>
      </c>
      <c r="C117" s="3"/>
      <c r="D117" s="3"/>
      <c r="E117" s="3"/>
      <c r="F117" s="3"/>
      <c r="G117" s="3"/>
      <c r="H117" s="3"/>
      <c r="I117" s="3"/>
      <c r="J117" s="3"/>
    </row>
    <row r="118" spans="1:10" ht="15.75" customHeight="1" x14ac:dyDescent="0.35">
      <c r="A118" s="22"/>
      <c r="B118" s="23" t="str">
        <f>CONCATENATE("INSERT INTO job (JobName) VALUES (""",F55,""");")</f>
        <v>INSERT INTO job (JobName) VALUES ("Auditeur social");</v>
      </c>
      <c r="C118" s="3"/>
      <c r="D118" s="3"/>
      <c r="E118" s="3"/>
      <c r="F118" s="3"/>
      <c r="G118" s="3"/>
      <c r="H118" s="3"/>
      <c r="I118" s="3"/>
      <c r="J118" s="3"/>
    </row>
    <row r="119" spans="1:10" ht="15.75" customHeight="1" x14ac:dyDescent="0.35">
      <c r="A119" s="22"/>
      <c r="B119" s="23" t="str">
        <f>CONCATENATE("INSERT INTO job (JobName) VALUES (""",F56,""");")</f>
        <v>INSERT INTO job (JobName) VALUES ("");</v>
      </c>
      <c r="C119" s="3"/>
      <c r="D119" s="3"/>
      <c r="E119" s="3"/>
      <c r="F119" s="3"/>
      <c r="G119" s="3"/>
      <c r="H119" s="3"/>
      <c r="I119" s="3"/>
      <c r="J119" s="3"/>
    </row>
    <row r="120" spans="1:10" ht="15.75" customHeight="1" x14ac:dyDescent="0.35">
      <c r="A120" s="22"/>
      <c r="B120" s="23" t="str">
        <f>CONCATENATE("INSERT INTO job (JobName) VALUES (""",F57,""");")</f>
        <v>INSERT INTO job (JobName) VALUES ("");</v>
      </c>
      <c r="C120" s="3"/>
      <c r="D120" s="3"/>
      <c r="E120" s="3"/>
      <c r="F120" s="3"/>
      <c r="G120" s="3"/>
      <c r="H120" s="3"/>
      <c r="I120" s="3"/>
      <c r="J120" s="3"/>
    </row>
    <row r="121" spans="1:10" ht="15.75" customHeight="1" x14ac:dyDescent="0.35">
      <c r="A121" s="22"/>
      <c r="B121" s="23" t="str">
        <f>CONCATENATE("INSERT INTO job (JobName) VALUES (""",F58,""");")</f>
        <v>INSERT INTO job (JobName) VALUES ("");</v>
      </c>
      <c r="C121" s="3"/>
      <c r="D121" s="3"/>
      <c r="E121" s="3"/>
      <c r="F121" s="3"/>
      <c r="G121" s="3"/>
      <c r="H121" s="3"/>
      <c r="I121" s="3"/>
      <c r="J121" s="3"/>
    </row>
    <row r="122" spans="1:10" ht="15.75" customHeight="1" x14ac:dyDescent="0.35">
      <c r="A122" s="22"/>
      <c r="B122" s="22"/>
      <c r="C122" s="3"/>
      <c r="D122" s="3"/>
      <c r="E122" s="3"/>
      <c r="F122" s="3"/>
      <c r="G122" s="3"/>
      <c r="H122" s="3"/>
      <c r="I122" s="3"/>
      <c r="J122" s="3"/>
    </row>
    <row r="123" spans="1:10" ht="15.75" customHeight="1" x14ac:dyDescent="0.35">
      <c r="A123" s="22"/>
      <c r="B123" s="23" t="str">
        <f>CONCATENATE("INSERT INTO job (JobName) VALUES (""",G62,""");")</f>
        <v>INSERT INTO job (JobName) VALUES ("Directeur des Ressources Humaines");</v>
      </c>
      <c r="C123" s="3"/>
      <c r="D123" s="3"/>
      <c r="E123" s="3"/>
      <c r="F123" s="3"/>
      <c r="G123" s="3"/>
      <c r="H123" s="3"/>
      <c r="I123" s="3"/>
      <c r="J123" s="3"/>
    </row>
    <row r="124" spans="1:10" ht="15.75" customHeight="1" x14ac:dyDescent="0.35">
      <c r="A124" s="22"/>
      <c r="B124" s="22"/>
      <c r="C124" s="3"/>
      <c r="D124" s="3"/>
      <c r="E124" s="3"/>
      <c r="F124" s="3"/>
      <c r="G124" s="3"/>
      <c r="H124" s="3"/>
      <c r="I124" s="3"/>
      <c r="J124" s="3"/>
    </row>
    <row r="125" spans="1:10" ht="15.75" customHeight="1" x14ac:dyDescent="0.35">
      <c r="A125" s="22" t="s">
        <v>115</v>
      </c>
      <c r="B125" s="23" t="str">
        <f>CONCATENATE("INSERT INTO association_job_skill (IDJob, IDSkill, IDRank) VALUES (1,1,2);")</f>
        <v>INSERT INTO association_job_skill (IDJob, IDSkill, IDRank) VALUES (1,1,2);</v>
      </c>
      <c r="C125" s="3"/>
      <c r="D125" s="3"/>
      <c r="E125" s="3"/>
      <c r="F125" s="3"/>
      <c r="G125" s="3"/>
      <c r="H125" s="3"/>
      <c r="I125" s="3"/>
      <c r="J125" s="3"/>
    </row>
    <row r="126" spans="1:10" ht="15.75" customHeight="1" x14ac:dyDescent="0.35">
      <c r="A126" s="22"/>
      <c r="B126" s="23" t="str">
        <f t="shared" ref="B126:B134" si="4">CONCATENATE("INSERT INTO association_job_skill (IDJob, IDSkill, IDRank) VALUES (1,1,2);")</f>
        <v>INSERT INTO association_job_skill (IDJob, IDSkill, IDRank) VALUES (1,1,2);</v>
      </c>
      <c r="C126" s="3"/>
      <c r="D126" s="23" t="s">
        <v>116</v>
      </c>
      <c r="E126" s="3"/>
      <c r="F126" s="3"/>
      <c r="G126" s="3"/>
      <c r="H126" s="3"/>
      <c r="I126" s="3"/>
      <c r="J126" s="3"/>
    </row>
    <row r="127" spans="1:10" ht="15.75" customHeight="1" x14ac:dyDescent="0.35">
      <c r="A127" s="22"/>
      <c r="B127" s="23" t="str">
        <f t="shared" si="4"/>
        <v>INSERT INTO association_job_skill (IDJob, IDSkill, IDRank) VALUES (1,1,2);</v>
      </c>
      <c r="C127" s="3"/>
      <c r="D127" s="3"/>
      <c r="E127" s="3"/>
      <c r="F127" s="3"/>
      <c r="G127" s="3"/>
      <c r="H127" s="3"/>
      <c r="I127" s="3"/>
      <c r="J127" s="3"/>
    </row>
    <row r="128" spans="1:10" ht="15.75" customHeight="1" x14ac:dyDescent="0.35">
      <c r="A128" s="22"/>
      <c r="B128" s="23" t="str">
        <f t="shared" si="4"/>
        <v>INSERT INTO association_job_skill (IDJob, IDSkill, IDRank) VALUES (1,1,2);</v>
      </c>
      <c r="C128" s="3"/>
      <c r="D128" s="3"/>
      <c r="E128" s="3"/>
      <c r="F128" s="3"/>
      <c r="G128" s="3"/>
      <c r="H128" s="3"/>
      <c r="I128" s="3"/>
      <c r="J128" s="3"/>
    </row>
    <row r="129" spans="1:10" ht="15.75" customHeight="1" x14ac:dyDescent="0.35">
      <c r="A129" s="22"/>
      <c r="B129" s="23" t="str">
        <f t="shared" si="4"/>
        <v>INSERT INTO association_job_skill (IDJob, IDSkill, IDRank) VALUES (1,1,2);</v>
      </c>
      <c r="C129" s="3"/>
      <c r="D129" s="3"/>
      <c r="E129" s="3"/>
      <c r="F129" s="3"/>
      <c r="G129" s="3"/>
      <c r="H129" s="3"/>
      <c r="I129" s="3"/>
      <c r="J129" s="3"/>
    </row>
    <row r="130" spans="1:10" ht="15.75" customHeight="1" x14ac:dyDescent="0.35">
      <c r="A130" s="22"/>
      <c r="B130" s="23" t="str">
        <f t="shared" si="4"/>
        <v>INSERT INTO association_job_skill (IDJob, IDSkill, IDRank) VALUES (1,1,2);</v>
      </c>
      <c r="C130" s="3"/>
      <c r="D130" s="3"/>
      <c r="E130" s="3"/>
      <c r="F130" s="3"/>
      <c r="G130" s="3"/>
      <c r="H130" s="3"/>
      <c r="I130" s="3"/>
      <c r="J130" s="3"/>
    </row>
    <row r="131" spans="1:10" ht="15.75" customHeight="1" x14ac:dyDescent="0.35">
      <c r="A131" s="22"/>
      <c r="B131" s="23" t="str">
        <f t="shared" si="4"/>
        <v>INSERT INTO association_job_skill (IDJob, IDSkill, IDRank) VALUES (1,1,2);</v>
      </c>
      <c r="C131" s="3"/>
      <c r="D131" s="3"/>
      <c r="E131" s="3"/>
      <c r="F131" s="3"/>
      <c r="G131" s="3"/>
      <c r="H131" s="3"/>
      <c r="I131" s="3"/>
      <c r="J131" s="3"/>
    </row>
    <row r="132" spans="1:10" ht="15.75" customHeight="1" x14ac:dyDescent="0.35">
      <c r="A132" s="22"/>
      <c r="B132" s="23" t="str">
        <f t="shared" si="4"/>
        <v>INSERT INTO association_job_skill (IDJob, IDSkill, IDRank) VALUES (1,1,2);</v>
      </c>
      <c r="C132" s="3"/>
      <c r="D132" s="3"/>
      <c r="E132" s="3"/>
      <c r="F132" s="3"/>
      <c r="G132" s="3"/>
      <c r="H132" s="3"/>
      <c r="I132" s="3"/>
      <c r="J132" s="3"/>
    </row>
    <row r="133" spans="1:10" ht="15.75" customHeight="1" x14ac:dyDescent="0.35">
      <c r="A133" s="22"/>
      <c r="B133" s="23" t="str">
        <f t="shared" si="4"/>
        <v>INSERT INTO association_job_skill (IDJob, IDSkill, IDRank) VALUES (1,1,2);</v>
      </c>
      <c r="C133" s="3"/>
      <c r="D133" s="3"/>
      <c r="E133" s="3"/>
      <c r="F133" s="3"/>
      <c r="G133" s="3"/>
      <c r="H133" s="3"/>
      <c r="I133" s="3"/>
      <c r="J133" s="3"/>
    </row>
    <row r="134" spans="1:10" ht="15.75" customHeight="1" x14ac:dyDescent="0.35">
      <c r="A134" s="22"/>
      <c r="B134" s="23" t="str">
        <f t="shared" si="4"/>
        <v>INSERT INTO association_job_skill (IDJob, IDSkill, IDRank) VALUES (1,1,2);</v>
      </c>
      <c r="C134" s="3"/>
      <c r="D134" s="3"/>
      <c r="E134" s="3"/>
      <c r="F134" s="3"/>
      <c r="G134" s="3"/>
      <c r="H134" s="3"/>
      <c r="I134" s="3"/>
      <c r="J134" s="3"/>
    </row>
    <row r="135" spans="1:10" ht="15.75" customHeight="1" x14ac:dyDescent="0.35">
      <c r="A135" s="22"/>
      <c r="B135" s="22"/>
      <c r="C135" s="3"/>
      <c r="D135" s="3"/>
      <c r="E135" s="3"/>
      <c r="F135" s="3"/>
      <c r="G135" s="3"/>
      <c r="H135" s="3"/>
      <c r="I135" s="3"/>
      <c r="J135" s="3"/>
    </row>
    <row r="136" spans="1:10" ht="15.75" customHeight="1" x14ac:dyDescent="0.35">
      <c r="A136" s="22"/>
      <c r="B136" s="23" t="str">
        <f>CONCATENATE("INSERT INTO association_job_skill (IDJob, IDSkill, IDRank) VALUES (1,1,3);")</f>
        <v>INSERT INTO association_job_skill (IDJob, IDSkill, IDRank) VALUES (1,1,3);</v>
      </c>
      <c r="C136" s="3"/>
      <c r="D136" s="3"/>
      <c r="E136" s="3"/>
      <c r="F136" s="3"/>
      <c r="G136" s="3"/>
      <c r="H136" s="3"/>
      <c r="I136" s="3"/>
      <c r="J136" s="3"/>
    </row>
    <row r="137" spans="1:10" ht="15.75" customHeight="1" x14ac:dyDescent="0.35">
      <c r="A137" s="22"/>
      <c r="B137" s="23" t="str">
        <f t="shared" ref="B137:B140" si="5">CONCATENATE("INSERT INTO association_job_skill (IDJob, IDSkill, IDRank) VALUES (1,1,3);")</f>
        <v>INSERT INTO association_job_skill (IDJob, IDSkill, IDRank) VALUES (1,1,3);</v>
      </c>
      <c r="C137" s="3"/>
      <c r="D137" s="3"/>
      <c r="E137" s="3"/>
      <c r="F137" s="3"/>
      <c r="G137" s="3"/>
      <c r="H137" s="3"/>
      <c r="I137" s="3"/>
      <c r="J137" s="3"/>
    </row>
    <row r="138" spans="1:10" ht="15.75" customHeight="1" x14ac:dyDescent="0.35">
      <c r="A138" s="22"/>
      <c r="B138" s="23" t="str">
        <f t="shared" si="5"/>
        <v>INSERT INTO association_job_skill (IDJob, IDSkill, IDRank) VALUES (1,1,3);</v>
      </c>
      <c r="C138" s="3"/>
      <c r="D138" s="3"/>
      <c r="E138" s="3"/>
      <c r="F138" s="3"/>
      <c r="G138" s="3"/>
      <c r="H138" s="3"/>
      <c r="I138" s="3"/>
      <c r="J138" s="3"/>
    </row>
    <row r="139" spans="1:10" ht="15.75" customHeight="1" x14ac:dyDescent="0.35">
      <c r="A139" s="22"/>
      <c r="B139" s="23" t="str">
        <f t="shared" si="5"/>
        <v>INSERT INTO association_job_skill (IDJob, IDSkill, IDRank) VALUES (1,1,3);</v>
      </c>
      <c r="C139" s="3"/>
      <c r="D139" s="3"/>
      <c r="E139" s="3"/>
      <c r="F139" s="3"/>
      <c r="G139" s="3"/>
      <c r="H139" s="3"/>
      <c r="I139" s="3"/>
      <c r="J139" s="3"/>
    </row>
    <row r="140" spans="1:10" ht="15.75" customHeight="1" x14ac:dyDescent="0.35">
      <c r="A140" s="22"/>
      <c r="B140" s="23" t="str">
        <f t="shared" si="5"/>
        <v>INSERT INTO association_job_skill (IDJob, IDSkill, IDRank) VALUES (1,1,3);</v>
      </c>
      <c r="C140" s="3"/>
      <c r="D140" s="3"/>
      <c r="E140" s="3"/>
      <c r="F140" s="3"/>
      <c r="G140" s="3"/>
      <c r="H140" s="3"/>
      <c r="I140" s="3"/>
      <c r="J140" s="3"/>
    </row>
    <row r="141" spans="1:10" ht="15.75" customHeight="1" x14ac:dyDescent="0.35">
      <c r="A141" s="22"/>
      <c r="B141" s="22"/>
      <c r="C141" s="3"/>
      <c r="D141" s="3"/>
      <c r="E141" s="3"/>
      <c r="F141" s="3"/>
      <c r="G141" s="3"/>
      <c r="H141" s="3"/>
      <c r="I141" s="3"/>
      <c r="J141" s="3"/>
    </row>
    <row r="142" spans="1:10" ht="15.75" customHeight="1" x14ac:dyDescent="0.35">
      <c r="A142" s="22"/>
      <c r="B142" s="23" t="str">
        <f>CONCATENATE("INSERT INTO association_job_skill (IDJob, IDSkill, IDRank) VALUES (1,1,4);")</f>
        <v>INSERT INTO association_job_skill (IDJob, IDSkill, IDRank) VALUES (1,1,4);</v>
      </c>
      <c r="C142" s="3"/>
      <c r="D142" s="3"/>
      <c r="E142" s="3"/>
      <c r="F142" s="3"/>
      <c r="G142" s="3"/>
      <c r="H142" s="3"/>
      <c r="I142" s="3"/>
      <c r="J142" s="3"/>
    </row>
    <row r="143" spans="1:10" ht="15.75" customHeight="1" x14ac:dyDescent="0.35">
      <c r="A143" s="9"/>
      <c r="B143" s="9"/>
      <c r="C143" s="3"/>
      <c r="D143" s="3"/>
      <c r="E143" s="3"/>
      <c r="F143" s="3"/>
      <c r="G143" s="3"/>
      <c r="H143" s="3"/>
      <c r="I143" s="3"/>
      <c r="J143" s="3"/>
    </row>
    <row r="144" spans="1:10" ht="15.75" customHeight="1" x14ac:dyDescent="0.35">
      <c r="A144" s="9"/>
      <c r="B144" s="9"/>
      <c r="C144" s="3"/>
      <c r="D144" s="3"/>
      <c r="E144" s="3"/>
      <c r="F144" s="3"/>
      <c r="G144" s="3"/>
      <c r="H144" s="3"/>
      <c r="I144" s="3"/>
      <c r="J144" s="3"/>
    </row>
    <row r="145" spans="1:10" ht="15.75" customHeight="1" x14ac:dyDescent="0.35">
      <c r="A145" s="9"/>
      <c r="B145" s="9"/>
      <c r="C145" s="3"/>
      <c r="D145" s="3"/>
      <c r="E145" s="3"/>
      <c r="F145" s="3"/>
      <c r="G145" s="3"/>
      <c r="H145" s="3"/>
      <c r="I145" s="3"/>
      <c r="J145" s="3"/>
    </row>
  </sheetData>
  <mergeCells count="1">
    <mergeCell ref="E41:E45"/>
  </mergeCell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2018-02-21T12:39:08Z</dcterms:created>
  <dcterms:modified xsi:type="dcterms:W3CDTF">2019-03-12T08:20:48Z</dcterms:modified>
</cp:coreProperties>
</file>