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<sst xmlns="http://schemas.openxmlformats.org/spreadsheetml/2006/main" uniqueCount="11">
  <si>
    <t>Coronavirus Extrapolations</t>
  </si>
  <si>
    <t>Date</t>
  </si>
  <si>
    <t>Deaths</t>
  </si>
  <si>
    <t>Cases = Deaths x 100</t>
  </si>
  <si>
    <t>Constant Weekly New Cases</t>
  </si>
  <si>
    <t>Cases = 5 x Cases(-3)</t>
  </si>
  <si>
    <t>Cases = 20 x Cases (-3)</t>
  </si>
  <si>
    <t>Cases = Cases (-3) x exp(3 x week ch)</t>
  </si>
  <si>
    <t>3-week growth factor since sunday</t>
  </si>
  <si>
    <t>Most recent 3-week deaths projection…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</si>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</sst>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3" fontId="2" fillId="2" borderId="1" applyNumberFormat="1" applyFont="1" applyFill="1" applyBorder="1" applyAlignment="1" applyProtection="0">
      <alignment horizontal="center" vertical="top" wrapText="1"/>
    </xf>
    <xf numFmtId="5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J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0" width="22.9531" style="1" customWidth="1"/>
    <col min="11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s="4"/>
    </row>
    <row r="3" ht="20.25" customHeight="1">
      <c r="A3" s="5">
        <v>43928</v>
      </c>
      <c r="B3" s="6">
        <v>12854</v>
      </c>
      <c r="C3" s="7"/>
      <c r="D3" s="7"/>
      <c r="E3" s="7"/>
      <c r="F3" s="7"/>
      <c r="G3" s="7"/>
      <c r="H3" s="8">
        <f>(B3/B4)^(21/2)</f>
        <v>21.0141578307885</v>
      </c>
      <c r="I3" s="8">
        <f>B4*H3</f>
        <v>202114.170016524</v>
      </c>
      <c r="J3" s="7"/>
    </row>
    <row r="4" ht="20.05" customHeight="1">
      <c r="A4" s="9">
        <v>43926</v>
      </c>
      <c r="B4" s="10">
        <v>9618</v>
      </c>
      <c r="C4" s="11"/>
      <c r="D4" s="11">
        <f>C7+3*(C7-C8)</f>
        <v>3102000</v>
      </c>
      <c r="E4" s="11">
        <f>5*C7</f>
        <v>4809000</v>
      </c>
      <c r="F4" s="11">
        <f>20*C7</f>
        <v>19236000</v>
      </c>
      <c r="G4" s="11">
        <f>C7*(C7/C8)^3</f>
        <v>55832145.4145937</v>
      </c>
      <c r="H4" s="12"/>
      <c r="I4" s="12"/>
      <c r="J4" s="11">
        <f>100*I3</f>
        <v>20211417.0016524</v>
      </c>
    </row>
    <row r="5" ht="20.05" customHeight="1">
      <c r="A5" s="9">
        <f>$A4-7</f>
        <v>43919</v>
      </c>
      <c r="B5" s="10">
        <v>2484</v>
      </c>
      <c r="C5" s="11"/>
      <c r="D5" s="11">
        <f>C8+3*(C8-C9)</f>
        <v>869400</v>
      </c>
      <c r="E5" s="11">
        <f>5*C8</f>
        <v>1242000</v>
      </c>
      <c r="F5" s="11">
        <f>20*C8</f>
        <v>4968000</v>
      </c>
      <c r="G5" s="11">
        <f>C8*(C8/C9)^3</f>
        <v>53654400</v>
      </c>
      <c r="H5" s="12"/>
      <c r="I5" s="12"/>
      <c r="J5" s="11"/>
    </row>
    <row r="6" ht="20.05" customHeight="1">
      <c r="A6" s="9">
        <f>$A5-7</f>
        <v>43912</v>
      </c>
      <c r="B6" s="10">
        <v>414</v>
      </c>
      <c r="C6" s="11"/>
      <c r="D6" s="11">
        <f>C9+3*(C9-C10)</f>
        <v>144900</v>
      </c>
      <c r="E6" s="11">
        <f>5*C9</f>
        <v>207000</v>
      </c>
      <c r="F6" s="11">
        <f>20*C9</f>
        <v>828000</v>
      </c>
      <c r="G6" s="11">
        <f>C9*(C9/C10)^3</f>
        <v>8942400</v>
      </c>
      <c r="H6" s="12"/>
      <c r="I6" s="12"/>
      <c r="J6" s="11"/>
    </row>
    <row r="7" ht="20.05" customHeight="1">
      <c r="A7" s="9">
        <f>$A6-7</f>
        <v>43905</v>
      </c>
      <c r="B7" s="10">
        <v>69</v>
      </c>
      <c r="C7" s="11">
        <f>B4*100</f>
        <v>961800</v>
      </c>
      <c r="D7" s="11">
        <f>C10+3*(C10-C11)</f>
        <v>19800</v>
      </c>
      <c r="E7" s="11">
        <f>5*C10</f>
        <v>34500</v>
      </c>
      <c r="F7" s="11">
        <f>20*C10</f>
        <v>138000</v>
      </c>
      <c r="G7" s="11">
        <f>C10*(C10/C11)^3</f>
        <v>128966.323395539</v>
      </c>
      <c r="H7" s="12"/>
      <c r="I7" s="12"/>
      <c r="J7" s="11"/>
    </row>
    <row r="8" ht="20.05" customHeight="1">
      <c r="A8" s="9">
        <f>$A7-7</f>
        <v>43898</v>
      </c>
      <c r="B8" s="10">
        <v>26</v>
      </c>
      <c r="C8" s="11">
        <f>B5*100</f>
        <v>248400</v>
      </c>
      <c r="D8" s="11">
        <f>C11+3*(C11-C12)</f>
        <v>10100</v>
      </c>
      <c r="E8" s="11">
        <f>5*C11</f>
        <v>13000</v>
      </c>
      <c r="F8" s="11">
        <f>20*C11</f>
        <v>52000</v>
      </c>
      <c r="G8" s="11">
        <f>C11*(C11/C12)^3</f>
        <v>45697600</v>
      </c>
      <c r="H8" s="12"/>
      <c r="I8" s="12"/>
      <c r="J8" s="11"/>
    </row>
    <row r="9" ht="20.05" customHeight="1">
      <c r="A9" s="9">
        <f>$A8-7</f>
        <v>43891</v>
      </c>
      <c r="B9" s="10">
        <v>1</v>
      </c>
      <c r="C9" s="11">
        <f>B6*100</f>
        <v>41400</v>
      </c>
      <c r="D9" s="11">
        <f>C12+3*(C12-C13)</f>
        <v>370</v>
      </c>
      <c r="E9" s="11">
        <f>5*C12</f>
        <v>500</v>
      </c>
      <c r="F9" s="11">
        <f>20*C12</f>
        <v>2000</v>
      </c>
      <c r="G9" s="11">
        <f>C12*(C12/C13)^3</f>
        <v>100000</v>
      </c>
      <c r="H9" s="12"/>
      <c r="I9" s="12"/>
      <c r="J9" s="11"/>
    </row>
    <row r="10" ht="20.05" customHeight="1">
      <c r="A10" s="9">
        <f>$A9-7</f>
        <v>43884</v>
      </c>
      <c r="B10" s="13"/>
      <c r="C10" s="11">
        <f>B7*100</f>
        <v>6900</v>
      </c>
      <c r="D10" s="11">
        <f>C13+3*(C13-C14)</f>
        <v>37</v>
      </c>
      <c r="E10" s="11">
        <f>5*C13</f>
        <v>50</v>
      </c>
      <c r="F10" s="11">
        <f>20*C13</f>
        <v>200</v>
      </c>
      <c r="G10" s="11">
        <f>C13*(C13/C14)^3</f>
        <v>10000</v>
      </c>
      <c r="H10" s="12"/>
      <c r="I10" s="12"/>
      <c r="J10" s="11"/>
    </row>
    <row r="11" ht="20.05" customHeight="1">
      <c r="A11" s="9">
        <f>$A10-7</f>
        <v>43877</v>
      </c>
      <c r="B11" s="13"/>
      <c r="C11" s="11">
        <f>B8*100</f>
        <v>2600</v>
      </c>
      <c r="D11" s="11">
        <f>C14+3*(C14-C15)</f>
        <v>4</v>
      </c>
      <c r="E11" s="11">
        <f>5*C14</f>
        <v>5</v>
      </c>
      <c r="F11" s="11">
        <f>20*C14</f>
        <v>20</v>
      </c>
      <c r="G11" s="11"/>
      <c r="H11" s="12"/>
      <c r="I11" s="12"/>
      <c r="J11" s="11"/>
    </row>
    <row r="12" ht="20.05" customHeight="1">
      <c r="A12" s="9">
        <f>$A11-7</f>
        <v>43870</v>
      </c>
      <c r="B12" s="13"/>
      <c r="C12" s="11">
        <f>B9*100</f>
        <v>100</v>
      </c>
      <c r="D12" s="11"/>
      <c r="E12" s="11"/>
      <c r="F12" s="11"/>
      <c r="G12" s="11"/>
      <c r="H12" s="12"/>
      <c r="I12" s="12"/>
      <c r="J12" s="11"/>
    </row>
    <row r="13" ht="20.05" customHeight="1">
      <c r="A13" s="9">
        <f>$A12-7</f>
        <v>43863</v>
      </c>
      <c r="B13" s="13"/>
      <c r="C13" s="14">
        <v>10</v>
      </c>
      <c r="D13" s="11"/>
      <c r="E13" s="15"/>
      <c r="F13" s="15"/>
      <c r="G13" s="11"/>
      <c r="H13" s="12"/>
      <c r="I13" s="12"/>
      <c r="J13" s="11"/>
    </row>
    <row r="14" ht="20.05" customHeight="1">
      <c r="A14" s="9">
        <f>$A13-7</f>
        <v>43856</v>
      </c>
      <c r="B14" s="13"/>
      <c r="C14" s="14">
        <v>1</v>
      </c>
      <c r="D14" s="15"/>
      <c r="E14" s="15"/>
      <c r="F14" s="15"/>
      <c r="G14" s="16"/>
      <c r="H14" s="12"/>
      <c r="I14" s="12"/>
      <c r="J14" s="11"/>
    </row>
    <row r="15" ht="20.05" customHeight="1">
      <c r="A15" s="17"/>
      <c r="B15" s="13"/>
      <c r="C15" s="14">
        <v>0</v>
      </c>
      <c r="D15" s="15"/>
      <c r="E15" s="15"/>
      <c r="F15" s="15"/>
      <c r="G15" s="16"/>
      <c r="H15" s="12"/>
      <c r="I15" s="12"/>
      <c r="J15" s="11"/>
    </row>
    <row r="16" ht="20.05" customHeight="1">
      <c r="A16" s="17"/>
      <c r="B16" s="18"/>
      <c r="C16" s="15"/>
      <c r="D16" s="15"/>
      <c r="E16" s="15"/>
      <c r="F16" s="15"/>
      <c r="G16" s="16"/>
      <c r="H16" s="12"/>
      <c r="I16" s="12"/>
      <c r="J16" s="11"/>
    </row>
    <row r="17" ht="20.05" customHeight="1">
      <c r="A17" s="17"/>
      <c r="B17" t="s" s="19">
        <v>10</v>
      </c>
      <c r="C17" s="15"/>
      <c r="D17" s="15"/>
      <c r="E17" s="15"/>
      <c r="F17" s="15"/>
      <c r="G17" s="16"/>
      <c r="H17" s="12"/>
      <c r="I17" s="12"/>
      <c r="J17" s="11"/>
    </row>
  </sheetData>
  <mergeCells count="1">
    <mergeCell ref="A1:J1"/>
  </mergeCells>
  <hyperlinks>
    <hyperlink ref="B17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