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oronavirus Extrapola" sheetId="1" r:id="rId4"/>
  </sheets>
</workbook>
</file>

<file path=xl/sharedStrings.xml><?xml version="1.0" encoding="utf-8"?>
<sst xmlns="http://schemas.openxmlformats.org/spreadsheetml/2006/main" uniqueCount="11">
  <si>
    <t>Coronavirus Extrapolations</t>
  </si>
  <si>
    <t>Date</t>
  </si>
  <si>
    <t>Deaths</t>
  </si>
  <si>
    <t>Inferred Cases = Deaths x 100 Lagged 2 Weeks</t>
  </si>
  <si>
    <t>Cases = 1.5 x Cases(-3)</t>
  </si>
  <si>
    <t>Cases = 3 x Cases(-3)</t>
  </si>
  <si>
    <t>Cases = 6 x Cases(-3)</t>
  </si>
  <si>
    <t>Cases = 12 x Cases (-3)</t>
  </si>
  <si>
    <t>Confirmed Cases</t>
  </si>
  <si>
    <t>Inferred Cases/Confirmed Cases</t>
  </si>
  <si>
    <r>
      <rPr>
        <u val="single"/>
        <sz val="10"/>
        <color indexed="8"/>
        <rFont val="Helvetica Neue"/>
      </rPr>
      <t>https://www.icloud.com/numbers/0EzBEAgAQojAip4VJWYWIWICQ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</si>
</sst>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yyyy-mm-dd"/>
    <numFmt numFmtId="60" formatCode="#,##0.0"/>
    <numFmt numFmtId="61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Helvetica Neue"/>
    </font>
    <font>
      <b val="1"/>
      <sz val="10"/>
      <color indexed="8"/>
      <name val="Helvetica Neue"/>
    </font>
    <font>
      <sz val="10"/>
      <color indexed="13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top" wrapText="1"/>
    </xf>
    <xf numFmtId="0" fontId="3" fillId="2" borderId="1" applyNumberFormat="0" applyFont="1" applyFill="1" applyBorder="1" applyAlignment="1" applyProtection="0">
      <alignment horizontal="center" vertical="top" wrapText="1"/>
    </xf>
    <xf numFmtId="59" fontId="3" fillId="3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3" fontId="4" borderId="4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60" fontId="4" borderId="4" applyNumberFormat="1" applyFont="1" applyFill="0" applyBorder="1" applyAlignment="1" applyProtection="0">
      <alignment vertical="top" wrapText="1"/>
    </xf>
    <xf numFmtId="59" fontId="3" fillId="3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3" fontId="4" borderId="7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60" fontId="4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1" fontId="0" borderId="7" applyNumberFormat="1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61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d695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EzBEAgAQojAip4VJWYWIWICQ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J2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" width="13.75" style="1" customWidth="1"/>
    <col min="3" max="3" width="14.6484" style="1" customWidth="1"/>
    <col min="4" max="7" width="9.71875" style="1" customWidth="1"/>
    <col min="8" max="8" width="6.19531" style="1" customWidth="1"/>
    <col min="9" max="10" width="13.75" style="1" customWidth="1"/>
    <col min="11" max="16384" width="16.3516" style="1" customWidth="1"/>
  </cols>
  <sheetData>
    <row r="1" ht="28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44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s="4"/>
      <c r="I2" t="s" s="3">
        <v>8</v>
      </c>
      <c r="J2" t="s" s="3">
        <v>9</v>
      </c>
    </row>
    <row r="3" ht="20.25" customHeight="1">
      <c r="A3" s="5">
        <f>$A4+7</f>
        <v>43972</v>
      </c>
      <c r="B3" s="6">
        <v>96354</v>
      </c>
      <c r="C3" s="7">
        <f>I3*J3</f>
        <v>11346279</v>
      </c>
      <c r="D3" s="8">
        <f>C6*1.5</f>
        <v>13050000</v>
      </c>
      <c r="E3" s="8"/>
      <c r="F3" s="8"/>
      <c r="G3" s="8"/>
      <c r="H3" s="9"/>
      <c r="I3" s="8">
        <v>1620897</v>
      </c>
      <c r="J3" s="10">
        <v>7</v>
      </c>
    </row>
    <row r="4" ht="20.05" customHeight="1">
      <c r="A4" s="11">
        <v>43965</v>
      </c>
      <c r="B4" s="12">
        <v>87000</v>
      </c>
      <c r="C4" s="13">
        <f>I4*J4</f>
        <v>10368000</v>
      </c>
      <c r="D4" s="14">
        <f>C7*1.5</f>
        <v>11539200</v>
      </c>
      <c r="E4" s="14"/>
      <c r="F4" s="14"/>
      <c r="G4" s="14"/>
      <c r="H4" s="15"/>
      <c r="I4" s="14">
        <v>1440000</v>
      </c>
      <c r="J4" s="16">
        <v>7.2</v>
      </c>
    </row>
    <row r="5" ht="20.05" customHeight="1">
      <c r="A5" s="11">
        <v>43958</v>
      </c>
      <c r="B5" s="12">
        <v>76928</v>
      </c>
      <c r="C5" s="14">
        <f>B3*100</f>
        <v>9635400</v>
      </c>
      <c r="D5" s="14">
        <f>C8*1.5</f>
        <v>9578400</v>
      </c>
      <c r="E5" s="14"/>
      <c r="F5" s="14"/>
      <c r="G5" s="14"/>
      <c r="H5" s="15"/>
      <c r="I5" s="14">
        <v>1292623</v>
      </c>
      <c r="J5" s="16">
        <f>C5/I5</f>
        <v>7.45414556293676</v>
      </c>
    </row>
    <row r="6" ht="20.05" customHeight="1">
      <c r="A6" s="11">
        <v>43951</v>
      </c>
      <c r="B6" s="12">
        <v>63856</v>
      </c>
      <c r="C6" s="14">
        <f>100*B4</f>
        <v>8700000</v>
      </c>
      <c r="D6" s="14">
        <f>C9*1.5</f>
        <v>7535400</v>
      </c>
      <c r="E6" s="14"/>
      <c r="F6" s="14"/>
      <c r="G6" s="14"/>
      <c r="H6" s="15"/>
      <c r="I6" s="14">
        <v>1095023</v>
      </c>
      <c r="J6" s="17">
        <f>C6/I6</f>
        <v>7.9450385973628</v>
      </c>
    </row>
    <row r="7" ht="20.05" customHeight="1">
      <c r="A7" s="11">
        <v>43944</v>
      </c>
      <c r="B7" s="12">
        <v>50236</v>
      </c>
      <c r="C7" s="14">
        <f>100*B5</f>
        <v>7692800</v>
      </c>
      <c r="D7" s="14">
        <f>C10*1.5</f>
        <v>5192550</v>
      </c>
      <c r="E7" s="14">
        <f>3*C10</f>
        <v>10385100</v>
      </c>
      <c r="F7" s="14"/>
      <c r="G7" s="14"/>
      <c r="H7" s="15"/>
      <c r="I7" s="14">
        <v>886442</v>
      </c>
      <c r="J7" s="17">
        <f>C7/I7</f>
        <v>8.67828916048653</v>
      </c>
    </row>
    <row r="8" ht="20.05" customHeight="1">
      <c r="A8" s="11">
        <v>43937</v>
      </c>
      <c r="B8" s="12">
        <v>34617</v>
      </c>
      <c r="C8" s="14">
        <f>100*B6</f>
        <v>6385600</v>
      </c>
      <c r="D8" s="14">
        <f>C11*1.5</f>
        <v>2506800</v>
      </c>
      <c r="E8" s="14">
        <f>3*C11</f>
        <v>5013600</v>
      </c>
      <c r="F8" s="14">
        <f>6*C11</f>
        <v>10027200</v>
      </c>
      <c r="G8" s="14"/>
      <c r="H8" s="15"/>
      <c r="I8" s="14">
        <v>639664</v>
      </c>
      <c r="J8" s="17">
        <f>C8/I8</f>
        <v>9.98274093899297</v>
      </c>
    </row>
    <row r="9" ht="20.05" customHeight="1">
      <c r="A9" s="11">
        <f>$A8-7</f>
        <v>43930</v>
      </c>
      <c r="B9" s="12">
        <v>16712</v>
      </c>
      <c r="C9" s="14">
        <f>100*B7</f>
        <v>5023600</v>
      </c>
      <c r="D9" s="14">
        <f>C12*1.5</f>
        <v>913200</v>
      </c>
      <c r="E9" s="14">
        <f>3*C12</f>
        <v>1826400</v>
      </c>
      <c r="F9" s="14">
        <f>6*C12</f>
        <v>3652800</v>
      </c>
      <c r="G9" s="14">
        <f>F9*2</f>
        <v>7305600</v>
      </c>
      <c r="H9" s="15"/>
      <c r="I9" s="14">
        <v>432132</v>
      </c>
      <c r="J9" s="17">
        <f>C9/I9</f>
        <v>11.6251515740561</v>
      </c>
    </row>
    <row r="10" ht="20.05" customHeight="1">
      <c r="A10" s="11">
        <f>$A9-7</f>
        <v>43923</v>
      </c>
      <c r="B10" s="12">
        <v>6088</v>
      </c>
      <c r="C10" s="14">
        <f>100*B8</f>
        <v>3461700</v>
      </c>
      <c r="D10" s="14">
        <f>C13*1.5</f>
        <v>194400</v>
      </c>
      <c r="E10" s="14">
        <f>3*C13</f>
        <v>388800</v>
      </c>
      <c r="F10" s="14">
        <f>6*C13</f>
        <v>777600</v>
      </c>
      <c r="G10" s="14">
        <f>F10*2</f>
        <v>1555200</v>
      </c>
      <c r="H10" s="15"/>
      <c r="I10" s="14">
        <v>216721</v>
      </c>
      <c r="J10" s="17">
        <f>C10/I10</f>
        <v>15.9730713682569</v>
      </c>
    </row>
    <row r="11" ht="20.05" customHeight="1">
      <c r="A11" s="11">
        <f>$A10-7</f>
        <v>43916</v>
      </c>
      <c r="B11" s="12">
        <v>1296</v>
      </c>
      <c r="C11" s="14">
        <f>100*B9</f>
        <v>1671200</v>
      </c>
      <c r="D11" s="14">
        <f>C14*1.5</f>
        <v>30900</v>
      </c>
      <c r="E11" s="14">
        <f>3*C14</f>
        <v>61800</v>
      </c>
      <c r="F11" s="14">
        <f>6*C14</f>
        <v>123600</v>
      </c>
      <c r="G11" s="14">
        <f>F11*2</f>
        <v>247200</v>
      </c>
      <c r="H11" s="15"/>
      <c r="I11" s="14">
        <v>69194</v>
      </c>
      <c r="J11" s="17">
        <f>C11/I11</f>
        <v>24.1523831546088</v>
      </c>
    </row>
    <row r="12" ht="20.05" customHeight="1">
      <c r="A12" s="11">
        <f>$A11-7</f>
        <v>43909</v>
      </c>
      <c r="B12" s="12">
        <v>206</v>
      </c>
      <c r="C12" s="14">
        <f>100*B10</f>
        <v>608800</v>
      </c>
      <c r="D12" s="14">
        <f>C15*1.5</f>
        <v>6150</v>
      </c>
      <c r="E12" s="14">
        <f>3*C15</f>
        <v>12300</v>
      </c>
      <c r="F12" s="14">
        <f>6*C15</f>
        <v>24600</v>
      </c>
      <c r="G12" s="14">
        <f>F12*2</f>
        <v>49200</v>
      </c>
      <c r="H12" s="15"/>
      <c r="I12" s="14">
        <v>9415</v>
      </c>
      <c r="J12" s="17">
        <f>C12/I12</f>
        <v>64.6627721720659</v>
      </c>
    </row>
    <row r="13" ht="20.05" customHeight="1">
      <c r="A13" s="11">
        <f>$A12-7</f>
        <v>43902</v>
      </c>
      <c r="B13" s="12">
        <v>41</v>
      </c>
      <c r="C13" s="14">
        <f>100*B11</f>
        <v>129600</v>
      </c>
      <c r="D13" s="14">
        <f>C16*1.5</f>
        <v>1800</v>
      </c>
      <c r="E13" s="14">
        <f>3*C16</f>
        <v>3600</v>
      </c>
      <c r="F13" s="14">
        <f>6*C16</f>
        <v>7200</v>
      </c>
      <c r="G13" s="14">
        <f>F13*2</f>
        <v>14400</v>
      </c>
      <c r="H13" s="15"/>
      <c r="I13" s="14">
        <v>1312</v>
      </c>
      <c r="J13" s="17">
        <f>C13/I13</f>
        <v>98.78048780487801</v>
      </c>
    </row>
    <row r="14" ht="20.05" customHeight="1">
      <c r="A14" s="11">
        <f>$A13-7</f>
        <v>43895</v>
      </c>
      <c r="B14" s="12">
        <v>12</v>
      </c>
      <c r="C14" s="14">
        <f>100*B12</f>
        <v>20600</v>
      </c>
      <c r="D14" s="14">
        <f>C17*1.5</f>
        <v>150</v>
      </c>
      <c r="E14" s="14">
        <f>3*C17</f>
        <v>300</v>
      </c>
      <c r="F14" s="14">
        <f>6*C17</f>
        <v>600</v>
      </c>
      <c r="G14" s="14">
        <f>F14*2</f>
        <v>1200</v>
      </c>
      <c r="H14" s="15"/>
      <c r="I14" s="14">
        <v>159</v>
      </c>
      <c r="J14" s="17">
        <f>C14/I14</f>
        <v>129.559748427673</v>
      </c>
    </row>
    <row r="15" ht="20.05" customHeight="1">
      <c r="A15" s="11">
        <f>$A14-7</f>
        <v>43888</v>
      </c>
      <c r="B15" s="12">
        <v>1</v>
      </c>
      <c r="C15" s="14">
        <f>100*B13</f>
        <v>4100</v>
      </c>
      <c r="D15" s="14"/>
      <c r="E15" s="14"/>
      <c r="F15" s="14"/>
      <c r="G15" s="14"/>
      <c r="H15" s="14"/>
      <c r="I15" s="14">
        <v>59</v>
      </c>
      <c r="J15" s="17">
        <f>C15/I15</f>
        <v>69.4915254237288</v>
      </c>
    </row>
    <row r="16" ht="20.05" customHeight="1">
      <c r="A16" s="11">
        <f>$A15-7</f>
        <v>43881</v>
      </c>
      <c r="B16" s="12"/>
      <c r="C16" s="14">
        <f>100*B14</f>
        <v>1200</v>
      </c>
      <c r="D16" s="14"/>
      <c r="E16" s="14"/>
      <c r="F16" s="14"/>
      <c r="G16" s="14"/>
      <c r="H16" s="14"/>
      <c r="I16" s="14">
        <v>15</v>
      </c>
      <c r="J16" s="17">
        <f>C16/I16</f>
        <v>80</v>
      </c>
    </row>
    <row r="17" ht="20.05" customHeight="1">
      <c r="A17" s="11">
        <f>$A16-7</f>
        <v>43874</v>
      </c>
      <c r="B17" s="12"/>
      <c r="C17" s="14">
        <f>100*B15</f>
        <v>100</v>
      </c>
      <c r="D17" s="14"/>
      <c r="E17" s="14"/>
      <c r="F17" s="15"/>
      <c r="G17" s="15"/>
      <c r="H17" s="14"/>
      <c r="I17" s="14">
        <v>14</v>
      </c>
      <c r="J17" s="17">
        <f>C17/I17</f>
        <v>7.14285714285714</v>
      </c>
    </row>
    <row r="18" ht="20.05" customHeight="1">
      <c r="A18" s="11">
        <f>$A17-7</f>
        <v>43867</v>
      </c>
      <c r="B18" s="12"/>
      <c r="C18" s="14"/>
      <c r="D18" s="15"/>
      <c r="E18" s="15"/>
      <c r="F18" s="15"/>
      <c r="G18" s="15"/>
      <c r="H18" s="18"/>
      <c r="I18" s="18">
        <v>12</v>
      </c>
      <c r="J18" s="17">
        <f>C18/I18</f>
        <v>0</v>
      </c>
    </row>
    <row r="19" ht="20.05" customHeight="1">
      <c r="A19" s="11">
        <f>$A18-7</f>
        <v>43860</v>
      </c>
      <c r="B19" s="12"/>
      <c r="C19" s="14"/>
      <c r="D19" s="15"/>
      <c r="E19" s="15"/>
      <c r="F19" s="15"/>
      <c r="G19" s="15"/>
      <c r="H19" s="18"/>
      <c r="I19" s="18">
        <v>5</v>
      </c>
      <c r="J19" s="17">
        <f>C19/I19</f>
        <v>0</v>
      </c>
    </row>
    <row r="20" ht="20.05" customHeight="1">
      <c r="A20" s="19"/>
      <c r="B20" s="20"/>
      <c r="C20" s="18"/>
      <c r="D20" s="15"/>
      <c r="E20" s="15"/>
      <c r="F20" s="15"/>
      <c r="G20" s="15"/>
      <c r="H20" s="18"/>
      <c r="I20" s="18">
        <v>1</v>
      </c>
      <c r="J20" s="17">
        <f>C20/I20</f>
        <v>0</v>
      </c>
    </row>
    <row r="21" ht="20.05" customHeight="1">
      <c r="A21" s="19"/>
      <c r="B21" t="s" s="21">
        <v>10</v>
      </c>
      <c r="C21" s="18"/>
      <c r="D21" s="15"/>
      <c r="E21" s="15"/>
      <c r="F21" s="15"/>
      <c r="G21" s="15"/>
      <c r="H21" s="18"/>
      <c r="I21" s="18"/>
      <c r="J21" s="22"/>
    </row>
  </sheetData>
  <mergeCells count="1">
    <mergeCell ref="A1:J1"/>
  </mergeCells>
  <hyperlinks>
    <hyperlink ref="B21" r:id="rId1" location="" tooltip="" display="https://www.icloud.com/numbers/0EzBEAgAQojAip4VJWYWIWICQ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