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oronavirus Spread by" sheetId="1" r:id="rId4"/>
  </sheets>
</workbook>
</file>

<file path=xl/sharedStrings.xml><?xml version="1.0" encoding="utf-8"?>
<sst xmlns="http://schemas.openxmlformats.org/spreadsheetml/2006/main" uniqueCount="67">
  <si>
    <t>Coronavirus Spread by State &lt;https://www.icloud.com/numbers/0BQW1nH3Sk2kadzMnYOIFic_w&gt;</t>
  </si>
  <si>
    <t>STATE</t>
  </si>
  <si>
    <t>State</t>
  </si>
  <si>
    <t>Case Multiplication since 2020-03-25</t>
  </si>
  <si>
    <t>CV/Million 2020-03-30</t>
  </si>
  <si>
    <t>CV/Million 2020-03-27</t>
  </si>
  <si>
    <t>CV/Million 2020-03-25</t>
  </si>
  <si>
    <t>POPULATION</t>
  </si>
  <si>
    <t>CV CASES 2020-03-30</t>
  </si>
  <si>
    <t>CV CASES 2020-03-27</t>
  </si>
  <si>
    <t>CV CASES 2020-03-25</t>
  </si>
  <si>
    <t>Log(CV/Million) (Most Recent)</t>
  </si>
  <si>
    <t>CV/Million (Most Recent)</t>
  </si>
  <si>
    <t>Days Behind New York (MostRecent)</t>
  </si>
  <si>
    <t>New York</t>
  </si>
  <si>
    <t>New Jersey</t>
  </si>
  <si>
    <t>Louisiana</t>
  </si>
  <si>
    <t>Massachusetts</t>
  </si>
  <si>
    <t>Connecticut</t>
  </si>
  <si>
    <t>District of Columbia</t>
  </si>
  <si>
    <t>Washington</t>
  </si>
  <si>
    <t>Michigan</t>
  </si>
  <si>
    <t>Colorado</t>
  </si>
  <si>
    <t>Vermont</t>
  </si>
  <si>
    <t>Illinois</t>
  </si>
  <si>
    <t>Rhode Island</t>
  </si>
  <si>
    <t>Pennsylvania</t>
  </si>
  <si>
    <t>Nevada</t>
  </si>
  <si>
    <t>Mississippi</t>
  </si>
  <si>
    <t>Georgia</t>
  </si>
  <si>
    <t>Tennessee</t>
  </si>
  <si>
    <t>Delaware</t>
  </si>
  <si>
    <t>Indiana</t>
  </si>
  <si>
    <t>Florida</t>
  </si>
  <si>
    <t>Utah</t>
  </si>
  <si>
    <t>Maryland</t>
  </si>
  <si>
    <t>New Hampshire</t>
  </si>
  <si>
    <t>Idaho</t>
  </si>
  <si>
    <t>Wisconsin</t>
  </si>
  <si>
    <t>Maine</t>
  </si>
  <si>
    <t>Alabama</t>
  </si>
  <si>
    <t>California</t>
  </si>
  <si>
    <t>South Carolina</t>
  </si>
  <si>
    <t>Wyoming</t>
  </si>
  <si>
    <t>Arkansas</t>
  </si>
  <si>
    <t>Missouri</t>
  </si>
  <si>
    <t>Ohio</t>
  </si>
  <si>
    <t>Montana</t>
  </si>
  <si>
    <t>Arizona</t>
  </si>
  <si>
    <t>Alaska</t>
  </si>
  <si>
    <t>Hawaii</t>
  </si>
  <si>
    <t>North Dakota</t>
  </si>
  <si>
    <t>Oregon</t>
  </si>
  <si>
    <t>New Mexico</t>
  </si>
  <si>
    <t>Iowa</t>
  </si>
  <si>
    <t>North Carolina</t>
  </si>
  <si>
    <t>Kansas</t>
  </si>
  <si>
    <t>Oklahoma</t>
  </si>
  <si>
    <t>Virginia</t>
  </si>
  <si>
    <t>South Dakota</t>
  </si>
  <si>
    <t>Texas</t>
  </si>
  <si>
    <t>Kentucky</t>
  </si>
  <si>
    <t>Minnesota</t>
  </si>
  <si>
    <t>West Virginia</t>
  </si>
  <si>
    <t>Nebraska</t>
  </si>
  <si>
    <t>Puerto Rico</t>
  </si>
  <si>
    <r>
      <rPr>
        <u val="single"/>
        <sz val="10"/>
        <color indexed="8"/>
        <rFont val="Helvetica Neue"/>
      </rPr>
      <t>https://www.icloud.com/numbers/0BQW1nH3Sk2kadzMnYOIFic_w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</si>
</sst>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24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  <font>
      <sz val="12"/>
      <color indexed="13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49" fontId="3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2" fontId="0" borderId="4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effff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44491"/>
          <c:y val="0.12368"/>
          <c:w val="0.693644"/>
          <c:h val="0.81200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by'!$G$2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Washington</c:v>
                </c:pt>
                <c:pt idx="7">
                  <c:v>Michigan</c:v>
                </c:pt>
                <c:pt idx="8">
                  <c:v>Colorado</c:v>
                </c:pt>
                <c:pt idx="9">
                  <c:v>Vermont</c:v>
                </c:pt>
                <c:pt idx="10">
                  <c:v>Illinois</c:v>
                </c:pt>
                <c:pt idx="11">
                  <c:v>Rhode Island</c:v>
                </c:pt>
                <c:pt idx="12">
                  <c:v>Pennsylvania</c:v>
                </c:pt>
                <c:pt idx="13">
                  <c:v>Nevada</c:v>
                </c:pt>
                <c:pt idx="14">
                  <c:v>Mississippi</c:v>
                </c:pt>
                <c:pt idx="15">
                  <c:v>Georgia</c:v>
                </c:pt>
                <c:pt idx="16">
                  <c:v>Tennessee</c:v>
                </c:pt>
                <c:pt idx="17">
                  <c:v>Delaware</c:v>
                </c:pt>
                <c:pt idx="18">
                  <c:v>Indiana</c:v>
                </c:pt>
                <c:pt idx="19">
                  <c:v>Florida</c:v>
                </c:pt>
                <c:pt idx="20">
                  <c:v>Utah</c:v>
                </c:pt>
                <c:pt idx="21">
                  <c:v>Maryland</c:v>
                </c:pt>
                <c:pt idx="22">
                  <c:v>New Hampshire</c:v>
                </c:pt>
                <c:pt idx="23">
                  <c:v>Idaho</c:v>
                </c:pt>
                <c:pt idx="24">
                  <c:v>Wisconsin</c:v>
                </c:pt>
                <c:pt idx="25">
                  <c:v>Maine</c:v>
                </c:pt>
                <c:pt idx="26">
                  <c:v>Alabama</c:v>
                </c:pt>
                <c:pt idx="27">
                  <c:v>California</c:v>
                </c:pt>
                <c:pt idx="28">
                  <c:v>South Carolina</c:v>
                </c:pt>
                <c:pt idx="29">
                  <c:v>Wyoming</c:v>
                </c:pt>
                <c:pt idx="30">
                  <c:v>Arkansas</c:v>
                </c:pt>
                <c:pt idx="31">
                  <c:v>Missouri</c:v>
                </c:pt>
                <c:pt idx="32">
                  <c:v>Ohio</c:v>
                </c:pt>
                <c:pt idx="33">
                  <c:v>Montana</c:v>
                </c:pt>
                <c:pt idx="34">
                  <c:v>Arizona</c:v>
                </c:pt>
                <c:pt idx="35">
                  <c:v>Alaska</c:v>
                </c:pt>
                <c:pt idx="36">
                  <c:v>Hawaii</c:v>
                </c:pt>
                <c:pt idx="37">
                  <c:v>North Dakota</c:v>
                </c:pt>
                <c:pt idx="38">
                  <c:v>Oregon</c:v>
                </c:pt>
                <c:pt idx="39">
                  <c:v>New Mexico</c:v>
                </c:pt>
                <c:pt idx="40">
                  <c:v>Iowa</c:v>
                </c:pt>
                <c:pt idx="41">
                  <c:v>North Carolina</c:v>
                </c:pt>
                <c:pt idx="42">
                  <c:v>Kansas</c:v>
                </c:pt>
                <c:pt idx="43">
                  <c:v>Oklahoma</c:v>
                </c:pt>
                <c:pt idx="44">
                  <c:v>Virginia</c:v>
                </c:pt>
                <c:pt idx="45">
                  <c:v>South Dakota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West Virginia</c:v>
                </c:pt>
                <c:pt idx="50">
                  <c:v>Nebraska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by'!$G$3:$G$54</c:f>
              <c:numCache>
                <c:ptCount val="52"/>
                <c:pt idx="0">
                  <c:v>19440469.000000</c:v>
                </c:pt>
                <c:pt idx="1">
                  <c:v>8936574.000000</c:v>
                </c:pt>
                <c:pt idx="2">
                  <c:v>4645184.000000</c:v>
                </c:pt>
                <c:pt idx="3">
                  <c:v>6976597.000000</c:v>
                </c:pt>
                <c:pt idx="4">
                  <c:v>3563077.000000</c:v>
                </c:pt>
                <c:pt idx="5">
                  <c:v>720687.000000</c:v>
                </c:pt>
                <c:pt idx="6">
                  <c:v>7797095.000000</c:v>
                </c:pt>
                <c:pt idx="7">
                  <c:v>10045029.000000</c:v>
                </c:pt>
                <c:pt idx="8">
                  <c:v>5845526.000000</c:v>
                </c:pt>
                <c:pt idx="9">
                  <c:v>628061.000000</c:v>
                </c:pt>
                <c:pt idx="10">
                  <c:v>12659682.000000</c:v>
                </c:pt>
                <c:pt idx="11">
                  <c:v>1056161.000000</c:v>
                </c:pt>
                <c:pt idx="12">
                  <c:v>12820878.000000</c:v>
                </c:pt>
                <c:pt idx="13">
                  <c:v>3139658.000000</c:v>
                </c:pt>
                <c:pt idx="14">
                  <c:v>2989260.000000</c:v>
                </c:pt>
                <c:pt idx="15">
                  <c:v>10736059.000000</c:v>
                </c:pt>
                <c:pt idx="16">
                  <c:v>6897576.000000</c:v>
                </c:pt>
                <c:pt idx="17">
                  <c:v>982895.000000</c:v>
                </c:pt>
                <c:pt idx="18">
                  <c:v>6745354.000000</c:v>
                </c:pt>
                <c:pt idx="19">
                  <c:v>21992985.000000</c:v>
                </c:pt>
                <c:pt idx="20">
                  <c:v>3282115.000000</c:v>
                </c:pt>
                <c:pt idx="21">
                  <c:v>6083116.000000</c:v>
                </c:pt>
                <c:pt idx="22">
                  <c:v>1371246.000000</c:v>
                </c:pt>
                <c:pt idx="23">
                  <c:v>1826156.000000</c:v>
                </c:pt>
                <c:pt idx="24">
                  <c:v>5851754.000000</c:v>
                </c:pt>
                <c:pt idx="25">
                  <c:v>1345790.000000</c:v>
                </c:pt>
                <c:pt idx="26">
                  <c:v>4908621.000000</c:v>
                </c:pt>
                <c:pt idx="27">
                  <c:v>39557045.000000</c:v>
                </c:pt>
                <c:pt idx="28">
                  <c:v>5210095.000000</c:v>
                </c:pt>
                <c:pt idx="29">
                  <c:v>567025.000000</c:v>
                </c:pt>
                <c:pt idx="30">
                  <c:v>3038999.000000</c:v>
                </c:pt>
                <c:pt idx="31">
                  <c:v>6169270.000000</c:v>
                </c:pt>
                <c:pt idx="32">
                  <c:v>11747694.000000</c:v>
                </c:pt>
                <c:pt idx="33">
                  <c:v>1086759.000000</c:v>
                </c:pt>
                <c:pt idx="34">
                  <c:v>7378494.000000</c:v>
                </c:pt>
                <c:pt idx="35">
                  <c:v>734002.000000</c:v>
                </c:pt>
                <c:pt idx="36">
                  <c:v>1412687.000000</c:v>
                </c:pt>
                <c:pt idx="37">
                  <c:v>761723.000000</c:v>
                </c:pt>
                <c:pt idx="38">
                  <c:v>4301089.000000</c:v>
                </c:pt>
                <c:pt idx="39">
                  <c:v>2096640.000000</c:v>
                </c:pt>
                <c:pt idx="40">
                  <c:v>3179849.000000</c:v>
                </c:pt>
                <c:pt idx="41">
                  <c:v>10611862.000000</c:v>
                </c:pt>
                <c:pt idx="42">
                  <c:v>2910357.000000</c:v>
                </c:pt>
                <c:pt idx="43">
                  <c:v>3954821.000000</c:v>
                </c:pt>
                <c:pt idx="44">
                  <c:v>8626207.000000</c:v>
                </c:pt>
                <c:pt idx="45">
                  <c:v>903027.000000</c:v>
                </c:pt>
                <c:pt idx="46">
                  <c:v>29472295.000000</c:v>
                </c:pt>
                <c:pt idx="47">
                  <c:v>4499692.000000</c:v>
                </c:pt>
                <c:pt idx="48">
                  <c:v>5700671.000000</c:v>
                </c:pt>
                <c:pt idx="49">
                  <c:v>1778070.000000</c:v>
                </c:pt>
                <c:pt idx="50">
                  <c:v>1952570.000000</c:v>
                </c:pt>
                <c:pt idx="51">
                  <c:v>3032165.000000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e+07"/>
        <c:minorUnit val="5e+06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24458"/>
          <c:y val="0"/>
          <c:w val="0.872706"/>
          <c:h val="0.0640667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2400" u="none">
                <a:solidFill>
                  <a:srgbClr val="000000"/>
                </a:solidFill>
                <a:latin typeface="Helvetica Neue"/>
              </a:defRPr>
            </a:pPr>
            <a:r>
              <a:rPr b="1" i="0" strike="noStrike" sz="2400" u="none">
                <a:solidFill>
                  <a:srgbClr val="000000"/>
                </a:solidFill>
                <a:latin typeface="Helvetica Neue"/>
              </a:rPr>
              <a:t>Days Behind New York as of 2020-03-27</a:t>
            </a:r>
          </a:p>
        </c:rich>
      </c:tx>
      <c:layout>
        <c:manualLayout>
          <c:xMode val="edge"/>
          <c:yMode val="edge"/>
          <c:x val="0"/>
          <c:y val="0"/>
          <c:w val="1"/>
          <c:h val="0.081248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252137"/>
          <c:y val="0.0812484"/>
          <c:w val="0.732713"/>
          <c:h val="0.88795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1 - Coronavirus Spread by'!$P$2</c:f>
              <c:strCache>
                <c:ptCount val="1"/>
                <c:pt idx="0">
                  <c:v>STATE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Washington</c:v>
                </c:pt>
                <c:pt idx="7">
                  <c:v>Michigan</c:v>
                </c:pt>
                <c:pt idx="8">
                  <c:v>Colorado</c:v>
                </c:pt>
                <c:pt idx="9">
                  <c:v>Vermont</c:v>
                </c:pt>
                <c:pt idx="10">
                  <c:v>Illinois</c:v>
                </c:pt>
                <c:pt idx="11">
                  <c:v>Rhode Island</c:v>
                </c:pt>
                <c:pt idx="12">
                  <c:v>Pennsylvania</c:v>
                </c:pt>
                <c:pt idx="13">
                  <c:v>Nevada</c:v>
                </c:pt>
                <c:pt idx="14">
                  <c:v>Mississippi</c:v>
                </c:pt>
                <c:pt idx="15">
                  <c:v>Georgia</c:v>
                </c:pt>
                <c:pt idx="16">
                  <c:v>Tennessee</c:v>
                </c:pt>
                <c:pt idx="17">
                  <c:v>Delaware</c:v>
                </c:pt>
                <c:pt idx="18">
                  <c:v>Indiana</c:v>
                </c:pt>
                <c:pt idx="19">
                  <c:v>Florida</c:v>
                </c:pt>
                <c:pt idx="20">
                  <c:v>Utah</c:v>
                </c:pt>
                <c:pt idx="21">
                  <c:v>Maryland</c:v>
                </c:pt>
                <c:pt idx="22">
                  <c:v>New Hampshire</c:v>
                </c:pt>
                <c:pt idx="23">
                  <c:v>Idaho</c:v>
                </c:pt>
                <c:pt idx="24">
                  <c:v>Wisconsin</c:v>
                </c:pt>
                <c:pt idx="25">
                  <c:v>Maine</c:v>
                </c:pt>
                <c:pt idx="26">
                  <c:v>Alabama</c:v>
                </c:pt>
                <c:pt idx="27">
                  <c:v>California</c:v>
                </c:pt>
                <c:pt idx="28">
                  <c:v>South Carolina</c:v>
                </c:pt>
                <c:pt idx="29">
                  <c:v>Wyoming</c:v>
                </c:pt>
                <c:pt idx="30">
                  <c:v>Arkansas</c:v>
                </c:pt>
                <c:pt idx="31">
                  <c:v>Missouri</c:v>
                </c:pt>
                <c:pt idx="32">
                  <c:v>Ohio</c:v>
                </c:pt>
                <c:pt idx="33">
                  <c:v>Montana</c:v>
                </c:pt>
                <c:pt idx="34">
                  <c:v>Arizona</c:v>
                </c:pt>
                <c:pt idx="35">
                  <c:v>Alaska</c:v>
                </c:pt>
                <c:pt idx="36">
                  <c:v>Hawaii</c:v>
                </c:pt>
                <c:pt idx="37">
                  <c:v>North Dakota</c:v>
                </c:pt>
                <c:pt idx="38">
                  <c:v>Oregon</c:v>
                </c:pt>
                <c:pt idx="39">
                  <c:v>New Mexico</c:v>
                </c:pt>
                <c:pt idx="40">
                  <c:v>Iowa</c:v>
                </c:pt>
                <c:pt idx="41">
                  <c:v>North Carolina</c:v>
                </c:pt>
                <c:pt idx="42">
                  <c:v>Kansas</c:v>
                </c:pt>
                <c:pt idx="43">
                  <c:v>Oklahoma</c:v>
                </c:pt>
                <c:pt idx="44">
                  <c:v>Virginia</c:v>
                </c:pt>
                <c:pt idx="45">
                  <c:v>South Dakota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West Virginia</c:v>
                </c:pt>
                <c:pt idx="50">
                  <c:v>Nebraska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by'!$P$3:$P$54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'Sheet 1 - Coronavirus Spread by'!$Q$2</c:f>
              <c:strCache>
                <c:ptCount val="1"/>
                <c:pt idx="0">
                  <c:v>Days Behind New York (MostRecent)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Coronavirus Spread by'!$A$3,'Sheet 1 - Coronavirus Spread by'!$A$4,'Sheet 1 - Coronavirus Spread by'!$A$5,'Sheet 1 - Coronavirus Spread by'!$A$6,'Sheet 1 - Coronavirus Spread by'!$A$7,'Sheet 1 - Coronavirus Spread by'!$A$8,'Sheet 1 - Coronavirus Spread by'!$A$9,'Sheet 1 - Coronavirus Spread by'!$A$10,'Sheet 1 - Coronavirus Spread by'!$A$11,'Sheet 1 - Coronavirus Spread by'!$A$12,'Sheet 1 - Coronavirus Spread by'!$A$13,'Sheet 1 - Coronavirus Spread by'!$A$14,'Sheet 1 - Coronavirus Spread by'!$A$15,'Sheet 1 - Coronavirus Spread by'!$A$16,'Sheet 1 - Coronavirus Spread by'!$A$17,'Sheet 1 - Coronavirus Spread by'!$A$18,'Sheet 1 - Coronavirus Spread by'!$A$19,'Sheet 1 - Coronavirus Spread by'!$A$20,'Sheet 1 - Coronavirus Spread by'!$A$21,'Sheet 1 - Coronavirus Spread by'!$A$22,'Sheet 1 - Coronavirus Spread by'!$A$23,'Sheet 1 - Coronavirus Spread by'!$A$24,'Sheet 1 - Coronavirus Spread by'!$A$25,'Sheet 1 - Coronavirus Spread by'!$A$26,'Sheet 1 - Coronavirus Spread by'!$A$27,'Sheet 1 - Coronavirus Spread by'!$A$28,'Sheet 1 - Coronavirus Spread by'!$A$29,'Sheet 1 - Coronavirus Spread by'!$A$30,'Sheet 1 - Coronavirus Spread by'!$A$31,'Sheet 1 - Coronavirus Spread by'!$A$32,'Sheet 1 - Coronavirus Spread by'!$A$33,'Sheet 1 - Coronavirus Spread by'!$A$34,'Sheet 1 - Coronavirus Spread by'!$A$35,'Sheet 1 - Coronavirus Spread by'!$A$36,'Sheet 1 - Coronavirus Spread by'!$A$37,'Sheet 1 - Coronavirus Spread by'!$A$38,'Sheet 1 - Coronavirus Spread by'!$A$39,'Sheet 1 - Coronavirus Spread by'!$A$40,'Sheet 1 - Coronavirus Spread by'!$A$41,'Sheet 1 - Coronavirus Spread by'!$A$42,'Sheet 1 - Coronavirus Spread by'!$A$43,'Sheet 1 - Coronavirus Spread by'!$A$44,'Sheet 1 - Coronavirus Spread by'!$A$45,'Sheet 1 - Coronavirus Spread by'!$A$46,'Sheet 1 - Coronavirus Spread by'!$A$47,'Sheet 1 - Coronavirus Spread by'!$A$48,'Sheet 1 - Coronavirus Spread by'!$A$49,'Sheet 1 - Coronavirus Spread by'!$A$50,'Sheet 1 - Coronavirus Spread by'!$A$51,'Sheet 1 - Coronavirus Spread by'!$A$52,'Sheet 1 - Coronavirus Spread by'!$A$53,'Sheet 1 - Coronavirus Spread by'!$A$54</c:f>
              <c:strCache>
                <c:ptCount val="52"/>
                <c:pt idx="0">
                  <c:v>New York</c:v>
                </c:pt>
                <c:pt idx="1">
                  <c:v>New Jersey</c:v>
                </c:pt>
                <c:pt idx="2">
                  <c:v>Louisiana</c:v>
                </c:pt>
                <c:pt idx="3">
                  <c:v>Massachusetts</c:v>
                </c:pt>
                <c:pt idx="4">
                  <c:v>Connecticut</c:v>
                </c:pt>
                <c:pt idx="5">
                  <c:v>District of Columbia</c:v>
                </c:pt>
                <c:pt idx="6">
                  <c:v>Washington</c:v>
                </c:pt>
                <c:pt idx="7">
                  <c:v>Michigan</c:v>
                </c:pt>
                <c:pt idx="8">
                  <c:v>Colorado</c:v>
                </c:pt>
                <c:pt idx="9">
                  <c:v>Vermont</c:v>
                </c:pt>
                <c:pt idx="10">
                  <c:v>Illinois</c:v>
                </c:pt>
                <c:pt idx="11">
                  <c:v>Rhode Island</c:v>
                </c:pt>
                <c:pt idx="12">
                  <c:v>Pennsylvania</c:v>
                </c:pt>
                <c:pt idx="13">
                  <c:v>Nevada</c:v>
                </c:pt>
                <c:pt idx="14">
                  <c:v>Mississippi</c:v>
                </c:pt>
                <c:pt idx="15">
                  <c:v>Georgia</c:v>
                </c:pt>
                <c:pt idx="16">
                  <c:v>Tennessee</c:v>
                </c:pt>
                <c:pt idx="17">
                  <c:v>Delaware</c:v>
                </c:pt>
                <c:pt idx="18">
                  <c:v>Indiana</c:v>
                </c:pt>
                <c:pt idx="19">
                  <c:v>Florida</c:v>
                </c:pt>
                <c:pt idx="20">
                  <c:v>Utah</c:v>
                </c:pt>
                <c:pt idx="21">
                  <c:v>Maryland</c:v>
                </c:pt>
                <c:pt idx="22">
                  <c:v>New Hampshire</c:v>
                </c:pt>
                <c:pt idx="23">
                  <c:v>Idaho</c:v>
                </c:pt>
                <c:pt idx="24">
                  <c:v>Wisconsin</c:v>
                </c:pt>
                <c:pt idx="25">
                  <c:v>Maine</c:v>
                </c:pt>
                <c:pt idx="26">
                  <c:v>Alabama</c:v>
                </c:pt>
                <c:pt idx="27">
                  <c:v>California</c:v>
                </c:pt>
                <c:pt idx="28">
                  <c:v>South Carolina</c:v>
                </c:pt>
                <c:pt idx="29">
                  <c:v>Wyoming</c:v>
                </c:pt>
                <c:pt idx="30">
                  <c:v>Arkansas</c:v>
                </c:pt>
                <c:pt idx="31">
                  <c:v>Missouri</c:v>
                </c:pt>
                <c:pt idx="32">
                  <c:v>Ohio</c:v>
                </c:pt>
                <c:pt idx="33">
                  <c:v>Montana</c:v>
                </c:pt>
                <c:pt idx="34">
                  <c:v>Arizona</c:v>
                </c:pt>
                <c:pt idx="35">
                  <c:v>Alaska</c:v>
                </c:pt>
                <c:pt idx="36">
                  <c:v>Hawaii</c:v>
                </c:pt>
                <c:pt idx="37">
                  <c:v>North Dakota</c:v>
                </c:pt>
                <c:pt idx="38">
                  <c:v>Oregon</c:v>
                </c:pt>
                <c:pt idx="39">
                  <c:v>New Mexico</c:v>
                </c:pt>
                <c:pt idx="40">
                  <c:v>Iowa</c:v>
                </c:pt>
                <c:pt idx="41">
                  <c:v>North Carolina</c:v>
                </c:pt>
                <c:pt idx="42">
                  <c:v>Kansas</c:v>
                </c:pt>
                <c:pt idx="43">
                  <c:v>Oklahoma</c:v>
                </c:pt>
                <c:pt idx="44">
                  <c:v>Virginia</c:v>
                </c:pt>
                <c:pt idx="45">
                  <c:v>South Dakota</c:v>
                </c:pt>
                <c:pt idx="46">
                  <c:v>Texas</c:v>
                </c:pt>
                <c:pt idx="47">
                  <c:v>Kentucky</c:v>
                </c:pt>
                <c:pt idx="48">
                  <c:v>Minnesota</c:v>
                </c:pt>
                <c:pt idx="49">
                  <c:v>West Virginia</c:v>
                </c:pt>
                <c:pt idx="50">
                  <c:v>Nebraska</c:v>
                </c:pt>
                <c:pt idx="51">
                  <c:v>Puerto Rico</c:v>
                </c:pt>
              </c:strCache>
            </c:strRef>
          </c:cat>
          <c:val>
            <c:numRef>
              <c:f>'Sheet 1 - Coronavirus Spread by'!$Q$3:$Q$54</c:f>
              <c:numCache>
                <c:ptCount val="52"/>
                <c:pt idx="0">
                  <c:v>0.000000</c:v>
                </c:pt>
                <c:pt idx="1">
                  <c:v>2.586492</c:v>
                </c:pt>
                <c:pt idx="2">
                  <c:v>5.772837</c:v>
                </c:pt>
                <c:pt idx="3">
                  <c:v>5.979951</c:v>
                </c:pt>
                <c:pt idx="4">
                  <c:v>6.445653</c:v>
                </c:pt>
                <c:pt idx="5">
                  <c:v>6.740924</c:v>
                </c:pt>
                <c:pt idx="6">
                  <c:v>6.823741</c:v>
                </c:pt>
                <c:pt idx="7">
                  <c:v>6.990659</c:v>
                </c:pt>
                <c:pt idx="8">
                  <c:v>8.508370</c:v>
                </c:pt>
                <c:pt idx="9">
                  <c:v>8.915144</c:v>
                </c:pt>
                <c:pt idx="10">
                  <c:v>8.999265</c:v>
                </c:pt>
                <c:pt idx="11">
                  <c:v>9.138764</c:v>
                </c:pt>
                <c:pt idx="12">
                  <c:v>9.871575</c:v>
                </c:pt>
                <c:pt idx="13">
                  <c:v>9.909668</c:v>
                </c:pt>
                <c:pt idx="14">
                  <c:v>10.430230</c:v>
                </c:pt>
                <c:pt idx="15">
                  <c:v>10.444001</c:v>
                </c:pt>
                <c:pt idx="16">
                  <c:v>10.486923</c:v>
                </c:pt>
                <c:pt idx="17">
                  <c:v>10.653033</c:v>
                </c:pt>
                <c:pt idx="18">
                  <c:v>10.712709</c:v>
                </c:pt>
                <c:pt idx="19">
                  <c:v>10.798877</c:v>
                </c:pt>
                <c:pt idx="20">
                  <c:v>11.026393</c:v>
                </c:pt>
                <c:pt idx="21">
                  <c:v>11.258236</c:v>
                </c:pt>
                <c:pt idx="22">
                  <c:v>11.317737</c:v>
                </c:pt>
                <c:pt idx="23">
                  <c:v>11.349436</c:v>
                </c:pt>
                <c:pt idx="24">
                  <c:v>11.492323</c:v>
                </c:pt>
                <c:pt idx="25">
                  <c:v>11.792250</c:v>
                </c:pt>
                <c:pt idx="26">
                  <c:v>12.084902</c:v>
                </c:pt>
                <c:pt idx="27">
                  <c:v>12.153409</c:v>
                </c:pt>
                <c:pt idx="28">
                  <c:v>12.378060</c:v>
                </c:pt>
                <c:pt idx="29">
                  <c:v>12.490044</c:v>
                </c:pt>
                <c:pt idx="30">
                  <c:v>12.629070</c:v>
                </c:pt>
                <c:pt idx="31">
                  <c:v>12.630108</c:v>
                </c:pt>
                <c:pt idx="32">
                  <c:v>12.694827</c:v>
                </c:pt>
                <c:pt idx="33">
                  <c:v>12.881110</c:v>
                </c:pt>
                <c:pt idx="34">
                  <c:v>12.895474</c:v>
                </c:pt>
                <c:pt idx="35">
                  <c:v>12.935367</c:v>
                </c:pt>
                <c:pt idx="36">
                  <c:v>13.238765</c:v>
                </c:pt>
                <c:pt idx="37">
                  <c:v>13.276708</c:v>
                </c:pt>
                <c:pt idx="38">
                  <c:v>13.341326</c:v>
                </c:pt>
                <c:pt idx="39">
                  <c:v>13.549631</c:v>
                </c:pt>
                <c:pt idx="40">
                  <c:v>13.570959</c:v>
                </c:pt>
                <c:pt idx="41">
                  <c:v>13.696454</c:v>
                </c:pt>
                <c:pt idx="42">
                  <c:v>13.792178</c:v>
                </c:pt>
                <c:pt idx="43">
                  <c:v>13.954159</c:v>
                </c:pt>
                <c:pt idx="44">
                  <c:v>14.071571</c:v>
                </c:pt>
                <c:pt idx="45">
                  <c:v>14.303361</c:v>
                </c:pt>
                <c:pt idx="46">
                  <c:v>14.499215</c:v>
                </c:pt>
                <c:pt idx="47">
                  <c:v>14.500637</c:v>
                </c:pt>
                <c:pt idx="48">
                  <c:v>14.726693</c:v>
                </c:pt>
                <c:pt idx="49">
                  <c:v>15.619686</c:v>
                </c:pt>
                <c:pt idx="50">
                  <c:v>15.785994</c:v>
                </c:pt>
                <c:pt idx="51">
                  <c:v>17.083965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b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high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4.5"/>
        <c:minorUnit val="2.25"/>
      </c:valAx>
      <c:spPr>
        <a:noFill/>
        <a:ln w="12700" cap="flat">
          <a:noFill/>
          <a:miter lim="400000"/>
        </a:ln>
        <a:effectLst/>
      </c:spPr>
    </c:plotArea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59</xdr:row>
      <xdr:rowOff>121149</xdr:rowOff>
    </xdr:from>
    <xdr:to>
      <xdr:col>3</xdr:col>
      <xdr:colOff>844677</xdr:colOff>
      <xdr:row>74</xdr:row>
      <xdr:rowOff>140199</xdr:rowOff>
    </xdr:to>
    <xdr:graphicFrame>
      <xdr:nvGraphicFramePr>
        <xdr:cNvPr id="2" name="Chart 2"/>
        <xdr:cNvGraphicFramePr/>
      </xdr:nvGraphicFramePr>
      <xdr:xfrm>
        <a:off x="-144019" y="15949159"/>
        <a:ext cx="5238878" cy="381000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0</xdr:colOff>
      <xdr:row>81</xdr:row>
      <xdr:rowOff>223852</xdr:rowOff>
    </xdr:from>
    <xdr:to>
      <xdr:col>3</xdr:col>
      <xdr:colOff>685799</xdr:colOff>
      <xdr:row>124</xdr:row>
      <xdr:rowOff>145631</xdr:rowOff>
    </xdr:to>
    <xdr:graphicFrame>
      <xdr:nvGraphicFramePr>
        <xdr:cNvPr id="3" name="Chart 3"/>
        <xdr:cNvGraphicFramePr/>
      </xdr:nvGraphicFramePr>
      <xdr:xfrm>
        <a:off x="-1" y="21611922"/>
        <a:ext cx="5080001" cy="10789170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BQW1nH3Sk2kadzMnYOIFic_w" TargetMode="External"/><Relationship Id="rId2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V5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3.1641" style="1" customWidth="1"/>
    <col min="2" max="2" width="16.3516" style="1" customWidth="1"/>
    <col min="3" max="3" width="18.1406" style="1" customWidth="1"/>
    <col min="4" max="7" width="16.3516" style="1" customWidth="1"/>
    <col min="8" max="8" width="6.49219" style="1" customWidth="1"/>
    <col min="9" max="16" width="16.3516" style="1" customWidth="1"/>
    <col min="17" max="17" width="19.375" style="1" customWidth="1"/>
    <col min="18" max="22" width="16.3516" style="1" customWidth="1"/>
    <col min="23" max="256" width="16.3516" style="1" customWidth="1"/>
  </cols>
  <sheetData>
    <row r="1" ht="71.3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s="4"/>
      <c r="I2" t="s" s="3">
        <v>8</v>
      </c>
      <c r="J2" t="s" s="3">
        <v>9</v>
      </c>
      <c r="K2" t="s" s="3">
        <v>10</v>
      </c>
      <c r="L2" s="4"/>
      <c r="M2" s="4"/>
      <c r="N2" t="s" s="3">
        <v>11</v>
      </c>
      <c r="O2" t="s" s="3">
        <v>12</v>
      </c>
      <c r="P2" t="s" s="3">
        <v>1</v>
      </c>
      <c r="Q2" t="s" s="3">
        <v>13</v>
      </c>
      <c r="R2" s="4"/>
      <c r="S2" s="4"/>
      <c r="T2" s="4"/>
      <c r="U2" s="4"/>
      <c r="V2" s="4"/>
    </row>
    <row r="3" ht="20.25" customHeight="1">
      <c r="A3" t="s" s="5">
        <v>14</v>
      </c>
      <c r="B3" t="s" s="6">
        <f>$A3</f>
        <v>14</v>
      </c>
      <c r="C3" s="7">
        <f>O3/F3</f>
        <v>2.18509623186524</v>
      </c>
      <c r="D3" s="8">
        <f>I3/G3*1000000</f>
        <v>3463.136614656780</v>
      </c>
      <c r="E3" s="8">
        <f>J3/G3*1000000</f>
        <v>2362.803078464830</v>
      </c>
      <c r="F3" s="8">
        <f>K3/G3*1000000</f>
        <v>1584.889747258670</v>
      </c>
      <c r="G3" s="9">
        <v>19440469</v>
      </c>
      <c r="H3" s="10"/>
      <c r="I3" s="11">
        <v>67325</v>
      </c>
      <c r="J3" s="11">
        <v>45934</v>
      </c>
      <c r="K3" s="11">
        <v>30811</v>
      </c>
      <c r="L3" s="10"/>
      <c r="M3" s="10"/>
      <c r="N3" s="8">
        <f>LOG(O3,2.718281828)</f>
        <v>8.149929994800431</v>
      </c>
      <c r="O3" s="8">
        <f>D3</f>
        <v>3463.136614656780</v>
      </c>
      <c r="P3" t="s" s="12">
        <f>B3</f>
        <v>14</v>
      </c>
      <c r="Q3" s="8">
        <f>-(N3-N$3)/0.24</f>
        <v>0</v>
      </c>
      <c r="R3" s="10"/>
      <c r="S3" s="10"/>
      <c r="T3" s="10"/>
      <c r="U3" s="10"/>
      <c r="V3" s="10"/>
    </row>
    <row r="4" ht="20.05" customHeight="1">
      <c r="A4" t="s" s="13">
        <v>15</v>
      </c>
      <c r="B4" t="s" s="14">
        <f>$A4</f>
        <v>15</v>
      </c>
      <c r="C4" s="15">
        <f>O4/F4</f>
        <v>3.77919127669242</v>
      </c>
      <c r="D4" s="16">
        <f>I4/G4*1000000</f>
        <v>1861.563502971050</v>
      </c>
      <c r="E4" s="16">
        <f>J4/G4*1000000</f>
        <v>987.514902243298</v>
      </c>
      <c r="F4" s="16">
        <f>K4/G4*1000000</f>
        <v>492.582504212464</v>
      </c>
      <c r="G4" s="17">
        <v>8936574</v>
      </c>
      <c r="H4" s="18"/>
      <c r="I4" s="19">
        <v>16636</v>
      </c>
      <c r="J4" s="19">
        <v>8825</v>
      </c>
      <c r="K4" s="19">
        <v>4402</v>
      </c>
      <c r="L4" s="18"/>
      <c r="M4" s="18"/>
      <c r="N4" s="16">
        <f>LOG(O4,2.718281828)</f>
        <v>7.52917200787348</v>
      </c>
      <c r="O4" s="16">
        <f>D4</f>
        <v>1861.563502971050</v>
      </c>
      <c r="P4" t="s" s="20">
        <f>B4</f>
        <v>15</v>
      </c>
      <c r="Q4" s="16">
        <f>-(N4-N$3)/0.24</f>
        <v>2.58649161219563</v>
      </c>
      <c r="R4" s="18"/>
      <c r="S4" s="18"/>
      <c r="T4" s="18"/>
      <c r="U4" s="18"/>
      <c r="V4" s="18"/>
    </row>
    <row r="5" ht="20.05" customHeight="1">
      <c r="A5" t="s" s="13">
        <v>16</v>
      </c>
      <c r="B5" t="s" s="14">
        <f>$A5</f>
        <v>16</v>
      </c>
      <c r="C5" s="15">
        <f>O5/F5</f>
        <v>2.36070381231672</v>
      </c>
      <c r="D5" s="16">
        <f>I5/G5*1000000</f>
        <v>866.488819387994</v>
      </c>
      <c r="E5" s="16">
        <f>J5/G5*1000000</f>
        <v>591.149887711660</v>
      </c>
      <c r="F5" s="16">
        <f>K5/G5*1000000</f>
        <v>367.046816660007</v>
      </c>
      <c r="G5" s="17">
        <v>4645184</v>
      </c>
      <c r="H5" s="18"/>
      <c r="I5" s="19">
        <v>4025</v>
      </c>
      <c r="J5" s="19">
        <v>2746</v>
      </c>
      <c r="K5" s="19">
        <v>1705</v>
      </c>
      <c r="L5" s="18"/>
      <c r="M5" s="18"/>
      <c r="N5" s="16">
        <f>LOG(O5,2.718281828)</f>
        <v>6.76444920702721</v>
      </c>
      <c r="O5" s="16">
        <f>D5</f>
        <v>866.488819387994</v>
      </c>
      <c r="P5" t="s" s="20">
        <f>B5</f>
        <v>16</v>
      </c>
      <c r="Q5" s="16">
        <f>-(N5-N$3)/0.24</f>
        <v>5.77283661572175</v>
      </c>
      <c r="R5" s="18"/>
      <c r="S5" s="18"/>
      <c r="T5" s="18"/>
      <c r="U5" s="18"/>
      <c r="V5" s="18"/>
    </row>
    <row r="6" ht="20.05" customHeight="1">
      <c r="A6" t="s" s="13">
        <v>17</v>
      </c>
      <c r="B6" t="s" s="14">
        <f>$A6</f>
        <v>17</v>
      </c>
      <c r="C6" s="15">
        <f>O6/F6</f>
        <v>3.12948857453755</v>
      </c>
      <c r="D6" s="16">
        <f>I6/G6*1000000</f>
        <v>824.470726917436</v>
      </c>
      <c r="E6" s="16">
        <f>J6/G6*1000000</f>
        <v>464.409797498695</v>
      </c>
      <c r="F6" s="16">
        <f>K6/G6*1000000</f>
        <v>263.452224630432</v>
      </c>
      <c r="G6" s="17">
        <v>6976597</v>
      </c>
      <c r="H6" s="18"/>
      <c r="I6" s="19">
        <v>5752</v>
      </c>
      <c r="J6" s="19">
        <v>3240</v>
      </c>
      <c r="K6" s="19">
        <v>1838</v>
      </c>
      <c r="L6" s="18"/>
      <c r="M6" s="18"/>
      <c r="N6" s="16">
        <f>LOG(O6,2.718281828)</f>
        <v>6.71474163846139</v>
      </c>
      <c r="O6" s="16">
        <f>D6</f>
        <v>824.470726917436</v>
      </c>
      <c r="P6" t="s" s="20">
        <f>B6</f>
        <v>17</v>
      </c>
      <c r="Q6" s="16">
        <f>-(N6-N$3)/0.24</f>
        <v>5.979951484746</v>
      </c>
      <c r="R6" s="18"/>
      <c r="S6" s="18"/>
      <c r="T6" s="18"/>
      <c r="U6" s="18"/>
      <c r="V6" s="18"/>
    </row>
    <row r="7" ht="20.05" customHeight="1">
      <c r="A7" t="s" s="13">
        <v>18</v>
      </c>
      <c r="B7" t="s" s="14">
        <f>$A7</f>
        <v>18</v>
      </c>
      <c r="C7" s="15">
        <f>O7/F7</f>
        <v>10.2217898832685</v>
      </c>
      <c r="D7" s="16">
        <f>I7/G7*1000000</f>
        <v>737.284094618219</v>
      </c>
      <c r="E7" s="16">
        <f>J7/G7*1000000</f>
        <v>362.327280606060</v>
      </c>
      <c r="F7" s="16">
        <f>K7/G7*1000000</f>
        <v>72.1286685637161</v>
      </c>
      <c r="G7" s="17">
        <v>3563077</v>
      </c>
      <c r="H7" s="18"/>
      <c r="I7" s="19">
        <v>2627</v>
      </c>
      <c r="J7" s="19">
        <v>1291</v>
      </c>
      <c r="K7" s="19">
        <v>257</v>
      </c>
      <c r="L7" s="18"/>
      <c r="M7" s="18"/>
      <c r="N7" s="16">
        <f>LOG(O7,2.718281828)</f>
        <v>6.60297329340846</v>
      </c>
      <c r="O7" s="16">
        <f>D7</f>
        <v>737.284094618219</v>
      </c>
      <c r="P7" t="s" s="20">
        <f>B7</f>
        <v>18</v>
      </c>
      <c r="Q7" s="16">
        <f>-(N7-N$3)/0.24</f>
        <v>6.44565292246654</v>
      </c>
      <c r="R7" s="18"/>
      <c r="S7" s="18"/>
      <c r="T7" s="18"/>
      <c r="U7" s="18"/>
      <c r="V7" s="18"/>
    </row>
    <row r="8" ht="20.05" customHeight="1">
      <c r="A8" t="s" s="13">
        <v>19</v>
      </c>
      <c r="B8" t="s" s="14">
        <f>$A8</f>
        <v>19</v>
      </c>
      <c r="C8" s="15">
        <f>O8/F8</f>
        <v>2.70491803278689</v>
      </c>
      <c r="D8" s="16">
        <f>I8/G8*1000000</f>
        <v>686.844635743395</v>
      </c>
      <c r="E8" s="16">
        <f>J8/G8*1000000</f>
        <v>421.819735890893</v>
      </c>
      <c r="F8" s="16">
        <f>K8/G8*1000000</f>
        <v>253.924380486952</v>
      </c>
      <c r="G8" s="17">
        <v>720687</v>
      </c>
      <c r="H8" s="18"/>
      <c r="I8" s="19">
        <v>495</v>
      </c>
      <c r="J8" s="19">
        <v>304</v>
      </c>
      <c r="K8" s="19">
        <v>183</v>
      </c>
      <c r="L8" s="18"/>
      <c r="M8" s="18"/>
      <c r="N8" s="16">
        <f>LOG(O8,2.718281828)</f>
        <v>6.53210811890481</v>
      </c>
      <c r="O8" s="16">
        <f>D8</f>
        <v>686.844635743395</v>
      </c>
      <c r="P8" t="s" s="20">
        <f>B8</f>
        <v>19</v>
      </c>
      <c r="Q8" s="16">
        <f>-(N8-N$3)/0.24</f>
        <v>6.74092448289842</v>
      </c>
      <c r="R8" s="18"/>
      <c r="S8" s="18"/>
      <c r="T8" s="18"/>
      <c r="U8" s="18"/>
      <c r="V8" s="18"/>
    </row>
    <row r="9" ht="20.05" customHeight="1">
      <c r="A9" t="s" s="13">
        <v>20</v>
      </c>
      <c r="B9" t="s" s="14">
        <f>$A9</f>
        <v>20</v>
      </c>
      <c r="C9" s="15">
        <f>O9/F9</f>
        <v>2.12636695018226</v>
      </c>
      <c r="D9" s="16">
        <f>I9/G9*1000000</f>
        <v>673.327694481086</v>
      </c>
      <c r="E9" s="16">
        <f>J9/G9*1000000</f>
        <v>474.535708491432</v>
      </c>
      <c r="F9" s="16">
        <f>K9/G9*1000000</f>
        <v>316.656395747391</v>
      </c>
      <c r="G9" s="17">
        <v>7797095</v>
      </c>
      <c r="H9" s="18"/>
      <c r="I9" s="19">
        <v>5250</v>
      </c>
      <c r="J9" s="19">
        <v>3700</v>
      </c>
      <c r="K9" s="19">
        <v>2469</v>
      </c>
      <c r="L9" s="18"/>
      <c r="M9" s="18"/>
      <c r="N9" s="16">
        <f>LOG(O9,2.718281828)</f>
        <v>6.51223212825878</v>
      </c>
      <c r="O9" s="16">
        <f>D9</f>
        <v>673.327694481086</v>
      </c>
      <c r="P9" t="s" s="20">
        <f>B9</f>
        <v>20</v>
      </c>
      <c r="Q9" s="16">
        <f>-(N9-N$3)/0.24</f>
        <v>6.82374111059021</v>
      </c>
      <c r="R9" s="18"/>
      <c r="S9" s="18"/>
      <c r="T9" s="18"/>
      <c r="U9" s="18"/>
      <c r="V9" s="18"/>
    </row>
    <row r="10" ht="20.05" customHeight="1">
      <c r="A10" t="s" s="13">
        <v>21</v>
      </c>
      <c r="B10" t="s" s="14">
        <f>$A10</f>
        <v>21</v>
      </c>
      <c r="C10" s="15">
        <f>O10/F10</f>
        <v>2.8313725490196</v>
      </c>
      <c r="D10" s="16">
        <f>I10/G10*1000000</f>
        <v>646.887131933616</v>
      </c>
      <c r="E10" s="16">
        <f>J10/G10*1000000</f>
        <v>364.060671203637</v>
      </c>
      <c r="F10" s="16">
        <f>K10/G10*1000000</f>
        <v>228.471216957164</v>
      </c>
      <c r="G10" s="17">
        <v>10045029</v>
      </c>
      <c r="H10" s="18"/>
      <c r="I10" s="19">
        <v>6498</v>
      </c>
      <c r="J10" s="19">
        <v>3657</v>
      </c>
      <c r="K10" s="19">
        <v>2295</v>
      </c>
      <c r="L10" s="18"/>
      <c r="M10" s="18"/>
      <c r="N10" s="16">
        <f>LOG(O10,2.718281828)</f>
        <v>6.47217183205083</v>
      </c>
      <c r="O10" s="16">
        <f>D10</f>
        <v>646.887131933616</v>
      </c>
      <c r="P10" t="s" s="20">
        <f>B10</f>
        <v>21</v>
      </c>
      <c r="Q10" s="16">
        <f>-(N10-N$3)/0.24</f>
        <v>6.99065901145667</v>
      </c>
      <c r="R10" s="18"/>
      <c r="S10" s="18"/>
      <c r="T10" s="18"/>
      <c r="U10" s="18"/>
      <c r="V10" s="18"/>
    </row>
    <row r="11" ht="20.05" customHeight="1">
      <c r="A11" t="s" s="13">
        <v>22</v>
      </c>
      <c r="B11" t="s" s="14">
        <f>$A11</f>
        <v>22</v>
      </c>
      <c r="C11" s="15">
        <f>O11/F11</f>
        <v>2.88048245614035</v>
      </c>
      <c r="D11" s="16">
        <f>I11/G11*1000000</f>
        <v>449.403526731384</v>
      </c>
      <c r="E11" s="16">
        <f>J11/G11*1000000</f>
        <v>296.637120423380</v>
      </c>
      <c r="F11" s="16">
        <f>K11/G11*1000000</f>
        <v>156.016755378387</v>
      </c>
      <c r="G11" s="17">
        <v>5845526</v>
      </c>
      <c r="H11" s="18"/>
      <c r="I11" s="19">
        <v>2627</v>
      </c>
      <c r="J11" s="19">
        <v>1734</v>
      </c>
      <c r="K11" s="19">
        <v>912</v>
      </c>
      <c r="L11" s="18"/>
      <c r="M11" s="18"/>
      <c r="N11" s="16">
        <f>LOG(O11,2.718281828)</f>
        <v>6.10792120839628</v>
      </c>
      <c r="O11" s="16">
        <f>D11</f>
        <v>449.403526731384</v>
      </c>
      <c r="P11" t="s" s="20">
        <f>B11</f>
        <v>22</v>
      </c>
      <c r="Q11" s="16">
        <f>-(N11-N$3)/0.24</f>
        <v>8.50836994335063</v>
      </c>
      <c r="R11" s="18"/>
      <c r="S11" s="18"/>
      <c r="T11" s="18"/>
      <c r="U11" s="18"/>
      <c r="V11" s="18"/>
    </row>
    <row r="12" ht="20.05" customHeight="1">
      <c r="A12" t="s" s="13">
        <v>23</v>
      </c>
      <c r="B12" t="s" s="14">
        <f>$A12</f>
        <v>23</v>
      </c>
      <c r="C12" s="15">
        <f>O12/F12</f>
        <v>2.08130081300813</v>
      </c>
      <c r="D12" s="16">
        <f>I12/G12*1000000</f>
        <v>407.603720020826</v>
      </c>
      <c r="E12" s="16">
        <f>J12/G12*1000000</f>
        <v>292.965173764969</v>
      </c>
      <c r="F12" s="16">
        <f>K12/G12*1000000</f>
        <v>195.840849853756</v>
      </c>
      <c r="G12" s="17">
        <v>628061</v>
      </c>
      <c r="H12" s="18"/>
      <c r="I12" s="19">
        <v>256</v>
      </c>
      <c r="J12" s="19">
        <v>184</v>
      </c>
      <c r="K12" s="19">
        <v>123</v>
      </c>
      <c r="L12" s="18"/>
      <c r="M12" s="18"/>
      <c r="N12" s="16">
        <f>LOG(O12,2.718281828)</f>
        <v>6.0102954289677</v>
      </c>
      <c r="O12" s="16">
        <f>D12</f>
        <v>407.603720020826</v>
      </c>
      <c r="P12" t="s" s="20">
        <f>B12</f>
        <v>23</v>
      </c>
      <c r="Q12" s="16">
        <f>-(N12-N$3)/0.24</f>
        <v>8.915144024303039</v>
      </c>
      <c r="R12" s="18"/>
      <c r="S12" s="18"/>
      <c r="T12" s="18"/>
      <c r="U12" s="18"/>
      <c r="V12" s="18"/>
    </row>
    <row r="13" ht="20.05" customHeight="1">
      <c r="A13" t="s" s="13">
        <v>24</v>
      </c>
      <c r="B13" t="s" s="14">
        <f>$A13</f>
        <v>24</v>
      </c>
      <c r="C13" s="15">
        <f>O13/F13</f>
        <v>2.71152815013405</v>
      </c>
      <c r="D13" s="16">
        <f>I13/G13*1000000</f>
        <v>399.457111165983</v>
      </c>
      <c r="E13" s="16">
        <f>J13/G13*1000000</f>
        <v>239.026541109010</v>
      </c>
      <c r="F13" s="16">
        <f>K13/G13*1000000</f>
        <v>147.318076394020</v>
      </c>
      <c r="G13" s="17">
        <v>12659682</v>
      </c>
      <c r="H13" s="18"/>
      <c r="I13" s="19">
        <v>5057</v>
      </c>
      <c r="J13" s="19">
        <v>3026</v>
      </c>
      <c r="K13" s="19">
        <v>1865</v>
      </c>
      <c r="L13" s="18"/>
      <c r="M13" s="18"/>
      <c r="N13" s="16">
        <f>LOG(O13,2.718281828)</f>
        <v>5.99010640417441</v>
      </c>
      <c r="O13" s="16">
        <f>D13</f>
        <v>399.457111165983</v>
      </c>
      <c r="P13" t="s" s="20">
        <f>B13</f>
        <v>24</v>
      </c>
      <c r="Q13" s="16">
        <f>-(N13-N$3)/0.24</f>
        <v>8.999264960941749</v>
      </c>
      <c r="R13" s="18"/>
      <c r="S13" s="18"/>
      <c r="T13" s="18"/>
      <c r="U13" s="18"/>
      <c r="V13" s="18"/>
    </row>
    <row r="14" ht="20.05" customHeight="1">
      <c r="A14" t="s" s="13">
        <v>25</v>
      </c>
      <c r="B14" t="s" s="14">
        <f>$A14</f>
        <v>25</v>
      </c>
      <c r="C14" s="15">
        <f>O14/F14</f>
        <v>3.09090909090909</v>
      </c>
      <c r="D14" s="16">
        <f>I14/G14*1000000</f>
        <v>386.304739523614</v>
      </c>
      <c r="E14" s="16">
        <f>J14/G14*1000000</f>
        <v>192.205544419838</v>
      </c>
      <c r="F14" s="16">
        <f>K14/G14*1000000</f>
        <v>124.980945139993</v>
      </c>
      <c r="G14" s="17">
        <v>1056161</v>
      </c>
      <c r="H14" s="18"/>
      <c r="I14" s="19">
        <v>408</v>
      </c>
      <c r="J14" s="19">
        <v>203</v>
      </c>
      <c r="K14" s="19">
        <v>132</v>
      </c>
      <c r="L14" s="18"/>
      <c r="M14" s="18"/>
      <c r="N14" s="16">
        <f>LOG(O14,2.718281828)</f>
        <v>5.95662653962596</v>
      </c>
      <c r="O14" s="16">
        <f>D14</f>
        <v>386.304739523614</v>
      </c>
      <c r="P14" t="s" s="20">
        <f>B14</f>
        <v>25</v>
      </c>
      <c r="Q14" s="16">
        <f>-(N14-N$3)/0.24</f>
        <v>9.13876439656029</v>
      </c>
      <c r="R14" s="18"/>
      <c r="S14" s="18"/>
      <c r="T14" s="18"/>
      <c r="U14" s="18"/>
      <c r="V14" s="18"/>
    </row>
    <row r="15" ht="20.05" customHeight="1">
      <c r="A15" t="s" s="13">
        <v>26</v>
      </c>
      <c r="B15" t="s" s="14">
        <f>$A15</f>
        <v>26</v>
      </c>
      <c r="C15" s="15">
        <f>O15/F15</f>
        <v>3.68589174800355</v>
      </c>
      <c r="D15" s="16">
        <f>I15/G15*1000000</f>
        <v>324.002771105068</v>
      </c>
      <c r="E15" s="16">
        <f>J15/G15*1000000</f>
        <v>172.999072294425</v>
      </c>
      <c r="F15" s="16">
        <f>K15/G15*1000000</f>
        <v>87.90349615681551</v>
      </c>
      <c r="G15" s="17">
        <v>12820878</v>
      </c>
      <c r="H15" s="18"/>
      <c r="I15" s="19">
        <v>4154</v>
      </c>
      <c r="J15" s="19">
        <v>2218</v>
      </c>
      <c r="K15" s="19">
        <v>1127</v>
      </c>
      <c r="L15" s="18"/>
      <c r="M15" s="18"/>
      <c r="N15" s="16">
        <f>LOG(O15,2.718281828)</f>
        <v>5.78075206952539</v>
      </c>
      <c r="O15" s="16">
        <f>D15</f>
        <v>324.002771105068</v>
      </c>
      <c r="P15" t="s" s="20">
        <f>B15</f>
        <v>26</v>
      </c>
      <c r="Q15" s="16">
        <f>-(N15-N$3)/0.24</f>
        <v>9.871574688646</v>
      </c>
      <c r="R15" s="18"/>
      <c r="S15" s="18"/>
      <c r="T15" s="18"/>
      <c r="U15" s="18"/>
      <c r="V15" s="18"/>
    </row>
    <row r="16" ht="20.05" customHeight="1">
      <c r="A16" t="s" s="13">
        <v>27</v>
      </c>
      <c r="B16" t="s" s="14">
        <f>$A16</f>
        <v>27</v>
      </c>
      <c r="C16" s="15">
        <f>O16/F16</f>
        <v>3.14018691588786</v>
      </c>
      <c r="D16" s="16">
        <f>I16/G16*1000000</f>
        <v>321.054076590508</v>
      </c>
      <c r="E16" s="16">
        <f>J16/G16*1000000</f>
        <v>170.400725174525</v>
      </c>
      <c r="F16" s="16">
        <f>K16/G16*1000000</f>
        <v>102.240435104715</v>
      </c>
      <c r="G16" s="17">
        <v>3139658</v>
      </c>
      <c r="H16" s="18"/>
      <c r="I16" s="19">
        <v>1008</v>
      </c>
      <c r="J16" s="19">
        <v>535</v>
      </c>
      <c r="K16" s="19">
        <v>321</v>
      </c>
      <c r="L16" s="18"/>
      <c r="M16" s="18"/>
      <c r="N16" s="16">
        <f>LOG(O16,2.718281828)</f>
        <v>5.77160957281519</v>
      </c>
      <c r="O16" s="16">
        <f>D16</f>
        <v>321.054076590508</v>
      </c>
      <c r="P16" t="s" s="20">
        <f>B16</f>
        <v>27</v>
      </c>
      <c r="Q16" s="16">
        <f>-(N16-N$3)/0.24</f>
        <v>9.9096684249385</v>
      </c>
      <c r="R16" s="18"/>
      <c r="S16" s="18"/>
      <c r="T16" s="18"/>
      <c r="U16" s="18"/>
      <c r="V16" s="18"/>
    </row>
    <row r="17" ht="20.05" customHeight="1">
      <c r="A17" t="s" s="13">
        <v>28</v>
      </c>
      <c r="B17" t="s" s="14">
        <f>$A17</f>
        <v>28</v>
      </c>
      <c r="C17" s="15">
        <f>O17/F17</f>
        <v>2.24668435013262</v>
      </c>
      <c r="D17" s="16">
        <f>I17/G17*1000000</f>
        <v>283.347718164362</v>
      </c>
      <c r="E17" s="16">
        <f>J17/G17*1000000</f>
        <v>193.693422452380</v>
      </c>
      <c r="F17" s="16">
        <f>K17/G17*1000000</f>
        <v>126.118169714244</v>
      </c>
      <c r="G17" s="17">
        <v>2989260</v>
      </c>
      <c r="H17" s="18"/>
      <c r="I17" s="19">
        <v>847</v>
      </c>
      <c r="J17" s="19">
        <v>579</v>
      </c>
      <c r="K17" s="19">
        <v>377</v>
      </c>
      <c r="L17" s="18"/>
      <c r="M17" s="18"/>
      <c r="N17" s="16">
        <f>LOG(O17,2.718281828)</f>
        <v>5.64667483047294</v>
      </c>
      <c r="O17" s="16">
        <f>D17</f>
        <v>283.347718164362</v>
      </c>
      <c r="P17" t="s" s="20">
        <f>B17</f>
        <v>28</v>
      </c>
      <c r="Q17" s="16">
        <f>-(N17-N$3)/0.24</f>
        <v>10.4302298513645</v>
      </c>
      <c r="R17" s="18"/>
      <c r="S17" s="18"/>
      <c r="T17" s="18"/>
      <c r="U17" s="18"/>
      <c r="V17" s="18"/>
    </row>
    <row r="18" ht="20.05" customHeight="1">
      <c r="A18" t="s" s="13">
        <v>29</v>
      </c>
      <c r="B18" t="s" s="14">
        <f>$A18</f>
        <v>29</v>
      </c>
      <c r="C18" s="15">
        <f>O18/F18</f>
        <v>2.43143544506816</v>
      </c>
      <c r="D18" s="16">
        <f>I18/G18*1000000</f>
        <v>282.412754996969</v>
      </c>
      <c r="E18" s="16">
        <f>J18/G18*1000000</f>
        <v>204.730618563106</v>
      </c>
      <c r="F18" s="16">
        <f>K18/G18*1000000</f>
        <v>116.150628456867</v>
      </c>
      <c r="G18" s="17">
        <v>10736059</v>
      </c>
      <c r="H18" s="18"/>
      <c r="I18" s="19">
        <v>3032</v>
      </c>
      <c r="J18" s="19">
        <v>2198</v>
      </c>
      <c r="K18" s="19">
        <v>1247</v>
      </c>
      <c r="L18" s="18"/>
      <c r="M18" s="18"/>
      <c r="N18" s="16">
        <f>LOG(O18,2.718281828)</f>
        <v>5.64336967197199</v>
      </c>
      <c r="O18" s="16">
        <f>D18</f>
        <v>282.412754996969</v>
      </c>
      <c r="P18" t="s" s="20">
        <f>B18</f>
        <v>29</v>
      </c>
      <c r="Q18" s="16">
        <f>-(N18-N$3)/0.24</f>
        <v>10.4440013451185</v>
      </c>
      <c r="R18" s="18"/>
      <c r="S18" s="18"/>
      <c r="T18" s="18"/>
      <c r="U18" s="18"/>
      <c r="V18" s="18"/>
    </row>
    <row r="19" ht="20.05" customHeight="1">
      <c r="A19" t="s" s="13">
        <v>30</v>
      </c>
      <c r="B19" t="s" s="14">
        <f>$A19</f>
        <v>30</v>
      </c>
      <c r="C19" s="15">
        <f>O19/F19</f>
        <v>2.1280353200883</v>
      </c>
      <c r="D19" s="16">
        <f>I19/G19*1000000</f>
        <v>279.518485914472</v>
      </c>
      <c r="E19" s="16">
        <f>J19/G19*1000000</f>
        <v>174.409096760949</v>
      </c>
      <c r="F19" s="16">
        <f>K19/G19*1000000</f>
        <v>131.350491824954</v>
      </c>
      <c r="G19" s="17">
        <v>6897576</v>
      </c>
      <c r="H19" s="18"/>
      <c r="I19" s="19">
        <v>1928</v>
      </c>
      <c r="J19" s="19">
        <v>1203</v>
      </c>
      <c r="K19" s="19">
        <v>906</v>
      </c>
      <c r="L19" s="18"/>
      <c r="M19" s="18"/>
      <c r="N19" s="16">
        <f>LOG(O19,2.718281828)</f>
        <v>5.63306843058821</v>
      </c>
      <c r="O19" s="16">
        <f>D19</f>
        <v>279.518485914472</v>
      </c>
      <c r="P19" t="s" s="20">
        <f>B19</f>
        <v>30</v>
      </c>
      <c r="Q19" s="16">
        <f>-(N19-N$3)/0.24</f>
        <v>10.4869231842176</v>
      </c>
      <c r="R19" s="18"/>
      <c r="S19" s="18"/>
      <c r="T19" s="18"/>
      <c r="U19" s="18"/>
      <c r="V19" s="18"/>
    </row>
    <row r="20" ht="20.05" customHeight="1">
      <c r="A20" t="s" s="13">
        <v>31</v>
      </c>
      <c r="B20" t="s" s="14">
        <f>$A20</f>
        <v>31</v>
      </c>
      <c r="C20" s="15">
        <f>O20/F20</f>
        <v>2.21848739495798</v>
      </c>
      <c r="D20" s="16">
        <f>I20/G20*1000000</f>
        <v>268.594305597241</v>
      </c>
      <c r="E20" s="16">
        <f>J20/G20*1000000</f>
        <v>167.871440998276</v>
      </c>
      <c r="F20" s="16">
        <f>K20/G20*1000000</f>
        <v>121.070918053302</v>
      </c>
      <c r="G20" s="17">
        <v>982895</v>
      </c>
      <c r="H20" s="18"/>
      <c r="I20" s="19">
        <v>264</v>
      </c>
      <c r="J20" s="19">
        <v>165</v>
      </c>
      <c r="K20" s="19">
        <v>119</v>
      </c>
      <c r="L20" s="18"/>
      <c r="M20" s="18"/>
      <c r="N20" s="16">
        <f>LOG(O20,2.718281828)</f>
        <v>5.59320208450084</v>
      </c>
      <c r="O20" s="16">
        <f>D20</f>
        <v>268.594305597241</v>
      </c>
      <c r="P20" t="s" s="20">
        <f>B20</f>
        <v>31</v>
      </c>
      <c r="Q20" s="16">
        <f>-(N20-N$3)/0.24</f>
        <v>10.6530329595816</v>
      </c>
      <c r="R20" s="18"/>
      <c r="S20" s="18"/>
      <c r="T20" s="18"/>
      <c r="U20" s="18"/>
      <c r="V20" s="18"/>
    </row>
    <row r="21" ht="20.05" customHeight="1">
      <c r="A21" t="s" s="13">
        <v>32</v>
      </c>
      <c r="B21" t="s" s="14">
        <f>$A21</f>
        <v>32</v>
      </c>
      <c r="C21" s="15">
        <f>O21/F21</f>
        <v>3.74423480083857</v>
      </c>
      <c r="D21" s="16">
        <f>I21/G21*1000000</f>
        <v>264.774836131654</v>
      </c>
      <c r="E21" s="16">
        <f>J21/G21*1000000</f>
        <v>145.433434627745</v>
      </c>
      <c r="F21" s="16">
        <f>K21/G21*1000000</f>
        <v>70.7153397731238</v>
      </c>
      <c r="G21" s="17">
        <v>6745354</v>
      </c>
      <c r="H21" s="18"/>
      <c r="I21" s="19">
        <v>1786</v>
      </c>
      <c r="J21" s="19">
        <v>981</v>
      </c>
      <c r="K21" s="19">
        <v>477</v>
      </c>
      <c r="L21" s="18"/>
      <c r="M21" s="18"/>
      <c r="N21" s="16">
        <f>LOG(O21,2.718281828)</f>
        <v>5.57887979077507</v>
      </c>
      <c r="O21" s="16">
        <f>D21</f>
        <v>264.774836131654</v>
      </c>
      <c r="P21" t="s" s="20">
        <f>B21</f>
        <v>32</v>
      </c>
      <c r="Q21" s="16">
        <f>-(N21-N$3)/0.24</f>
        <v>10.712709183439</v>
      </c>
      <c r="R21" s="18"/>
      <c r="S21" s="18"/>
      <c r="T21" s="18"/>
      <c r="U21" s="18"/>
      <c r="V21" s="18"/>
    </row>
    <row r="22" ht="20.05" customHeight="1">
      <c r="A22" t="s" s="13">
        <v>33</v>
      </c>
      <c r="B22" t="s" s="14">
        <f>$A22</f>
        <v>33</v>
      </c>
      <c r="C22" s="15">
        <f>O22/F22</f>
        <v>3.39120095124851</v>
      </c>
      <c r="D22" s="16">
        <f>I22/G22*1000000</f>
        <v>259.355426287064</v>
      </c>
      <c r="E22" s="16">
        <f>J22/G22*1000000</f>
        <v>145.410002325742</v>
      </c>
      <c r="F22" s="16">
        <f>K22/G22*1000000</f>
        <v>76.478931804846</v>
      </c>
      <c r="G22" s="17">
        <v>21992985</v>
      </c>
      <c r="H22" s="18"/>
      <c r="I22" s="19">
        <v>5704</v>
      </c>
      <c r="J22" s="19">
        <v>3198</v>
      </c>
      <c r="K22" s="19">
        <v>1682</v>
      </c>
      <c r="L22" s="18"/>
      <c r="M22" s="18"/>
      <c r="N22" s="16">
        <f>LOG(O22,2.718281828)</f>
        <v>5.55819942415863</v>
      </c>
      <c r="O22" s="16">
        <f>D22</f>
        <v>259.355426287064</v>
      </c>
      <c r="P22" t="s" s="20">
        <f>B22</f>
        <v>33</v>
      </c>
      <c r="Q22" s="16">
        <f>-(N22-N$3)/0.24</f>
        <v>10.7988773776742</v>
      </c>
      <c r="R22" s="18"/>
      <c r="S22" s="18"/>
      <c r="T22" s="18"/>
      <c r="U22" s="18"/>
      <c r="V22" s="18"/>
    </row>
    <row r="23" ht="20.05" customHeight="1">
      <c r="A23" t="s" s="13">
        <v>34</v>
      </c>
      <c r="B23" t="s" s="14">
        <f>$A23</f>
        <v>34</v>
      </c>
      <c r="C23" s="15">
        <f>O23/F23</f>
        <v>2.32947976878614</v>
      </c>
      <c r="D23" s="16">
        <f>I23/G23*1000000</f>
        <v>245.573357423491</v>
      </c>
      <c r="E23" s="16">
        <f>J23/G23*1000000</f>
        <v>146.247160748481</v>
      </c>
      <c r="F23" s="16">
        <f>K23/G23*1000000</f>
        <v>105.419828372863</v>
      </c>
      <c r="G23" s="17">
        <v>3282115</v>
      </c>
      <c r="H23" s="18"/>
      <c r="I23" s="19">
        <v>806</v>
      </c>
      <c r="J23" s="19">
        <v>480</v>
      </c>
      <c r="K23" s="19">
        <v>346</v>
      </c>
      <c r="L23" s="18"/>
      <c r="M23" s="18"/>
      <c r="N23" s="16">
        <f>LOG(O23,2.718281828)</f>
        <v>5.50359571177202</v>
      </c>
      <c r="O23" s="16">
        <f>D23</f>
        <v>245.573357423491</v>
      </c>
      <c r="P23" t="s" s="20">
        <f>B23</f>
        <v>34</v>
      </c>
      <c r="Q23" s="16">
        <f>-(N23-N$3)/0.24</f>
        <v>11.0263928459517</v>
      </c>
      <c r="R23" s="18"/>
      <c r="S23" s="18"/>
      <c r="T23" s="18"/>
      <c r="U23" s="18"/>
      <c r="V23" s="18"/>
    </row>
    <row r="24" ht="20.05" customHeight="1">
      <c r="A24" t="s" s="13">
        <v>35</v>
      </c>
      <c r="B24" t="s" s="14">
        <f>$A24</f>
        <v>35</v>
      </c>
      <c r="C24" s="15">
        <f>O24/F24</f>
        <v>3.3404255319149</v>
      </c>
      <c r="D24" s="16">
        <f>I24/G24*1000000</f>
        <v>232.282271125522</v>
      </c>
      <c r="E24" s="16">
        <f>J24/G24*1000000</f>
        <v>127.237422399967</v>
      </c>
      <c r="F24" s="16">
        <f>K24/G24*1000000</f>
        <v>69.5367308464938</v>
      </c>
      <c r="G24" s="17">
        <v>6083116</v>
      </c>
      <c r="H24" s="18"/>
      <c r="I24" s="19">
        <v>1413</v>
      </c>
      <c r="J24" s="19">
        <v>774</v>
      </c>
      <c r="K24" s="19">
        <v>423</v>
      </c>
      <c r="L24" s="18"/>
      <c r="M24" s="18"/>
      <c r="N24" s="16">
        <f>LOG(O24,2.718281828)</f>
        <v>5.44795331890974</v>
      </c>
      <c r="O24" s="16">
        <f>D24</f>
        <v>232.282271125522</v>
      </c>
      <c r="P24" t="s" s="20">
        <f>B24</f>
        <v>35</v>
      </c>
      <c r="Q24" s="16">
        <f>-(N24-N$3)/0.24</f>
        <v>11.2582361495445</v>
      </c>
      <c r="R24" s="18"/>
      <c r="S24" s="18"/>
      <c r="T24" s="18"/>
      <c r="U24" s="18"/>
      <c r="V24" s="18"/>
    </row>
    <row r="25" ht="20.05" customHeight="1">
      <c r="A25" t="s" s="13">
        <v>36</v>
      </c>
      <c r="B25" t="s" s="14">
        <f>$A25</f>
        <v>36</v>
      </c>
      <c r="C25" s="15">
        <f>O25/F25</f>
        <v>2.90740740740741</v>
      </c>
      <c r="D25" s="16">
        <f>I25/G25*1000000</f>
        <v>228.988817469659</v>
      </c>
      <c r="E25" s="16">
        <f>J25/G25*1000000</f>
        <v>136.372321231931</v>
      </c>
      <c r="F25" s="16">
        <f>K25/G25*1000000</f>
        <v>78.7604849895642</v>
      </c>
      <c r="G25" s="17">
        <v>1371246</v>
      </c>
      <c r="H25" s="18"/>
      <c r="I25" s="19">
        <v>314</v>
      </c>
      <c r="J25" s="19">
        <v>187</v>
      </c>
      <c r="K25" s="19">
        <v>108</v>
      </c>
      <c r="L25" s="18"/>
      <c r="M25" s="18"/>
      <c r="N25" s="16">
        <f>LOG(O25,2.718281828)</f>
        <v>5.4336731712693</v>
      </c>
      <c r="O25" s="16">
        <f>D25</f>
        <v>228.988817469659</v>
      </c>
      <c r="P25" t="s" s="20">
        <f>B25</f>
        <v>36</v>
      </c>
      <c r="Q25" s="16">
        <f>-(N25-N$3)/0.24</f>
        <v>11.317736764713</v>
      </c>
      <c r="R25" s="18"/>
      <c r="S25" s="18"/>
      <c r="T25" s="18"/>
      <c r="U25" s="18"/>
      <c r="V25" s="18"/>
    </row>
    <row r="26" ht="20.05" customHeight="1">
      <c r="A26" t="s" s="13">
        <v>37</v>
      </c>
      <c r="B26" t="s" s="14">
        <f>$A26</f>
        <v>37</v>
      </c>
      <c r="C26" s="15">
        <f>O26/F26</f>
        <v>4.56043956043956</v>
      </c>
      <c r="D26" s="16">
        <f>I26/G26*1000000</f>
        <v>227.253312422378</v>
      </c>
      <c r="E26" s="16">
        <f>J26/G26*1000000</f>
        <v>125.947618932884</v>
      </c>
      <c r="F26" s="16">
        <f>K26/G26*1000000</f>
        <v>49.8314492299672</v>
      </c>
      <c r="G26" s="17">
        <v>1826156</v>
      </c>
      <c r="H26" s="18"/>
      <c r="I26" s="19">
        <v>415</v>
      </c>
      <c r="J26" s="19">
        <v>230</v>
      </c>
      <c r="K26" s="19">
        <v>91</v>
      </c>
      <c r="L26" s="18"/>
      <c r="M26" s="18"/>
      <c r="N26" s="16">
        <f>LOG(O26,2.718281828)</f>
        <v>5.42606530998375</v>
      </c>
      <c r="O26" s="16">
        <f>D26</f>
        <v>227.253312422378</v>
      </c>
      <c r="P26" t="s" s="20">
        <f>B26</f>
        <v>37</v>
      </c>
      <c r="Q26" s="16">
        <f>-(N26-N$3)/0.24</f>
        <v>11.3494361867362</v>
      </c>
      <c r="R26" s="18"/>
      <c r="S26" s="18"/>
      <c r="T26" s="18"/>
      <c r="U26" s="18"/>
      <c r="V26" s="18"/>
    </row>
    <row r="27" ht="20.05" customHeight="1">
      <c r="A27" t="s" s="13">
        <v>38</v>
      </c>
      <c r="B27" t="s" s="14">
        <f>$A27</f>
        <v>38</v>
      </c>
      <c r="C27" s="15">
        <f>O27/F27</f>
        <v>2.1965811965812</v>
      </c>
      <c r="D27" s="16">
        <f>I27/G27*1000000</f>
        <v>219.592279511408</v>
      </c>
      <c r="E27" s="16">
        <f>J27/G27*1000000</f>
        <v>143.888481983351</v>
      </c>
      <c r="F27" s="16">
        <f>K27/G27*1000000</f>
        <v>99.97002608106899</v>
      </c>
      <c r="G27" s="17">
        <v>5851754</v>
      </c>
      <c r="H27" s="18"/>
      <c r="I27" s="19">
        <v>1285</v>
      </c>
      <c r="J27" s="19">
        <v>842</v>
      </c>
      <c r="K27" s="19">
        <v>585</v>
      </c>
      <c r="L27" s="18"/>
      <c r="M27" s="18"/>
      <c r="N27" s="16">
        <f>LOG(O27,2.718281828)</f>
        <v>5.391772552876</v>
      </c>
      <c r="O27" s="16">
        <f>D27</f>
        <v>219.592279511408</v>
      </c>
      <c r="P27" t="s" s="20">
        <f>B27</f>
        <v>38</v>
      </c>
      <c r="Q27" s="16">
        <f>-(N27-N$3)/0.24</f>
        <v>11.4923226746851</v>
      </c>
      <c r="R27" s="18"/>
      <c r="S27" s="18"/>
      <c r="T27" s="18"/>
      <c r="U27" s="18"/>
      <c r="V27" s="18"/>
    </row>
    <row r="28" ht="20.05" customHeight="1">
      <c r="A28" t="s" s="13">
        <v>39</v>
      </c>
      <c r="B28" t="s" s="14">
        <f>$A28</f>
        <v>39</v>
      </c>
      <c r="C28" s="15">
        <f>O28/F28</f>
        <v>1.93661971830987</v>
      </c>
      <c r="D28" s="16">
        <f>I28/G28*1000000</f>
        <v>204.340944723917</v>
      </c>
      <c r="E28" s="16">
        <f>J28/G28*1000000</f>
        <v>124.833740776793</v>
      </c>
      <c r="F28" s="16">
        <f>K28/G28*1000000</f>
        <v>105.514233275622</v>
      </c>
      <c r="G28" s="17">
        <v>1345790</v>
      </c>
      <c r="H28" s="18"/>
      <c r="I28" s="19">
        <v>275</v>
      </c>
      <c r="J28" s="19">
        <v>168</v>
      </c>
      <c r="K28" s="19">
        <v>142</v>
      </c>
      <c r="L28" s="18"/>
      <c r="M28" s="18"/>
      <c r="N28" s="16">
        <f>LOG(O28,2.718281828)</f>
        <v>5.31978989734506</v>
      </c>
      <c r="O28" s="16">
        <f>D28</f>
        <v>204.340944723917</v>
      </c>
      <c r="P28" t="s" s="20">
        <f>B28</f>
        <v>39</v>
      </c>
      <c r="Q28" s="16">
        <f>-(N28-N$3)/0.24</f>
        <v>11.792250406064</v>
      </c>
      <c r="R28" s="18"/>
      <c r="S28" s="18"/>
      <c r="T28" s="18"/>
      <c r="U28" s="18"/>
      <c r="V28" s="18"/>
    </row>
    <row r="29" ht="20.05" customHeight="1">
      <c r="A29" t="s" s="13">
        <v>40</v>
      </c>
      <c r="B29" t="s" s="14">
        <f>$A29</f>
        <v>40</v>
      </c>
      <c r="C29" s="15">
        <f>O29/F29</f>
        <v>3.30388692579505</v>
      </c>
      <c r="D29" s="16">
        <f>I29/G29*1000000</f>
        <v>190.481196246359</v>
      </c>
      <c r="E29" s="16">
        <f>J29/G29*1000000</f>
        <v>127.734449247559</v>
      </c>
      <c r="F29" s="16">
        <f>K29/G29*1000000</f>
        <v>57.6536668852617</v>
      </c>
      <c r="G29" s="17">
        <v>4908621</v>
      </c>
      <c r="H29" s="18"/>
      <c r="I29" s="19">
        <v>935</v>
      </c>
      <c r="J29" s="19">
        <v>627</v>
      </c>
      <c r="K29" s="19">
        <v>283</v>
      </c>
      <c r="L29" s="18"/>
      <c r="M29" s="18"/>
      <c r="N29" s="16">
        <f>LOG(O29,2.718281828)</f>
        <v>5.24955348321318</v>
      </c>
      <c r="O29" s="16">
        <f>D29</f>
        <v>190.481196246359</v>
      </c>
      <c r="P29" t="s" s="20">
        <f>B29</f>
        <v>40</v>
      </c>
      <c r="Q29" s="16">
        <f>-(N29-N$3)/0.24</f>
        <v>12.0849021316135</v>
      </c>
      <c r="R29" s="18"/>
      <c r="S29" s="18"/>
      <c r="T29" s="18"/>
      <c r="U29" s="18"/>
      <c r="V29" s="18"/>
    </row>
    <row r="30" ht="20.05" customHeight="1">
      <c r="A30" t="s" s="13">
        <v>41</v>
      </c>
      <c r="B30" t="s" s="14">
        <f>$A30</f>
        <v>41</v>
      </c>
      <c r="C30" s="15">
        <f>O30/F30</f>
        <v>2.59796705222572</v>
      </c>
      <c r="D30" s="16">
        <f>I30/G30*1000000</f>
        <v>187.374966962269</v>
      </c>
      <c r="E30" s="16">
        <f>J30/G30*1000000</f>
        <v>121.116225946604</v>
      </c>
      <c r="F30" s="16">
        <f>K30/G30*1000000</f>
        <v>72.1236887133506</v>
      </c>
      <c r="G30" s="17">
        <v>39557045</v>
      </c>
      <c r="H30" s="18"/>
      <c r="I30" s="19">
        <v>7412</v>
      </c>
      <c r="J30" s="19">
        <v>4791</v>
      </c>
      <c r="K30" s="19">
        <v>2853</v>
      </c>
      <c r="L30" s="18"/>
      <c r="M30" s="18"/>
      <c r="N30" s="16">
        <f>LOG(O30,2.718281828)</f>
        <v>5.2331117809877</v>
      </c>
      <c r="O30" s="16">
        <f>D30</f>
        <v>187.374966962269</v>
      </c>
      <c r="P30" t="s" s="20">
        <f>B30</f>
        <v>41</v>
      </c>
      <c r="Q30" s="16">
        <f>-(N30-N$3)/0.24</f>
        <v>12.1534092242197</v>
      </c>
      <c r="R30" s="18"/>
      <c r="S30" s="18"/>
      <c r="T30" s="18"/>
      <c r="U30" s="18"/>
      <c r="V30" s="18"/>
    </row>
    <row r="31" ht="20.05" customHeight="1">
      <c r="A31" t="s" s="13">
        <v>42</v>
      </c>
      <c r="B31" t="s" s="14">
        <f>$A31</f>
        <v>42</v>
      </c>
      <c r="C31" s="15">
        <f>O31/F31</f>
        <v>2.1816037735849</v>
      </c>
      <c r="D31" s="16">
        <f>I31/G31*1000000</f>
        <v>177.539948887688</v>
      </c>
      <c r="E31" s="16">
        <f>J31/G31*1000000</f>
        <v>103.453008054556</v>
      </c>
      <c r="F31" s="16">
        <f>K31/G31*1000000</f>
        <v>81.38047386851871</v>
      </c>
      <c r="G31" s="17">
        <v>5210095</v>
      </c>
      <c r="H31" s="18"/>
      <c r="I31" s="19">
        <v>925</v>
      </c>
      <c r="J31" s="19">
        <v>539</v>
      </c>
      <c r="K31" s="19">
        <v>424</v>
      </c>
      <c r="L31" s="18"/>
      <c r="M31" s="18"/>
      <c r="N31" s="16">
        <f>LOG(O31,2.718281828)</f>
        <v>5.17919564862295</v>
      </c>
      <c r="O31" s="16">
        <f>D31</f>
        <v>177.539948887688</v>
      </c>
      <c r="P31" t="s" s="20">
        <f>B31</f>
        <v>42</v>
      </c>
      <c r="Q31" s="16">
        <f>-(N31-N$3)/0.24</f>
        <v>12.3780597757395</v>
      </c>
      <c r="R31" s="18"/>
      <c r="S31" s="18"/>
      <c r="T31" s="18"/>
      <c r="U31" s="18"/>
      <c r="V31" s="18"/>
    </row>
    <row r="32" ht="20.05" customHeight="1">
      <c r="A32" t="s" s="13">
        <v>43</v>
      </c>
      <c r="B32" t="s" s="14">
        <f>$A32</f>
        <v>43</v>
      </c>
      <c r="C32" s="15">
        <f>O32/F32</f>
        <v>2.39024390243903</v>
      </c>
      <c r="D32" s="16">
        <f>I32/G32*1000000</f>
        <v>172.831885719325</v>
      </c>
      <c r="E32" s="16">
        <f>J32/G32*1000000</f>
        <v>128.742118954191</v>
      </c>
      <c r="F32" s="16">
        <f>K32/G32*1000000</f>
        <v>72.3072174948195</v>
      </c>
      <c r="G32" s="17">
        <v>567025</v>
      </c>
      <c r="H32" s="18"/>
      <c r="I32" s="19">
        <v>98</v>
      </c>
      <c r="J32" s="19">
        <v>73</v>
      </c>
      <c r="K32" s="19">
        <v>41</v>
      </c>
      <c r="L32" s="18"/>
      <c r="M32" s="18"/>
      <c r="N32" s="16">
        <f>LOG(O32,2.718281828)</f>
        <v>5.1523193640563</v>
      </c>
      <c r="O32" s="16">
        <f>D32</f>
        <v>172.831885719325</v>
      </c>
      <c r="P32" t="s" s="20">
        <f>B32</f>
        <v>43</v>
      </c>
      <c r="Q32" s="16">
        <f>-(N32-N$3)/0.24</f>
        <v>12.4900442947672</v>
      </c>
      <c r="R32" s="18"/>
      <c r="S32" s="18"/>
      <c r="T32" s="18"/>
      <c r="U32" s="18"/>
      <c r="V32" s="18"/>
    </row>
    <row r="33" ht="20.05" customHeight="1">
      <c r="A33" t="s" s="13">
        <v>44</v>
      </c>
      <c r="B33" t="s" s="14">
        <f>$A33</f>
        <v>44</v>
      </c>
      <c r="C33" s="15">
        <f>O33/F33</f>
        <v>1.81428571428571</v>
      </c>
      <c r="D33" s="16">
        <f>I33/G33*1000000</f>
        <v>167.1603050873</v>
      </c>
      <c r="E33" s="16">
        <f>J33/G33*1000000</f>
        <v>125.370228815475</v>
      </c>
      <c r="F33" s="16">
        <f>K33/G33*1000000</f>
        <v>92.1356012292205</v>
      </c>
      <c r="G33" s="17">
        <v>3038999</v>
      </c>
      <c r="H33" s="18"/>
      <c r="I33" s="19">
        <v>508</v>
      </c>
      <c r="J33" s="19">
        <v>381</v>
      </c>
      <c r="K33" s="19">
        <v>280</v>
      </c>
      <c r="L33" s="18"/>
      <c r="M33" s="18"/>
      <c r="N33" s="16">
        <f>LOG(O33,2.718281828)</f>
        <v>5.11895326356394</v>
      </c>
      <c r="O33" s="16">
        <f>D33</f>
        <v>167.1603050873</v>
      </c>
      <c r="P33" t="s" s="20">
        <f>B33</f>
        <v>44</v>
      </c>
      <c r="Q33" s="16">
        <f>-(N33-N$3)/0.24</f>
        <v>12.6290697134854</v>
      </c>
      <c r="R33" s="18"/>
      <c r="S33" s="18"/>
      <c r="T33" s="18"/>
      <c r="U33" s="18"/>
      <c r="V33" s="18"/>
    </row>
    <row r="34" ht="20.05" customHeight="1">
      <c r="A34" t="s" s="13">
        <v>45</v>
      </c>
      <c r="B34" t="s" s="14">
        <f>$A34</f>
        <v>45</v>
      </c>
      <c r="C34" s="15">
        <f>O34/F34</f>
        <v>2.89606741573035</v>
      </c>
      <c r="D34" s="16">
        <f>I34/G34*1000000</f>
        <v>167.118638023624</v>
      </c>
      <c r="E34" s="16">
        <f>J34/G34*1000000</f>
        <v>108.602800655507</v>
      </c>
      <c r="F34" s="16">
        <f>K34/G34*1000000</f>
        <v>57.7053687065082</v>
      </c>
      <c r="G34" s="17">
        <v>6169270</v>
      </c>
      <c r="H34" s="18"/>
      <c r="I34" s="19">
        <v>1031</v>
      </c>
      <c r="J34" s="19">
        <v>670</v>
      </c>
      <c r="K34" s="19">
        <v>356</v>
      </c>
      <c r="L34" s="18"/>
      <c r="M34" s="18"/>
      <c r="N34" s="16">
        <f>LOG(O34,2.718281828)</f>
        <v>5.11870396838842</v>
      </c>
      <c r="O34" s="16">
        <f>D34</f>
        <v>167.118638023624</v>
      </c>
      <c r="P34" t="s" s="20">
        <f>B34</f>
        <v>45</v>
      </c>
      <c r="Q34" s="16">
        <f>-(N34-N$3)/0.24</f>
        <v>12.6301084433834</v>
      </c>
      <c r="R34" s="18"/>
      <c r="S34" s="18"/>
      <c r="T34" s="18"/>
      <c r="U34" s="18"/>
      <c r="V34" s="18"/>
    </row>
    <row r="35" ht="20.05" customHeight="1">
      <c r="A35" t="s" s="13">
        <v>46</v>
      </c>
      <c r="B35" t="s" s="14">
        <f>$A35</f>
        <v>46</v>
      </c>
      <c r="C35" s="15">
        <f>O35/F35</f>
        <v>2.74573863636363</v>
      </c>
      <c r="D35" s="16">
        <f>I35/G35*1000000</f>
        <v>164.542930723255</v>
      </c>
      <c r="E35" s="16">
        <f>J35/G35*1000000</f>
        <v>96.7849520084537</v>
      </c>
      <c r="F35" s="16">
        <f>K35/G35*1000000</f>
        <v>59.9266545417339</v>
      </c>
      <c r="G35" s="17">
        <v>11747694</v>
      </c>
      <c r="H35" s="18"/>
      <c r="I35" s="19">
        <v>1933</v>
      </c>
      <c r="J35" s="19">
        <v>1137</v>
      </c>
      <c r="K35" s="19">
        <v>704</v>
      </c>
      <c r="L35" s="18"/>
      <c r="M35" s="18"/>
      <c r="N35" s="16">
        <f>LOG(O35,2.718281828)</f>
        <v>5.1031715140597</v>
      </c>
      <c r="O35" s="16">
        <f>D35</f>
        <v>164.542930723255</v>
      </c>
      <c r="P35" t="s" s="20">
        <f>B35</f>
        <v>46</v>
      </c>
      <c r="Q35" s="16">
        <f>-(N35-N$3)/0.24</f>
        <v>12.6948270030864</v>
      </c>
      <c r="R35" s="18"/>
      <c r="S35" s="18"/>
      <c r="T35" s="18"/>
      <c r="U35" s="18"/>
      <c r="V35" s="18"/>
    </row>
    <row r="36" ht="20.05" customHeight="1">
      <c r="A36" t="s" s="13">
        <v>47</v>
      </c>
      <c r="B36" t="s" s="14">
        <f>$A36</f>
        <v>47</v>
      </c>
      <c r="C36" s="15">
        <f>O36/F36</f>
        <v>3.22641509433962</v>
      </c>
      <c r="D36" s="16">
        <f>I36/G36*1000000</f>
        <v>157.348593386390</v>
      </c>
      <c r="E36" s="16">
        <f>J36/G36*1000000</f>
        <v>111.340232747095</v>
      </c>
      <c r="F36" s="16">
        <f>K36/G36*1000000</f>
        <v>48.7688622776531</v>
      </c>
      <c r="G36" s="17">
        <v>1086759</v>
      </c>
      <c r="H36" s="18"/>
      <c r="I36" s="19">
        <v>171</v>
      </c>
      <c r="J36" s="19">
        <v>121</v>
      </c>
      <c r="K36" s="19">
        <v>53</v>
      </c>
      <c r="L36" s="18"/>
      <c r="M36" s="18"/>
      <c r="N36" s="16">
        <f>LOG(O36,2.718281828)</f>
        <v>5.05846368493093</v>
      </c>
      <c r="O36" s="16">
        <f>D36</f>
        <v>157.348593386390</v>
      </c>
      <c r="P36" t="s" s="20">
        <f>B36</f>
        <v>47</v>
      </c>
      <c r="Q36" s="16">
        <f>-(N36-N$3)/0.24</f>
        <v>12.8811096244563</v>
      </c>
      <c r="R36" s="18"/>
      <c r="S36" s="18"/>
      <c r="T36" s="18"/>
      <c r="U36" s="18"/>
      <c r="V36" s="18"/>
    </row>
    <row r="37" ht="20.05" customHeight="1">
      <c r="A37" t="s" s="13">
        <v>48</v>
      </c>
      <c r="B37" t="s" s="14">
        <f>$A37</f>
        <v>48</v>
      </c>
      <c r="C37" s="15">
        <f>O37/F37</f>
        <v>2.8852867830424</v>
      </c>
      <c r="D37" s="16">
        <f>I37/G37*1000000</f>
        <v>156.807066591096</v>
      </c>
      <c r="E37" s="16">
        <f>J37/G37*1000000</f>
        <v>92.83737304658651</v>
      </c>
      <c r="F37" s="16">
        <f>K37/G37*1000000</f>
        <v>54.3471337104835</v>
      </c>
      <c r="G37" s="17">
        <v>7378494</v>
      </c>
      <c r="H37" s="18"/>
      <c r="I37" s="19">
        <v>1157</v>
      </c>
      <c r="J37" s="19">
        <v>685</v>
      </c>
      <c r="K37" s="19">
        <v>401</v>
      </c>
      <c r="L37" s="18"/>
      <c r="M37" s="18"/>
      <c r="N37" s="16">
        <f>LOG(O37,2.718281828)</f>
        <v>5.05501617529971</v>
      </c>
      <c r="O37" s="16">
        <f>D37</f>
        <v>156.807066591096</v>
      </c>
      <c r="P37" t="s" s="20">
        <f>B37</f>
        <v>48</v>
      </c>
      <c r="Q37" s="16">
        <f>-(N37-N$3)/0.24</f>
        <v>12.8954742479197</v>
      </c>
      <c r="R37" s="18"/>
      <c r="S37" s="18"/>
      <c r="T37" s="18"/>
      <c r="U37" s="18"/>
      <c r="V37" s="18"/>
    </row>
    <row r="38" ht="20.05" customHeight="1">
      <c r="A38" t="s" s="13">
        <v>49</v>
      </c>
      <c r="B38" t="s" s="14">
        <f>$A38</f>
        <v>49</v>
      </c>
      <c r="C38" s="15">
        <f>O38/F38</f>
        <v>2.71428571428572</v>
      </c>
      <c r="D38" s="16">
        <f>I38/G38*1000000</f>
        <v>155.312928302648</v>
      </c>
      <c r="E38" s="16">
        <f>J38/G38*1000000</f>
        <v>94.0051934463394</v>
      </c>
      <c r="F38" s="16">
        <f>K38/G38*1000000</f>
        <v>57.2205525325544</v>
      </c>
      <c r="G38" s="17">
        <v>734002</v>
      </c>
      <c r="H38" s="18"/>
      <c r="I38" s="19">
        <v>114</v>
      </c>
      <c r="J38" s="19">
        <v>69</v>
      </c>
      <c r="K38" s="19">
        <v>42</v>
      </c>
      <c r="L38" s="18"/>
      <c r="M38" s="18"/>
      <c r="N38" s="16">
        <f>LOG(O38,2.718281828)</f>
        <v>5.04544197482223</v>
      </c>
      <c r="O38" s="16">
        <f>D38</f>
        <v>155.312928302648</v>
      </c>
      <c r="P38" t="s" s="20">
        <f>B38</f>
        <v>49</v>
      </c>
      <c r="Q38" s="16">
        <f>-(N38-N$3)/0.24</f>
        <v>12.9353667499092</v>
      </c>
      <c r="R38" s="18"/>
      <c r="S38" s="18"/>
      <c r="T38" s="18"/>
      <c r="U38" s="18"/>
      <c r="V38" s="18"/>
    </row>
    <row r="39" ht="20.05" customHeight="1">
      <c r="A39" t="s" s="13">
        <v>50</v>
      </c>
      <c r="B39" t="s" s="14">
        <f>$A39</f>
        <v>50</v>
      </c>
      <c r="C39" s="15">
        <f>O39/F39</f>
        <v>2.26666666666667</v>
      </c>
      <c r="D39" s="16">
        <f>I39/G39*1000000</f>
        <v>144.405660985059</v>
      </c>
      <c r="E39" s="16">
        <f>J39/G39*1000000</f>
        <v>84.94450646179941</v>
      </c>
      <c r="F39" s="16">
        <f>K39/G39*1000000</f>
        <v>63.7083798463495</v>
      </c>
      <c r="G39" s="17">
        <v>1412687</v>
      </c>
      <c r="H39" s="18"/>
      <c r="I39" s="19">
        <v>204</v>
      </c>
      <c r="J39" s="19">
        <v>120</v>
      </c>
      <c r="K39" s="19">
        <v>90</v>
      </c>
      <c r="L39" s="18"/>
      <c r="M39" s="18"/>
      <c r="N39" s="16">
        <f>LOG(O39,2.718281828)</f>
        <v>4.97262643002767</v>
      </c>
      <c r="O39" s="16">
        <f>D39</f>
        <v>144.405660985059</v>
      </c>
      <c r="P39" t="s" s="20">
        <f>B39</f>
        <v>50</v>
      </c>
      <c r="Q39" s="16">
        <f>-(N39-N$3)/0.24</f>
        <v>13.2387648532198</v>
      </c>
      <c r="R39" s="18"/>
      <c r="S39" s="18"/>
      <c r="T39" s="18"/>
      <c r="U39" s="18"/>
      <c r="V39" s="18"/>
    </row>
    <row r="40" ht="20.05" customHeight="1">
      <c r="A40" t="s" s="13">
        <v>51</v>
      </c>
      <c r="B40" t="s" s="14">
        <f>$A40</f>
        <v>51</v>
      </c>
      <c r="C40" s="15">
        <f>O40/F40</f>
        <v>2.42222222222223</v>
      </c>
      <c r="D40" s="16">
        <f>I40/G40*1000000</f>
        <v>143.096637491582</v>
      </c>
      <c r="E40" s="16">
        <f>J40/G40*1000000</f>
        <v>89.271296783739</v>
      </c>
      <c r="F40" s="16">
        <f>K40/G40*1000000</f>
        <v>59.0765934598273</v>
      </c>
      <c r="G40" s="17">
        <v>761723</v>
      </c>
      <c r="H40" s="18"/>
      <c r="I40" s="19">
        <v>109</v>
      </c>
      <c r="J40" s="19">
        <v>68</v>
      </c>
      <c r="K40" s="19">
        <v>45</v>
      </c>
      <c r="L40" s="18"/>
      <c r="M40" s="18"/>
      <c r="N40" s="16">
        <f>LOG(O40,2.718281828)</f>
        <v>4.96352018951155</v>
      </c>
      <c r="O40" s="16">
        <f>D40</f>
        <v>143.096637491582</v>
      </c>
      <c r="P40" t="s" s="20">
        <f>B40</f>
        <v>51</v>
      </c>
      <c r="Q40" s="16">
        <f>-(N40-N$3)/0.24</f>
        <v>13.276707522037</v>
      </c>
      <c r="R40" s="18"/>
      <c r="S40" s="18"/>
      <c r="T40" s="18"/>
      <c r="U40" s="18"/>
      <c r="V40" s="18"/>
    </row>
    <row r="41" ht="20.05" customHeight="1">
      <c r="A41" t="s" s="13">
        <v>52</v>
      </c>
      <c r="B41" t="s" s="14">
        <f>$A41</f>
        <v>52</v>
      </c>
      <c r="C41" s="15">
        <f>O41/F41</f>
        <v>2.89952153110049</v>
      </c>
      <c r="D41" s="16">
        <f>I41/G41*1000000</f>
        <v>140.894550194149</v>
      </c>
      <c r="E41" s="16">
        <f>J41/G41*1000000</f>
        <v>96.25469270689349</v>
      </c>
      <c r="F41" s="16">
        <f>K41/G41*1000000</f>
        <v>48.592344868939</v>
      </c>
      <c r="G41" s="17">
        <v>4301089</v>
      </c>
      <c r="H41" s="18"/>
      <c r="I41" s="19">
        <v>606</v>
      </c>
      <c r="J41" s="19">
        <v>414</v>
      </c>
      <c r="K41" s="19">
        <v>209</v>
      </c>
      <c r="L41" s="18"/>
      <c r="M41" s="18"/>
      <c r="N41" s="16">
        <f>LOG(O41,2.718281828)</f>
        <v>4.94801174045527</v>
      </c>
      <c r="O41" s="16">
        <f>D41</f>
        <v>140.894550194149</v>
      </c>
      <c r="P41" t="s" s="20">
        <f>B41</f>
        <v>52</v>
      </c>
      <c r="Q41" s="16">
        <f>-(N41-N$3)/0.24</f>
        <v>13.3413260597715</v>
      </c>
      <c r="R41" s="18"/>
      <c r="S41" s="18"/>
      <c r="T41" s="18"/>
      <c r="U41" s="18"/>
      <c r="V41" s="18"/>
    </row>
    <row r="42" ht="20.05" customHeight="1">
      <c r="A42" t="s" s="13">
        <v>53</v>
      </c>
      <c r="B42" t="s" s="14">
        <f>$A42</f>
        <v>53</v>
      </c>
      <c r="C42" s="15">
        <f>O42/F42</f>
        <v>2.81</v>
      </c>
      <c r="D42" s="16">
        <f>I42/G42*1000000</f>
        <v>134.023962148962</v>
      </c>
      <c r="E42" s="16">
        <f>J42/G42*1000000</f>
        <v>91.09813797313799</v>
      </c>
      <c r="F42" s="16">
        <f>K42/G42*1000000</f>
        <v>47.6953601953602</v>
      </c>
      <c r="G42" s="17">
        <v>2096640</v>
      </c>
      <c r="H42" s="18"/>
      <c r="I42" s="19">
        <v>281</v>
      </c>
      <c r="J42" s="19">
        <v>191</v>
      </c>
      <c r="K42" s="19">
        <v>100</v>
      </c>
      <c r="L42" s="18"/>
      <c r="M42" s="18"/>
      <c r="N42" s="16">
        <f>LOG(O42,2.718281828)</f>
        <v>4.89801860679849</v>
      </c>
      <c r="O42" s="16">
        <f>D42</f>
        <v>134.023962148962</v>
      </c>
      <c r="P42" t="s" s="20">
        <f>B42</f>
        <v>53</v>
      </c>
      <c r="Q42" s="16">
        <f>-(N42-N$3)/0.24</f>
        <v>13.5496307833414</v>
      </c>
      <c r="R42" s="18"/>
      <c r="S42" s="18"/>
      <c r="T42" s="18"/>
      <c r="U42" s="18"/>
      <c r="V42" s="18"/>
    </row>
    <row r="43" ht="20.05" customHeight="1">
      <c r="A43" t="s" s="13">
        <v>54</v>
      </c>
      <c r="B43" t="s" s="14">
        <f>$A43</f>
        <v>54</v>
      </c>
      <c r="C43" s="15">
        <f>O43/F43</f>
        <v>2.92413793103448</v>
      </c>
      <c r="D43" s="16">
        <f>I43/G43*1000000</f>
        <v>133.339664870879</v>
      </c>
      <c r="E43" s="16">
        <f>J43/G43*1000000</f>
        <v>73.90288029400141</v>
      </c>
      <c r="F43" s="16">
        <f>K43/G43*1000000</f>
        <v>45.5996495431072</v>
      </c>
      <c r="G43" s="17">
        <v>3179849</v>
      </c>
      <c r="H43" s="18"/>
      <c r="I43" s="19">
        <v>424</v>
      </c>
      <c r="J43" s="19">
        <v>235</v>
      </c>
      <c r="K43" s="19">
        <v>145</v>
      </c>
      <c r="L43" s="18"/>
      <c r="M43" s="18"/>
      <c r="N43" s="16">
        <f>LOG(O43,2.718281828)</f>
        <v>4.8928997446703</v>
      </c>
      <c r="O43" s="16">
        <f>D43</f>
        <v>133.339664870879</v>
      </c>
      <c r="P43" t="s" s="20">
        <f>B43</f>
        <v>54</v>
      </c>
      <c r="Q43" s="16">
        <f>-(N43-N$3)/0.24</f>
        <v>13.5709593755422</v>
      </c>
      <c r="R43" s="18"/>
      <c r="S43" s="18"/>
      <c r="T43" s="18"/>
      <c r="U43" s="18"/>
      <c r="V43" s="18"/>
    </row>
    <row r="44" ht="20.05" customHeight="1">
      <c r="A44" t="s" s="13">
        <v>55</v>
      </c>
      <c r="B44" t="s" s="14">
        <f>$A44</f>
        <v>55</v>
      </c>
      <c r="C44" s="15">
        <f>O44/F44</f>
        <v>2.42151675485009</v>
      </c>
      <c r="D44" s="16">
        <f>I44/G44*1000000</f>
        <v>129.383514410572</v>
      </c>
      <c r="E44" s="16">
        <f>J44/G44*1000000</f>
        <v>82.9260689594343</v>
      </c>
      <c r="F44" s="16">
        <f>K44/G44*1000000</f>
        <v>53.4307739772718</v>
      </c>
      <c r="G44" s="17">
        <v>10611862</v>
      </c>
      <c r="H44" s="18"/>
      <c r="I44" s="19">
        <v>1373</v>
      </c>
      <c r="J44" s="19">
        <v>880</v>
      </c>
      <c r="K44" s="19">
        <v>567</v>
      </c>
      <c r="L44" s="18"/>
      <c r="M44" s="18"/>
      <c r="N44" s="16">
        <f>LOG(O44,2.718281828)</f>
        <v>4.86278097454448</v>
      </c>
      <c r="O44" s="16">
        <f>D44</f>
        <v>129.383514410572</v>
      </c>
      <c r="P44" t="s" s="20">
        <f>B44</f>
        <v>55</v>
      </c>
      <c r="Q44" s="16">
        <f>-(N44-N$3)/0.24</f>
        <v>13.6964542510665</v>
      </c>
      <c r="R44" s="18"/>
      <c r="S44" s="18"/>
      <c r="T44" s="18"/>
      <c r="U44" s="18"/>
      <c r="V44" s="18"/>
    </row>
    <row r="45" ht="20.05" customHeight="1">
      <c r="A45" t="s" s="13">
        <v>56</v>
      </c>
      <c r="B45" t="s" s="14">
        <f>$A45</f>
        <v>56</v>
      </c>
      <c r="C45" s="15">
        <f>O45/F45</f>
        <v>2.92063492063491</v>
      </c>
      <c r="D45" s="16">
        <f>I45/G45*1000000</f>
        <v>126.444968778744</v>
      </c>
      <c r="E45" s="16">
        <f>J45/G45*1000000</f>
        <v>69.40729264485419</v>
      </c>
      <c r="F45" s="16">
        <f>K45/G45*1000000</f>
        <v>43.2936577883744</v>
      </c>
      <c r="G45" s="17">
        <v>2910357</v>
      </c>
      <c r="H45" s="18"/>
      <c r="I45" s="19">
        <v>368</v>
      </c>
      <c r="J45" s="19">
        <v>202</v>
      </c>
      <c r="K45" s="19">
        <v>126</v>
      </c>
      <c r="L45" s="18"/>
      <c r="M45" s="18"/>
      <c r="N45" s="16">
        <f>LOG(O45,2.718281828)</f>
        <v>4.8398071849151</v>
      </c>
      <c r="O45" s="16">
        <f>D45</f>
        <v>126.444968778744</v>
      </c>
      <c r="P45" t="s" s="20">
        <f>B45</f>
        <v>56</v>
      </c>
      <c r="Q45" s="16">
        <f>-(N45-N$3)/0.24</f>
        <v>13.7921783745222</v>
      </c>
      <c r="R45" s="18"/>
      <c r="S45" s="18"/>
      <c r="T45" s="18"/>
      <c r="U45" s="18"/>
      <c r="V45" s="18"/>
    </row>
    <row r="46" ht="20.05" customHeight="1">
      <c r="A46" t="s" s="13">
        <v>57</v>
      </c>
      <c r="B46" t="s" s="14">
        <f>$A46</f>
        <v>57</v>
      </c>
      <c r="C46" s="15">
        <f>O46/F46</f>
        <v>2.93292682926828</v>
      </c>
      <c r="D46" s="16">
        <f>I46/G46*1000000</f>
        <v>121.623709391651</v>
      </c>
      <c r="E46" s="16">
        <f>J46/G46*1000000</f>
        <v>81.4196141873425</v>
      </c>
      <c r="F46" s="16">
        <f>K46/G46*1000000</f>
        <v>41.4683749277148</v>
      </c>
      <c r="G46" s="17">
        <v>3954821</v>
      </c>
      <c r="H46" s="18"/>
      <c r="I46" s="19">
        <v>481</v>
      </c>
      <c r="J46" s="19">
        <v>322</v>
      </c>
      <c r="K46" s="19">
        <v>164</v>
      </c>
      <c r="L46" s="18"/>
      <c r="M46" s="18"/>
      <c r="N46" s="16">
        <f>LOG(O46,2.718281828)</f>
        <v>4.80093192988673</v>
      </c>
      <c r="O46" s="16">
        <f>D46</f>
        <v>121.623709391651</v>
      </c>
      <c r="P46" t="s" s="20">
        <f>B46</f>
        <v>57</v>
      </c>
      <c r="Q46" s="16">
        <f>-(N46-N$3)/0.24</f>
        <v>13.9541586038071</v>
      </c>
      <c r="R46" s="18"/>
      <c r="S46" s="18"/>
      <c r="T46" s="18"/>
      <c r="U46" s="18"/>
      <c r="V46" s="18"/>
    </row>
    <row r="47" ht="20.05" customHeight="1">
      <c r="A47" t="s" s="13">
        <v>58</v>
      </c>
      <c r="B47" t="s" s="14">
        <f>$A47</f>
        <v>58</v>
      </c>
      <c r="C47" s="15">
        <f>O47/F47</f>
        <v>2.60869565217392</v>
      </c>
      <c r="D47" s="16">
        <f>I47/G47*1000000</f>
        <v>118.244322214851</v>
      </c>
      <c r="E47" s="16">
        <f>J47/G47*1000000</f>
        <v>70.0191868801665</v>
      </c>
      <c r="F47" s="16">
        <f>K47/G47*1000000</f>
        <v>45.3269901823594</v>
      </c>
      <c r="G47" s="17">
        <v>8626207</v>
      </c>
      <c r="H47" s="18"/>
      <c r="I47" s="19">
        <v>1020</v>
      </c>
      <c r="J47" s="19">
        <v>604</v>
      </c>
      <c r="K47" s="19">
        <v>391</v>
      </c>
      <c r="L47" s="18"/>
      <c r="M47" s="18"/>
      <c r="N47" s="16">
        <f>LOG(O47,2.718281828)</f>
        <v>4.77275301192887</v>
      </c>
      <c r="O47" s="16">
        <f>D47</f>
        <v>118.244322214851</v>
      </c>
      <c r="P47" t="s" s="20">
        <f>B47</f>
        <v>58</v>
      </c>
      <c r="Q47" s="16">
        <f>-(N47-N$3)/0.24</f>
        <v>14.0715707619648</v>
      </c>
      <c r="R47" s="18"/>
      <c r="S47" s="18"/>
      <c r="T47" s="18"/>
      <c r="U47" s="18"/>
      <c r="V47" s="18"/>
    </row>
    <row r="48" ht="20.05" customHeight="1">
      <c r="A48" t="s" s="13">
        <v>59</v>
      </c>
      <c r="B48" t="s" s="14">
        <f>$A48</f>
        <v>59</v>
      </c>
      <c r="C48" s="15">
        <f>O48/F48</f>
        <v>2.46341463414633</v>
      </c>
      <c r="D48" s="16">
        <f>I48/G48*1000000</f>
        <v>111.846046685204</v>
      </c>
      <c r="E48" s="16">
        <f>J48/G48*1000000</f>
        <v>64.2284228489292</v>
      </c>
      <c r="F48" s="16">
        <f>K48/G48*1000000</f>
        <v>45.4028506345879</v>
      </c>
      <c r="G48" s="17">
        <v>903027</v>
      </c>
      <c r="H48" s="18"/>
      <c r="I48" s="19">
        <v>101</v>
      </c>
      <c r="J48" s="19">
        <v>58</v>
      </c>
      <c r="K48" s="19">
        <v>41</v>
      </c>
      <c r="L48" s="18"/>
      <c r="M48" s="18"/>
      <c r="N48" s="16">
        <f>LOG(O48,2.718281828)</f>
        <v>4.71712334331778</v>
      </c>
      <c r="O48" s="16">
        <f>D48</f>
        <v>111.846046685204</v>
      </c>
      <c r="P48" t="s" s="20">
        <f>B48</f>
        <v>59</v>
      </c>
      <c r="Q48" s="16">
        <f>-(N48-N$3)/0.24</f>
        <v>14.3033610478444</v>
      </c>
      <c r="R48" s="18"/>
      <c r="S48" s="18"/>
      <c r="T48" s="18"/>
      <c r="U48" s="18"/>
      <c r="V48" s="18"/>
    </row>
    <row r="49" ht="20.05" customHeight="1">
      <c r="A49" t="s" s="13">
        <v>60</v>
      </c>
      <c r="B49" t="s" s="14">
        <f>$A49</f>
        <v>60</v>
      </c>
      <c r="C49" s="15">
        <f>O49/F49</f>
        <v>2.84615384615383</v>
      </c>
      <c r="D49" s="16">
        <f>I49/G49*1000000</f>
        <v>106.710386822607</v>
      </c>
      <c r="E49" s="16">
        <f>J49/G49*1000000</f>
        <v>63.8226510694196</v>
      </c>
      <c r="F49" s="16">
        <f>K49/G49*1000000</f>
        <v>37.4928386133486</v>
      </c>
      <c r="G49" s="17">
        <v>29472295</v>
      </c>
      <c r="H49" s="18"/>
      <c r="I49" s="19">
        <v>3145</v>
      </c>
      <c r="J49" s="19">
        <v>1881</v>
      </c>
      <c r="K49" s="19">
        <v>1105</v>
      </c>
      <c r="L49" s="18"/>
      <c r="M49" s="18"/>
      <c r="N49" s="16">
        <f>LOG(O49,2.718281828)</f>
        <v>4.67011850039985</v>
      </c>
      <c r="O49" s="16">
        <f>D49</f>
        <v>106.710386822607</v>
      </c>
      <c r="P49" t="s" s="20">
        <f>B49</f>
        <v>60</v>
      </c>
      <c r="Q49" s="16">
        <f>-(N49-N$3)/0.24</f>
        <v>14.4992145600024</v>
      </c>
      <c r="R49" s="18"/>
      <c r="S49" s="18"/>
      <c r="T49" s="18"/>
      <c r="U49" s="18"/>
      <c r="V49" s="18"/>
    </row>
    <row r="50" ht="20.05" customHeight="1">
      <c r="A50" t="s" s="13">
        <v>61</v>
      </c>
      <c r="B50" t="s" s="14">
        <f>$A50</f>
        <v>61</v>
      </c>
      <c r="C50" s="15">
        <f>O50/F50</f>
        <v>2.94478527607363</v>
      </c>
      <c r="D50" s="16">
        <f>I50/G50*1000000</f>
        <v>106.673967907137</v>
      </c>
      <c r="E50" s="16">
        <f>J50/G50*1000000</f>
        <v>67.1157048082402</v>
      </c>
      <c r="F50" s="16">
        <f>K50/G50*1000000</f>
        <v>36.2247016017985</v>
      </c>
      <c r="G50" s="17">
        <v>4499692</v>
      </c>
      <c r="H50" s="18"/>
      <c r="I50" s="19">
        <v>480</v>
      </c>
      <c r="J50" s="19">
        <v>302</v>
      </c>
      <c r="K50" s="19">
        <v>163</v>
      </c>
      <c r="L50" s="18"/>
      <c r="M50" s="18"/>
      <c r="N50" s="16">
        <f>LOG(O50,2.718281828)</f>
        <v>4.66977715470114</v>
      </c>
      <c r="O50" s="16">
        <f>D50</f>
        <v>106.673967907137</v>
      </c>
      <c r="P50" t="s" s="20">
        <f>B50</f>
        <v>61</v>
      </c>
      <c r="Q50" s="16">
        <f>-(N50-N$3)/0.24</f>
        <v>14.500636833747</v>
      </c>
      <c r="R50" s="18"/>
      <c r="S50" s="18"/>
      <c r="T50" s="18"/>
      <c r="U50" s="18"/>
      <c r="V50" s="18"/>
    </row>
    <row r="51" ht="20.05" customHeight="1">
      <c r="A51" t="s" s="13">
        <v>62</v>
      </c>
      <c r="B51" t="s" s="14">
        <f>$A51</f>
        <v>62</v>
      </c>
      <c r="C51" s="15">
        <f>O51/F51</f>
        <v>2.00696864111499</v>
      </c>
      <c r="D51" s="16">
        <f>I51/G51*1000000</f>
        <v>101.040737134278</v>
      </c>
      <c r="E51" s="16">
        <f>J51/G51*1000000</f>
        <v>69.8163426726433</v>
      </c>
      <c r="F51" s="16">
        <f>K51/G51*1000000</f>
        <v>50.3449506207252</v>
      </c>
      <c r="G51" s="17">
        <v>5700671</v>
      </c>
      <c r="H51" s="18"/>
      <c r="I51" s="19">
        <v>576</v>
      </c>
      <c r="J51" s="19">
        <v>398</v>
      </c>
      <c r="K51" s="19">
        <v>287</v>
      </c>
      <c r="L51" s="18"/>
      <c r="M51" s="18"/>
      <c r="N51" s="16">
        <f>LOG(O51,2.718281828)</f>
        <v>4.61552377426496</v>
      </c>
      <c r="O51" s="16">
        <f>D51</f>
        <v>101.040737134278</v>
      </c>
      <c r="P51" t="s" s="20">
        <f>B51</f>
        <v>62</v>
      </c>
      <c r="Q51" s="16">
        <f>-(N51-N$3)/0.24</f>
        <v>14.7266925855645</v>
      </c>
      <c r="R51" s="18"/>
      <c r="S51" s="18"/>
      <c r="T51" s="18"/>
      <c r="U51" s="18"/>
      <c r="V51" s="18"/>
    </row>
    <row r="52" ht="20.05" customHeight="1">
      <c r="A52" t="s" s="13">
        <v>63</v>
      </c>
      <c r="B52" t="s" s="14">
        <f>$A52</f>
        <v>63</v>
      </c>
      <c r="C52" s="15">
        <f>O52/F52</f>
        <v>3.71794871794872</v>
      </c>
      <c r="D52" s="16">
        <f>I52/G52*1000000</f>
        <v>81.549095367449</v>
      </c>
      <c r="E52" s="16">
        <f>J52/G52*1000000</f>
        <v>53.9911252087938</v>
      </c>
      <c r="F52" s="16">
        <f>K52/G52*1000000</f>
        <v>21.9338946160725</v>
      </c>
      <c r="G52" s="17">
        <v>1778070</v>
      </c>
      <c r="H52" s="18"/>
      <c r="I52" s="19">
        <v>145</v>
      </c>
      <c r="J52" s="19">
        <v>96</v>
      </c>
      <c r="K52" s="19">
        <v>39</v>
      </c>
      <c r="L52" s="18"/>
      <c r="M52" s="18"/>
      <c r="N52" s="16">
        <f>LOG(O52,2.718281828)</f>
        <v>4.40120523676835</v>
      </c>
      <c r="O52" s="16">
        <f>D52</f>
        <v>81.549095367449</v>
      </c>
      <c r="P52" t="s" s="20">
        <f>B52</f>
        <v>63</v>
      </c>
      <c r="Q52" s="16">
        <f>-(N52-N$3)/0.24</f>
        <v>15.6196864918003</v>
      </c>
      <c r="R52" s="18"/>
      <c r="S52" s="18"/>
      <c r="T52" s="18"/>
      <c r="U52" s="18"/>
      <c r="V52" s="18"/>
    </row>
    <row r="53" ht="20.05" customHeight="1">
      <c r="A53" t="s" s="13">
        <v>64</v>
      </c>
      <c r="B53" t="s" s="14">
        <f>$A53</f>
        <v>64</v>
      </c>
      <c r="C53" s="15">
        <f>O53/F53</f>
        <v>2.50819672131147</v>
      </c>
      <c r="D53" s="16">
        <f>I53/G53*1000000</f>
        <v>78.3582662849475</v>
      </c>
      <c r="E53" s="16">
        <f>J53/G53*1000000</f>
        <v>43.5323701583042</v>
      </c>
      <c r="F53" s="16">
        <f>K53/G53*1000000</f>
        <v>31.2408774077242</v>
      </c>
      <c r="G53" s="17">
        <v>1952570</v>
      </c>
      <c r="H53" s="18"/>
      <c r="I53" s="19">
        <v>153</v>
      </c>
      <c r="J53" s="19">
        <v>85</v>
      </c>
      <c r="K53" s="19">
        <v>61</v>
      </c>
      <c r="L53" s="18"/>
      <c r="M53" s="18"/>
      <c r="N53" s="16">
        <f>LOG(O53,2.718281828)</f>
        <v>4.36129146856741</v>
      </c>
      <c r="O53" s="16">
        <f>D53</f>
        <v>78.3582662849475</v>
      </c>
      <c r="P53" t="s" s="20">
        <f>B53</f>
        <v>64</v>
      </c>
      <c r="Q53" s="16">
        <f>-(N53-N$3)/0.24</f>
        <v>15.7859938593043</v>
      </c>
      <c r="R53" s="18"/>
      <c r="S53" s="18"/>
      <c r="T53" s="18"/>
      <c r="U53" s="18"/>
      <c r="V53" s="18"/>
    </row>
    <row r="54" ht="20.05" customHeight="1">
      <c r="A54" t="s" s="13">
        <v>65</v>
      </c>
      <c r="B54" t="s" s="14">
        <f>$A54</f>
        <v>65</v>
      </c>
      <c r="C54" s="15">
        <f>O54/F54</f>
        <v>3.41176470588236</v>
      </c>
      <c r="D54" s="16">
        <f>I54/G54*1000000</f>
        <v>57.3847399465398</v>
      </c>
      <c r="E54" s="16">
        <f>J54/G54*1000000</f>
        <v>26.0539911251531</v>
      </c>
      <c r="F54" s="16">
        <f>K54/G54*1000000</f>
        <v>16.8196651567444</v>
      </c>
      <c r="G54" s="17">
        <v>3032165</v>
      </c>
      <c r="H54" s="18"/>
      <c r="I54" s="19">
        <v>174</v>
      </c>
      <c r="J54" s="19">
        <v>79</v>
      </c>
      <c r="K54" s="19">
        <v>51</v>
      </c>
      <c r="L54" s="18"/>
      <c r="M54" s="18"/>
      <c r="N54" s="16">
        <f>LOG(O54,2.718281828)</f>
        <v>4.04977841407393</v>
      </c>
      <c r="O54" s="16">
        <f>D54</f>
        <v>57.3847399465398</v>
      </c>
      <c r="P54" t="s" s="20">
        <f>B54</f>
        <v>65</v>
      </c>
      <c r="Q54" s="16">
        <f>-(N54-N$3)/0.24</f>
        <v>17.0839649196938</v>
      </c>
      <c r="R54" s="18"/>
      <c r="S54" s="18"/>
      <c r="T54" s="18"/>
      <c r="U54" s="18"/>
      <c r="V54" s="18"/>
    </row>
    <row r="55" ht="20.05" customHeight="1">
      <c r="A55" s="21"/>
      <c r="B55" s="22"/>
      <c r="C55" s="15"/>
      <c r="D55" s="16"/>
      <c r="E55" s="16"/>
      <c r="F55" s="16"/>
      <c r="G55" s="17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ht="20.05" customHeight="1">
      <c r="A56" s="21"/>
      <c r="B56" s="22"/>
      <c r="C56" s="15"/>
      <c r="D56" s="16"/>
      <c r="E56" s="16"/>
      <c r="F56" s="16"/>
      <c r="G56" s="17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ht="20.05" customHeight="1">
      <c r="A57" s="21"/>
      <c r="B57" s="22"/>
      <c r="C57" s="15"/>
      <c r="D57" s="16"/>
      <c r="E57" s="16"/>
      <c r="F57" s="16"/>
      <c r="G57" t="s" s="23">
        <v>66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</sheetData>
  <mergeCells count="2">
    <mergeCell ref="A1:V1"/>
    <mergeCell ref="G57:M57"/>
  </mergeCells>
  <hyperlinks>
    <hyperlink ref="G57" r:id="rId1" location="" tooltip="" display="https://www.icloud.com/numbers/0BQW1nH3Sk2kadzMnYOIFic_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