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Spread by" sheetId="1" r:id="rId4"/>
  </sheets>
</workbook>
</file>

<file path=xl/sharedStrings.xml><?xml version="1.0" encoding="utf-8"?>
<sst xmlns="http://schemas.openxmlformats.org/spreadsheetml/2006/main" uniqueCount="69">
  <si>
    <t>Coronavirus Spread by State &lt;https://www.icloud.com/numbers/0BQW1nH3Sk2kadzMnYOIFic_w&gt;</t>
  </si>
  <si>
    <t>STATE</t>
  </si>
  <si>
    <t>State</t>
  </si>
  <si>
    <t>Case Multiplication since 2020-03-25</t>
  </si>
  <si>
    <t>CV/Million 2020-04-02</t>
  </si>
  <si>
    <t>CV/Million 2020-03-30</t>
  </si>
  <si>
    <t>CV/Million 2020-03-27</t>
  </si>
  <si>
    <t>CV/Million 2020-03-25</t>
  </si>
  <si>
    <t>POPULATION</t>
  </si>
  <si>
    <t>CV CASES 2020-04-02</t>
  </si>
  <si>
    <t>CV CASES 2020-03-30</t>
  </si>
  <si>
    <t>CV CASES 2020-03-27</t>
  </si>
  <si>
    <t>CV CASES 2020-03-25</t>
  </si>
  <si>
    <t>Log(CV/Million) (Most Recent)</t>
  </si>
  <si>
    <t>CV/Million (Most Recent)</t>
  </si>
  <si>
    <t>Days Behind New York (MostRecent)</t>
  </si>
  <si>
    <t>New York</t>
  </si>
  <si>
    <t>New Jersey</t>
  </si>
  <si>
    <t>Louisiana</t>
  </si>
  <si>
    <t>Massachusetts</t>
  </si>
  <si>
    <t>Michigan</t>
  </si>
  <si>
    <t>Connecticut</t>
  </si>
  <si>
    <t>District of Columbia</t>
  </si>
  <si>
    <t>Washington</t>
  </si>
  <si>
    <t>Colorado</t>
  </si>
  <si>
    <t>Rhode Island</t>
  </si>
  <si>
    <t>Illinois</t>
  </si>
  <si>
    <t>Pennsylvania</t>
  </si>
  <si>
    <t>Vermont</t>
  </si>
  <si>
    <t>Georgia</t>
  </si>
  <si>
    <t>Idaho</t>
  </si>
  <si>
    <t>Nevada</t>
  </si>
  <si>
    <t>Tennessee</t>
  </si>
  <si>
    <t>Indiana</t>
  </si>
  <si>
    <t>Florida</t>
  </si>
  <si>
    <t>Delaware</t>
  </si>
  <si>
    <t>Maryland</t>
  </si>
  <si>
    <t>Mississippi</t>
  </si>
  <si>
    <t>New Hampshire</t>
  </si>
  <si>
    <t>Utah</t>
  </si>
  <si>
    <t>South Carolina</t>
  </si>
  <si>
    <t>Missouri</t>
  </si>
  <si>
    <t>Wisconsin</t>
  </si>
  <si>
    <t>Maine</t>
  </si>
  <si>
    <t>California</t>
  </si>
  <si>
    <t>Wyoming</t>
  </si>
  <si>
    <t>Alabama</t>
  </si>
  <si>
    <t>Ohio</t>
  </si>
  <si>
    <t>Arkansas</t>
  </si>
  <si>
    <t>Oklahoma</t>
  </si>
  <si>
    <t>Arizona</t>
  </si>
  <si>
    <t>Montana</t>
  </si>
  <si>
    <t>North Dakota</t>
  </si>
  <si>
    <t>Hawaii</t>
  </si>
  <si>
    <t>Virginia</t>
  </si>
  <si>
    <t>Alaska</t>
  </si>
  <si>
    <t>Iowa</t>
  </si>
  <si>
    <t>New Mexico</t>
  </si>
  <si>
    <t>Oregon</t>
  </si>
  <si>
    <t>Kansas</t>
  </si>
  <si>
    <t>South Dakota</t>
  </si>
  <si>
    <t>North Carolina</t>
  </si>
  <si>
    <t>Texas</t>
  </si>
  <si>
    <t>Kentucky</t>
  </si>
  <si>
    <t>Minnesota</t>
  </si>
  <si>
    <t>Nebraska</t>
  </si>
  <si>
    <t>West Virginia</t>
  </si>
  <si>
    <t>Puerto Rico</t>
  </si>
  <si>
    <r>
      <rPr>
        <u val="single"/>
        <sz val="10"/>
        <color indexed="8"/>
        <rFont val="Helvetica Neue"/>
      </rPr>
      <t>https://www.icloud.com/numbers/0BQW1nH3Sk2kadzMnYOIFic_w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</si>
</sst>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24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44491"/>
          <c:y val="0.12368"/>
          <c:w val="0.693644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by'!$H$2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Michigan</c:v>
                </c:pt>
                <c:pt idx="5">
                  <c:v>Connecticut</c:v>
                </c:pt>
                <c:pt idx="6">
                  <c:v>District of Columbia</c:v>
                </c:pt>
                <c:pt idx="7">
                  <c:v>Washington</c:v>
                </c:pt>
                <c:pt idx="8">
                  <c:v>Colorado</c:v>
                </c:pt>
                <c:pt idx="9">
                  <c:v>Rhode Island</c:v>
                </c:pt>
                <c:pt idx="10">
                  <c:v>Illinois</c:v>
                </c:pt>
                <c:pt idx="11">
                  <c:v>Pennsylvania</c:v>
                </c:pt>
                <c:pt idx="12">
                  <c:v>Vermont</c:v>
                </c:pt>
                <c:pt idx="13">
                  <c:v>Georgia</c:v>
                </c:pt>
                <c:pt idx="14">
                  <c:v>Idaho</c:v>
                </c:pt>
                <c:pt idx="15">
                  <c:v>Nevada</c:v>
                </c:pt>
                <c:pt idx="16">
                  <c:v>Tennessee</c:v>
                </c:pt>
                <c:pt idx="17">
                  <c:v>Indiana</c:v>
                </c:pt>
                <c:pt idx="18">
                  <c:v>Florida</c:v>
                </c:pt>
                <c:pt idx="19">
                  <c:v>Delaware</c:v>
                </c:pt>
                <c:pt idx="20">
                  <c:v>Maryland</c:v>
                </c:pt>
                <c:pt idx="21">
                  <c:v>Mississippi</c:v>
                </c:pt>
                <c:pt idx="22">
                  <c:v>New Hampshire</c:v>
                </c:pt>
                <c:pt idx="23">
                  <c:v>Utah</c:v>
                </c:pt>
                <c:pt idx="24">
                  <c:v>South Carolina</c:v>
                </c:pt>
                <c:pt idx="25">
                  <c:v>Missouri</c:v>
                </c:pt>
                <c:pt idx="26">
                  <c:v>Wisconsin</c:v>
                </c:pt>
                <c:pt idx="27">
                  <c:v>Maine</c:v>
                </c:pt>
                <c:pt idx="28">
                  <c:v>California</c:v>
                </c:pt>
                <c:pt idx="29">
                  <c:v>Wyoming</c:v>
                </c:pt>
                <c:pt idx="30">
                  <c:v>Alabama</c:v>
                </c:pt>
                <c:pt idx="31">
                  <c:v>Ohio</c:v>
                </c:pt>
                <c:pt idx="32">
                  <c:v>Arkansas</c:v>
                </c:pt>
                <c:pt idx="33">
                  <c:v>Oklahoma</c:v>
                </c:pt>
                <c:pt idx="34">
                  <c:v>Arizona</c:v>
                </c:pt>
                <c:pt idx="35">
                  <c:v>Montana</c:v>
                </c:pt>
                <c:pt idx="36">
                  <c:v>North Dakota</c:v>
                </c:pt>
                <c:pt idx="37">
                  <c:v>Hawaii</c:v>
                </c:pt>
                <c:pt idx="38">
                  <c:v>Virginia</c:v>
                </c:pt>
                <c:pt idx="39">
                  <c:v>Alaska</c:v>
                </c:pt>
                <c:pt idx="40">
                  <c:v>Iowa</c:v>
                </c:pt>
                <c:pt idx="41">
                  <c:v>New Mexico</c:v>
                </c:pt>
                <c:pt idx="42">
                  <c:v>Oregon</c:v>
                </c:pt>
                <c:pt idx="43">
                  <c:v>Kansas</c:v>
                </c:pt>
                <c:pt idx="44">
                  <c:v>South Dakota</c:v>
                </c:pt>
                <c:pt idx="45">
                  <c:v>North Carolina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Nebraska</c:v>
                </c:pt>
                <c:pt idx="50">
                  <c:v>West Virginia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by'!$H$3:$H$54</c:f>
              <c:numCache>
                <c:ptCount val="52"/>
                <c:pt idx="0">
                  <c:v>19440469.000000</c:v>
                </c:pt>
                <c:pt idx="1">
                  <c:v>8936574.000000</c:v>
                </c:pt>
                <c:pt idx="2">
                  <c:v>4645184.000000</c:v>
                </c:pt>
                <c:pt idx="3">
                  <c:v>6976597.000000</c:v>
                </c:pt>
                <c:pt idx="4">
                  <c:v>10045029.000000</c:v>
                </c:pt>
                <c:pt idx="5">
                  <c:v>3563077.000000</c:v>
                </c:pt>
                <c:pt idx="6">
                  <c:v>720687.000000</c:v>
                </c:pt>
                <c:pt idx="7">
                  <c:v>7797095.000000</c:v>
                </c:pt>
                <c:pt idx="8">
                  <c:v>5845526.000000</c:v>
                </c:pt>
                <c:pt idx="9">
                  <c:v>1056161.000000</c:v>
                </c:pt>
                <c:pt idx="10">
                  <c:v>12659682.000000</c:v>
                </c:pt>
                <c:pt idx="11">
                  <c:v>12820878.000000</c:v>
                </c:pt>
                <c:pt idx="12">
                  <c:v>628061.000000</c:v>
                </c:pt>
                <c:pt idx="13">
                  <c:v>10736059.000000</c:v>
                </c:pt>
                <c:pt idx="14">
                  <c:v>1826156.000000</c:v>
                </c:pt>
                <c:pt idx="15">
                  <c:v>3139658.000000</c:v>
                </c:pt>
                <c:pt idx="16">
                  <c:v>6897576.000000</c:v>
                </c:pt>
                <c:pt idx="17">
                  <c:v>6745354.000000</c:v>
                </c:pt>
                <c:pt idx="18">
                  <c:v>21992985.000000</c:v>
                </c:pt>
                <c:pt idx="19">
                  <c:v>982895.000000</c:v>
                </c:pt>
                <c:pt idx="20">
                  <c:v>6083116.000000</c:v>
                </c:pt>
                <c:pt idx="21">
                  <c:v>2989260.000000</c:v>
                </c:pt>
                <c:pt idx="22">
                  <c:v>1371246.000000</c:v>
                </c:pt>
                <c:pt idx="23">
                  <c:v>3282115.000000</c:v>
                </c:pt>
                <c:pt idx="24">
                  <c:v>5210095.000000</c:v>
                </c:pt>
                <c:pt idx="25">
                  <c:v>6169270.000000</c:v>
                </c:pt>
                <c:pt idx="26">
                  <c:v>5851754.000000</c:v>
                </c:pt>
                <c:pt idx="27">
                  <c:v>1345790.000000</c:v>
                </c:pt>
                <c:pt idx="28">
                  <c:v>39557045.000000</c:v>
                </c:pt>
                <c:pt idx="29">
                  <c:v>567025.000000</c:v>
                </c:pt>
                <c:pt idx="30">
                  <c:v>4908621.000000</c:v>
                </c:pt>
                <c:pt idx="31">
                  <c:v>11747694.000000</c:v>
                </c:pt>
                <c:pt idx="32">
                  <c:v>3038999.000000</c:v>
                </c:pt>
                <c:pt idx="33">
                  <c:v>3954821.000000</c:v>
                </c:pt>
                <c:pt idx="34">
                  <c:v>7378494.000000</c:v>
                </c:pt>
                <c:pt idx="35">
                  <c:v>1086759.000000</c:v>
                </c:pt>
                <c:pt idx="36">
                  <c:v>761723.000000</c:v>
                </c:pt>
                <c:pt idx="37">
                  <c:v>1412687.000000</c:v>
                </c:pt>
                <c:pt idx="38">
                  <c:v>8626207.000000</c:v>
                </c:pt>
                <c:pt idx="39">
                  <c:v>734002.000000</c:v>
                </c:pt>
                <c:pt idx="40">
                  <c:v>3179849.000000</c:v>
                </c:pt>
                <c:pt idx="41">
                  <c:v>2096640.000000</c:v>
                </c:pt>
                <c:pt idx="42">
                  <c:v>4301089.000000</c:v>
                </c:pt>
                <c:pt idx="43">
                  <c:v>2910357.000000</c:v>
                </c:pt>
                <c:pt idx="44">
                  <c:v>903027.000000</c:v>
                </c:pt>
                <c:pt idx="45">
                  <c:v>10611862.000000</c:v>
                </c:pt>
                <c:pt idx="46">
                  <c:v>29472295.000000</c:v>
                </c:pt>
                <c:pt idx="47">
                  <c:v>4499692.000000</c:v>
                </c:pt>
                <c:pt idx="48">
                  <c:v>5700671.000000</c:v>
                </c:pt>
                <c:pt idx="49">
                  <c:v>1952570.000000</c:v>
                </c:pt>
                <c:pt idx="50">
                  <c:v>1778070.000000</c:v>
                </c:pt>
                <c:pt idx="51">
                  <c:v>3032165.000000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e+07"/>
        <c:minorUnit val="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458"/>
          <c:y val="0"/>
          <c:w val="0.87270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400" u="none">
                <a:solidFill>
                  <a:srgbClr val="000000"/>
                </a:solidFill>
                <a:latin typeface="Helvetica Neue"/>
              </a:rPr>
              <a:t>Days Behind New York as of 2020-03-27</a:t>
            </a:r>
          </a:p>
        </c:rich>
      </c:tx>
      <c:layout>
        <c:manualLayout>
          <c:xMode val="edge"/>
          <c:yMode val="edge"/>
          <c:x val="0"/>
          <c:y val="0"/>
          <c:w val="1"/>
          <c:h val="0.08124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52137"/>
          <c:y val="0.0812484"/>
          <c:w val="0.732713"/>
          <c:h val="0.887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by'!$R$2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Michigan</c:v>
                </c:pt>
                <c:pt idx="5">
                  <c:v>Connecticut</c:v>
                </c:pt>
                <c:pt idx="6">
                  <c:v>District of Columbia</c:v>
                </c:pt>
                <c:pt idx="7">
                  <c:v>Washington</c:v>
                </c:pt>
                <c:pt idx="8">
                  <c:v>Colorado</c:v>
                </c:pt>
                <c:pt idx="9">
                  <c:v>Rhode Island</c:v>
                </c:pt>
                <c:pt idx="10">
                  <c:v>Illinois</c:v>
                </c:pt>
                <c:pt idx="11">
                  <c:v>Pennsylvania</c:v>
                </c:pt>
                <c:pt idx="12">
                  <c:v>Vermont</c:v>
                </c:pt>
                <c:pt idx="13">
                  <c:v>Georgia</c:v>
                </c:pt>
                <c:pt idx="14">
                  <c:v>Idaho</c:v>
                </c:pt>
                <c:pt idx="15">
                  <c:v>Nevada</c:v>
                </c:pt>
                <c:pt idx="16">
                  <c:v>Tennessee</c:v>
                </c:pt>
                <c:pt idx="17">
                  <c:v>Indiana</c:v>
                </c:pt>
                <c:pt idx="18">
                  <c:v>Florida</c:v>
                </c:pt>
                <c:pt idx="19">
                  <c:v>Delaware</c:v>
                </c:pt>
                <c:pt idx="20">
                  <c:v>Maryland</c:v>
                </c:pt>
                <c:pt idx="21">
                  <c:v>Mississippi</c:v>
                </c:pt>
                <c:pt idx="22">
                  <c:v>New Hampshire</c:v>
                </c:pt>
                <c:pt idx="23">
                  <c:v>Utah</c:v>
                </c:pt>
                <c:pt idx="24">
                  <c:v>South Carolina</c:v>
                </c:pt>
                <c:pt idx="25">
                  <c:v>Missouri</c:v>
                </c:pt>
                <c:pt idx="26">
                  <c:v>Wisconsin</c:v>
                </c:pt>
                <c:pt idx="27">
                  <c:v>Maine</c:v>
                </c:pt>
                <c:pt idx="28">
                  <c:v>California</c:v>
                </c:pt>
                <c:pt idx="29">
                  <c:v>Wyoming</c:v>
                </c:pt>
                <c:pt idx="30">
                  <c:v>Alabama</c:v>
                </c:pt>
                <c:pt idx="31">
                  <c:v>Ohio</c:v>
                </c:pt>
                <c:pt idx="32">
                  <c:v>Arkansas</c:v>
                </c:pt>
                <c:pt idx="33">
                  <c:v>Oklahoma</c:v>
                </c:pt>
                <c:pt idx="34">
                  <c:v>Arizona</c:v>
                </c:pt>
                <c:pt idx="35">
                  <c:v>Montana</c:v>
                </c:pt>
                <c:pt idx="36">
                  <c:v>North Dakota</c:v>
                </c:pt>
                <c:pt idx="37">
                  <c:v>Hawaii</c:v>
                </c:pt>
                <c:pt idx="38">
                  <c:v>Virginia</c:v>
                </c:pt>
                <c:pt idx="39">
                  <c:v>Alaska</c:v>
                </c:pt>
                <c:pt idx="40">
                  <c:v>Iowa</c:v>
                </c:pt>
                <c:pt idx="41">
                  <c:v>New Mexico</c:v>
                </c:pt>
                <c:pt idx="42">
                  <c:v>Oregon</c:v>
                </c:pt>
                <c:pt idx="43">
                  <c:v>Kansas</c:v>
                </c:pt>
                <c:pt idx="44">
                  <c:v>South Dakota</c:v>
                </c:pt>
                <c:pt idx="45">
                  <c:v>North Carolina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Nebraska</c:v>
                </c:pt>
                <c:pt idx="50">
                  <c:v>West Virginia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by'!$R$3:$R$54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 1 - Coronavirus Spread by'!$S$2</c:f>
              <c:strCache>
                <c:ptCount val="1"/>
                <c:pt idx="0">
                  <c:v>Days Behind New York (MostRecent)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Michigan</c:v>
                </c:pt>
                <c:pt idx="5">
                  <c:v>Connecticut</c:v>
                </c:pt>
                <c:pt idx="6">
                  <c:v>District of Columbia</c:v>
                </c:pt>
                <c:pt idx="7">
                  <c:v>Washington</c:v>
                </c:pt>
                <c:pt idx="8">
                  <c:v>Colorado</c:v>
                </c:pt>
                <c:pt idx="9">
                  <c:v>Rhode Island</c:v>
                </c:pt>
                <c:pt idx="10">
                  <c:v>Illinois</c:v>
                </c:pt>
                <c:pt idx="11">
                  <c:v>Pennsylvania</c:v>
                </c:pt>
                <c:pt idx="12">
                  <c:v>Vermont</c:v>
                </c:pt>
                <c:pt idx="13">
                  <c:v>Georgia</c:v>
                </c:pt>
                <c:pt idx="14">
                  <c:v>Idaho</c:v>
                </c:pt>
                <c:pt idx="15">
                  <c:v>Nevada</c:v>
                </c:pt>
                <c:pt idx="16">
                  <c:v>Tennessee</c:v>
                </c:pt>
                <c:pt idx="17">
                  <c:v>Indiana</c:v>
                </c:pt>
                <c:pt idx="18">
                  <c:v>Florida</c:v>
                </c:pt>
                <c:pt idx="19">
                  <c:v>Delaware</c:v>
                </c:pt>
                <c:pt idx="20">
                  <c:v>Maryland</c:v>
                </c:pt>
                <c:pt idx="21">
                  <c:v>Mississippi</c:v>
                </c:pt>
                <c:pt idx="22">
                  <c:v>New Hampshire</c:v>
                </c:pt>
                <c:pt idx="23">
                  <c:v>Utah</c:v>
                </c:pt>
                <c:pt idx="24">
                  <c:v>South Carolina</c:v>
                </c:pt>
                <c:pt idx="25">
                  <c:v>Missouri</c:v>
                </c:pt>
                <c:pt idx="26">
                  <c:v>Wisconsin</c:v>
                </c:pt>
                <c:pt idx="27">
                  <c:v>Maine</c:v>
                </c:pt>
                <c:pt idx="28">
                  <c:v>California</c:v>
                </c:pt>
                <c:pt idx="29">
                  <c:v>Wyoming</c:v>
                </c:pt>
                <c:pt idx="30">
                  <c:v>Alabama</c:v>
                </c:pt>
                <c:pt idx="31">
                  <c:v>Ohio</c:v>
                </c:pt>
                <c:pt idx="32">
                  <c:v>Arkansas</c:v>
                </c:pt>
                <c:pt idx="33">
                  <c:v>Oklahoma</c:v>
                </c:pt>
                <c:pt idx="34">
                  <c:v>Arizona</c:v>
                </c:pt>
                <c:pt idx="35">
                  <c:v>Montana</c:v>
                </c:pt>
                <c:pt idx="36">
                  <c:v>North Dakota</c:v>
                </c:pt>
                <c:pt idx="37">
                  <c:v>Hawaii</c:v>
                </c:pt>
                <c:pt idx="38">
                  <c:v>Virginia</c:v>
                </c:pt>
                <c:pt idx="39">
                  <c:v>Alaska</c:v>
                </c:pt>
                <c:pt idx="40">
                  <c:v>Iowa</c:v>
                </c:pt>
                <c:pt idx="41">
                  <c:v>New Mexico</c:v>
                </c:pt>
                <c:pt idx="42">
                  <c:v>Oregon</c:v>
                </c:pt>
                <c:pt idx="43">
                  <c:v>Kansas</c:v>
                </c:pt>
                <c:pt idx="44">
                  <c:v>South Dakota</c:v>
                </c:pt>
                <c:pt idx="45">
                  <c:v>North Carolina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Nebraska</c:v>
                </c:pt>
                <c:pt idx="50">
                  <c:v>West Virginia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by'!$S$3:$S$54</c:f>
              <c:numCache>
                <c:ptCount val="52"/>
                <c:pt idx="0">
                  <c:v>0.000000</c:v>
                </c:pt>
                <c:pt idx="1">
                  <c:v>2.140679</c:v>
                </c:pt>
                <c:pt idx="2">
                  <c:v>3.699539</c:v>
                </c:pt>
                <c:pt idx="3">
                  <c:v>5.478891</c:v>
                </c:pt>
                <c:pt idx="4">
                  <c:v>6.225741</c:v>
                </c:pt>
                <c:pt idx="5">
                  <c:v>6.229749</c:v>
                </c:pt>
                <c:pt idx="6">
                  <c:v>6.935167</c:v>
                </c:pt>
                <c:pt idx="7">
                  <c:v>7.354107</c:v>
                </c:pt>
                <c:pt idx="8">
                  <c:v>8.398404</c:v>
                </c:pt>
                <c:pt idx="9">
                  <c:v>8.502184</c:v>
                </c:pt>
                <c:pt idx="10">
                  <c:v>8.598599</c:v>
                </c:pt>
                <c:pt idx="11">
                  <c:v>9.036225</c:v>
                </c:pt>
                <c:pt idx="12">
                  <c:v>9.105849</c:v>
                </c:pt>
                <c:pt idx="13">
                  <c:v>9.427907</c:v>
                </c:pt>
                <c:pt idx="14">
                  <c:v>9.514318</c:v>
                </c:pt>
                <c:pt idx="15">
                  <c:v>9.720252</c:v>
                </c:pt>
                <c:pt idx="16">
                  <c:v>9.732118</c:v>
                </c:pt>
                <c:pt idx="17">
                  <c:v>9.846407</c:v>
                </c:pt>
                <c:pt idx="18">
                  <c:v>10.243428</c:v>
                </c:pt>
                <c:pt idx="19">
                  <c:v>10.343771</c:v>
                </c:pt>
                <c:pt idx="20">
                  <c:v>10.520967</c:v>
                </c:pt>
                <c:pt idx="21">
                  <c:v>10.625799</c:v>
                </c:pt>
                <c:pt idx="22">
                  <c:v>10.906612</c:v>
                </c:pt>
                <c:pt idx="23">
                  <c:v>11.178793</c:v>
                </c:pt>
                <c:pt idx="24">
                  <c:v>11.564909</c:v>
                </c:pt>
                <c:pt idx="25">
                  <c:v>11.578723</c:v>
                </c:pt>
                <c:pt idx="26">
                  <c:v>11.601801</c:v>
                </c:pt>
                <c:pt idx="27">
                  <c:v>11.837332</c:v>
                </c:pt>
                <c:pt idx="28">
                  <c:v>11.918740</c:v>
                </c:pt>
                <c:pt idx="29">
                  <c:v>12.064918</c:v>
                </c:pt>
                <c:pt idx="30">
                  <c:v>12.187085</c:v>
                </c:pt>
                <c:pt idx="31">
                  <c:v>12.350288</c:v>
                </c:pt>
                <c:pt idx="32">
                  <c:v>12.744170</c:v>
                </c:pt>
                <c:pt idx="33">
                  <c:v>12.790492</c:v>
                </c:pt>
                <c:pt idx="34">
                  <c:v>12.898454</c:v>
                </c:pt>
                <c:pt idx="35">
                  <c:v>13.049239</c:v>
                </c:pt>
                <c:pt idx="36">
                  <c:v>13.052046</c:v>
                </c:pt>
                <c:pt idx="37">
                  <c:v>13.194050</c:v>
                </c:pt>
                <c:pt idx="38">
                  <c:v>13.276941</c:v>
                </c:pt>
                <c:pt idx="39">
                  <c:v>13.339498</c:v>
                </c:pt>
                <c:pt idx="40">
                  <c:v>13.376693</c:v>
                </c:pt>
                <c:pt idx="41">
                  <c:v>13.395696</c:v>
                </c:pt>
                <c:pt idx="42">
                  <c:v>13.399338</c:v>
                </c:pt>
                <c:pt idx="43">
                  <c:v>13.451230</c:v>
                </c:pt>
                <c:pt idx="44">
                  <c:v>13.606747</c:v>
                </c:pt>
                <c:pt idx="45">
                  <c:v>13.669506</c:v>
                </c:pt>
                <c:pt idx="46">
                  <c:v>14.066112</c:v>
                </c:pt>
                <c:pt idx="47">
                  <c:v>14.397849</c:v>
                </c:pt>
                <c:pt idx="48">
                  <c:v>15.020009</c:v>
                </c:pt>
                <c:pt idx="49">
                  <c:v>15.155760</c:v>
                </c:pt>
                <c:pt idx="50">
                  <c:v>15.288328</c:v>
                </c:pt>
                <c:pt idx="51">
                  <c:v>15.959466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59</xdr:row>
      <xdr:rowOff>121149</xdr:rowOff>
    </xdr:from>
    <xdr:to>
      <xdr:col>3</xdr:col>
      <xdr:colOff>844677</xdr:colOff>
      <xdr:row>74</xdr:row>
      <xdr:rowOff>140199</xdr:rowOff>
    </xdr:to>
    <xdr:graphicFrame>
      <xdr:nvGraphicFramePr>
        <xdr:cNvPr id="2" name="Chart 2"/>
        <xdr:cNvGraphicFramePr/>
      </xdr:nvGraphicFramePr>
      <xdr:xfrm>
        <a:off x="-144019" y="15949159"/>
        <a:ext cx="523887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81</xdr:row>
      <xdr:rowOff>223852</xdr:rowOff>
    </xdr:from>
    <xdr:to>
      <xdr:col>3</xdr:col>
      <xdr:colOff>685799</xdr:colOff>
      <xdr:row>124</xdr:row>
      <xdr:rowOff>145631</xdr:rowOff>
    </xdr:to>
    <xdr:graphicFrame>
      <xdr:nvGraphicFramePr>
        <xdr:cNvPr id="3" name="Chart 3"/>
        <xdr:cNvGraphicFramePr/>
      </xdr:nvGraphicFramePr>
      <xdr:xfrm>
        <a:off x="-1" y="21611922"/>
        <a:ext cx="5080001" cy="107891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BQW1nH3Sk2kadzMnYOIFic_w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X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1641" style="1" customWidth="1"/>
    <col min="2" max="2" width="16.3516" style="1" customWidth="1"/>
    <col min="3" max="3" width="18.1406" style="1" customWidth="1"/>
    <col min="4" max="8" width="16.3516" style="1" customWidth="1"/>
    <col min="9" max="9" width="6.49219" style="1" customWidth="1"/>
    <col min="10" max="18" width="16.3516" style="1" customWidth="1"/>
    <col min="19" max="19" width="19.375" style="1" customWidth="1"/>
    <col min="20" max="24" width="16.3516" style="1" customWidth="1"/>
    <col min="25" max="16384" width="16.3516" style="1" customWidth="1"/>
  </cols>
  <sheetData>
    <row r="1" ht="71.3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s="4"/>
      <c r="J2" t="s" s="3">
        <v>9</v>
      </c>
      <c r="K2" t="s" s="3">
        <v>10</v>
      </c>
      <c r="L2" t="s" s="3">
        <v>11</v>
      </c>
      <c r="M2" t="s" s="3">
        <v>12</v>
      </c>
      <c r="N2" s="4"/>
      <c r="O2" s="4"/>
      <c r="P2" t="s" s="3">
        <v>13</v>
      </c>
      <c r="Q2" t="s" s="3">
        <v>14</v>
      </c>
      <c r="R2" t="s" s="3">
        <v>1</v>
      </c>
      <c r="S2" t="s" s="3">
        <v>15</v>
      </c>
      <c r="T2" s="4"/>
      <c r="U2" s="4"/>
      <c r="V2" s="4"/>
      <c r="W2" s="4"/>
      <c r="X2" s="4"/>
    </row>
    <row r="3" ht="20.25" customHeight="1">
      <c r="A3" t="s" s="5">
        <v>16</v>
      </c>
      <c r="B3" t="s" s="6">
        <f>$A3</f>
        <v>16</v>
      </c>
      <c r="C3" s="7">
        <f>Q3/G3</f>
        <v>3.02012268345721</v>
      </c>
      <c r="D3" s="8">
        <f>J3/H3*1000000</f>
        <v>4786.561476474670</v>
      </c>
      <c r="E3" s="8">
        <f>K3/H3*1000000</f>
        <v>3463.136614656780</v>
      </c>
      <c r="F3" s="8">
        <f>L3/H3*1000000</f>
        <v>2362.803078464830</v>
      </c>
      <c r="G3" s="8">
        <f>M3/H3*1000000</f>
        <v>1584.889747258670</v>
      </c>
      <c r="H3" s="9">
        <v>19440469</v>
      </c>
      <c r="I3" s="10"/>
      <c r="J3" s="11">
        <v>93053</v>
      </c>
      <c r="K3" s="11">
        <v>67325</v>
      </c>
      <c r="L3" s="11">
        <v>45934</v>
      </c>
      <c r="M3" s="11">
        <v>30811</v>
      </c>
      <c r="N3" s="10"/>
      <c r="O3" s="10"/>
      <c r="P3" s="8">
        <f>LOG(Q3,2.718281828)</f>
        <v>8.47356757945674</v>
      </c>
      <c r="Q3" s="8">
        <f>D3</f>
        <v>4786.561476474670</v>
      </c>
      <c r="R3" t="s" s="12">
        <f>B3</f>
        <v>16</v>
      </c>
      <c r="S3" s="8">
        <f>-(P3-P$3)/0.24</f>
        <v>0</v>
      </c>
      <c r="T3" s="10"/>
      <c r="U3" s="10"/>
      <c r="V3" s="10"/>
      <c r="W3" s="10"/>
      <c r="X3" s="10"/>
    </row>
    <row r="4" ht="20.05" customHeight="1">
      <c r="A4" t="s" s="13">
        <v>17</v>
      </c>
      <c r="B4" t="s" s="14">
        <f>$A4</f>
        <v>17</v>
      </c>
      <c r="C4" s="15">
        <f>Q4/G4</f>
        <v>5.81326669695593</v>
      </c>
      <c r="D4" s="16">
        <f>J4/H4*1000000</f>
        <v>2863.513467241470</v>
      </c>
      <c r="E4" s="16">
        <f>K4/H4*1000000</f>
        <v>1861.563502971050</v>
      </c>
      <c r="F4" s="16">
        <f>L4/H4*1000000</f>
        <v>987.514902243298</v>
      </c>
      <c r="G4" s="16">
        <f>M4/H4*1000000</f>
        <v>492.582504212464</v>
      </c>
      <c r="H4" s="17">
        <v>8936574</v>
      </c>
      <c r="I4" s="18"/>
      <c r="J4" s="19">
        <v>25590</v>
      </c>
      <c r="K4" s="19">
        <v>16636</v>
      </c>
      <c r="L4" s="19">
        <v>8825</v>
      </c>
      <c r="M4" s="19">
        <v>4402</v>
      </c>
      <c r="N4" s="18"/>
      <c r="O4" s="18"/>
      <c r="P4" s="16">
        <f>LOG(Q4,2.718281828)</f>
        <v>7.95980463623723</v>
      </c>
      <c r="Q4" s="16">
        <f>D4</f>
        <v>2863.513467241470</v>
      </c>
      <c r="R4" t="s" s="20">
        <f>B4</f>
        <v>17</v>
      </c>
      <c r="S4" s="16">
        <f>-(P4-P$3)/0.24</f>
        <v>2.14067893008129</v>
      </c>
      <c r="T4" s="18"/>
      <c r="U4" s="18"/>
      <c r="V4" s="18"/>
      <c r="W4" s="18"/>
      <c r="X4" s="18"/>
    </row>
    <row r="5" ht="20.05" customHeight="1">
      <c r="A5" t="s" s="13">
        <v>18</v>
      </c>
      <c r="B5" t="s" s="14">
        <f>$A5</f>
        <v>18</v>
      </c>
      <c r="C5" s="15">
        <f>Q5/G5</f>
        <v>5.36656891495601</v>
      </c>
      <c r="D5" s="16">
        <f>J5/H5*1000000</f>
        <v>1969.782036621150</v>
      </c>
      <c r="E5" s="16">
        <f>K5/H5*1000000</f>
        <v>866.488819387994</v>
      </c>
      <c r="F5" s="16">
        <f>L5/H5*1000000</f>
        <v>591.149887711660</v>
      </c>
      <c r="G5" s="16">
        <f>M5/H5*1000000</f>
        <v>367.046816660007</v>
      </c>
      <c r="H5" s="17">
        <v>4645184</v>
      </c>
      <c r="I5" s="18"/>
      <c r="J5" s="19">
        <v>9150</v>
      </c>
      <c r="K5" s="19">
        <v>4025</v>
      </c>
      <c r="L5" s="19">
        <v>2746</v>
      </c>
      <c r="M5" s="19">
        <v>1705</v>
      </c>
      <c r="N5" s="18"/>
      <c r="O5" s="18"/>
      <c r="P5" s="16">
        <f>LOG(Q5,2.718281828)</f>
        <v>7.58567817558279</v>
      </c>
      <c r="Q5" s="16">
        <f>D5</f>
        <v>1969.782036621150</v>
      </c>
      <c r="R5" t="s" s="20">
        <f>B5</f>
        <v>18</v>
      </c>
      <c r="S5" s="16">
        <f>-(P5-P$3)/0.24</f>
        <v>3.69953918280813</v>
      </c>
      <c r="T5" s="18"/>
      <c r="U5" s="18"/>
      <c r="V5" s="18"/>
      <c r="W5" s="18"/>
      <c r="X5" s="18"/>
    </row>
    <row r="6" ht="20.05" customHeight="1">
      <c r="A6" t="s" s="13">
        <v>19</v>
      </c>
      <c r="B6" t="s" s="14">
        <f>$A6</f>
        <v>19</v>
      </c>
      <c r="C6" s="15">
        <f>Q6/G6</f>
        <v>4.87812840043526</v>
      </c>
      <c r="D6" s="16">
        <f>J6/H6*1000000</f>
        <v>1285.153779127560</v>
      </c>
      <c r="E6" s="16">
        <f>K6/H6*1000000</f>
        <v>824.470726917436</v>
      </c>
      <c r="F6" s="16">
        <f>L6/H6*1000000</f>
        <v>464.409797498695</v>
      </c>
      <c r="G6" s="16">
        <f>M6/H6*1000000</f>
        <v>263.452224630432</v>
      </c>
      <c r="H6" s="17">
        <v>6976597</v>
      </c>
      <c r="I6" s="18"/>
      <c r="J6" s="19">
        <v>8966</v>
      </c>
      <c r="K6" s="19">
        <v>5752</v>
      </c>
      <c r="L6" s="19">
        <v>3240</v>
      </c>
      <c r="M6" s="19">
        <v>1838</v>
      </c>
      <c r="N6" s="18"/>
      <c r="O6" s="18"/>
      <c r="P6" s="16">
        <f>LOG(Q6,2.718281828)</f>
        <v>7.15863366385085</v>
      </c>
      <c r="Q6" s="16">
        <f>D6</f>
        <v>1285.153779127560</v>
      </c>
      <c r="R6" t="s" s="20">
        <f>B6</f>
        <v>19</v>
      </c>
      <c r="S6" s="16">
        <f>-(P6-P$3)/0.24</f>
        <v>5.47889131502454</v>
      </c>
      <c r="T6" s="18"/>
      <c r="U6" s="18"/>
      <c r="V6" s="18"/>
      <c r="W6" s="18"/>
      <c r="X6" s="18"/>
    </row>
    <row r="7" ht="20.05" customHeight="1">
      <c r="A7" t="s" s="13">
        <v>20</v>
      </c>
      <c r="B7" t="s" s="14">
        <f>$A7</f>
        <v>20</v>
      </c>
      <c r="C7" s="15">
        <f>Q7/G7</f>
        <v>4.70196078431373</v>
      </c>
      <c r="D7" s="16">
        <f>J7/H7*1000000</f>
        <v>1074.262702477020</v>
      </c>
      <c r="E7" s="16">
        <f>K7/H7*1000000</f>
        <v>646.887131933616</v>
      </c>
      <c r="F7" s="16">
        <f>L7/H7*1000000</f>
        <v>364.060671203637</v>
      </c>
      <c r="G7" s="16">
        <f>M7/H7*1000000</f>
        <v>228.471216957164</v>
      </c>
      <c r="H7" s="17">
        <v>10045029</v>
      </c>
      <c r="I7" s="18"/>
      <c r="J7" s="19">
        <v>10791</v>
      </c>
      <c r="K7" s="19">
        <v>6498</v>
      </c>
      <c r="L7" s="19">
        <v>3657</v>
      </c>
      <c r="M7" s="19">
        <v>2295</v>
      </c>
      <c r="N7" s="18"/>
      <c r="O7" s="18"/>
      <c r="P7" s="16">
        <f>LOG(Q7,2.718281828)</f>
        <v>6.97938984827118</v>
      </c>
      <c r="Q7" s="16">
        <f>D7</f>
        <v>1074.262702477020</v>
      </c>
      <c r="R7" t="s" s="20">
        <f>B7</f>
        <v>20</v>
      </c>
      <c r="S7" s="16">
        <f>-(P7-P$3)/0.24</f>
        <v>6.2257405466065</v>
      </c>
      <c r="T7" s="18"/>
      <c r="U7" s="18"/>
      <c r="V7" s="18"/>
      <c r="W7" s="18"/>
      <c r="X7" s="18"/>
    </row>
    <row r="8" ht="20.05" customHeight="1">
      <c r="A8" t="s" s="13">
        <v>21</v>
      </c>
      <c r="B8" t="s" s="14">
        <f>$A8</f>
        <v>21</v>
      </c>
      <c r="C8" s="15">
        <f>Q8/G8</f>
        <v>14.8793774319066</v>
      </c>
      <c r="D8" s="16">
        <f>J8/H8*1000000</f>
        <v>1073.229683220430</v>
      </c>
      <c r="E8" s="16">
        <f>K8/H8*1000000</f>
        <v>737.284094618219</v>
      </c>
      <c r="F8" s="16">
        <f>L8/H8*1000000</f>
        <v>362.327280606060</v>
      </c>
      <c r="G8" s="16">
        <f>M8/H8*1000000</f>
        <v>72.1286685637161</v>
      </c>
      <c r="H8" s="17">
        <v>3563077</v>
      </c>
      <c r="I8" s="18"/>
      <c r="J8" s="19">
        <v>3824</v>
      </c>
      <c r="K8" s="19">
        <v>2627</v>
      </c>
      <c r="L8" s="19">
        <v>1291</v>
      </c>
      <c r="M8" s="19">
        <v>257</v>
      </c>
      <c r="N8" s="18"/>
      <c r="O8" s="18"/>
      <c r="P8" s="16">
        <f>LOG(Q8,2.718281828)</f>
        <v>6.97842777795761</v>
      </c>
      <c r="Q8" s="16">
        <f>D8</f>
        <v>1073.229683220430</v>
      </c>
      <c r="R8" t="s" s="20">
        <f>B8</f>
        <v>21</v>
      </c>
      <c r="S8" s="16">
        <f>-(P8-P$3)/0.24</f>
        <v>6.22974917291304</v>
      </c>
      <c r="T8" s="18"/>
      <c r="U8" s="18"/>
      <c r="V8" s="18"/>
      <c r="W8" s="18"/>
      <c r="X8" s="18"/>
    </row>
    <row r="9" ht="20.05" customHeight="1">
      <c r="A9" t="s" s="13">
        <v>22</v>
      </c>
      <c r="B9" t="s" s="14">
        <f>$A9</f>
        <v>22</v>
      </c>
      <c r="C9" s="15">
        <f>Q9/G9</f>
        <v>3.56830601092896</v>
      </c>
      <c r="D9" s="16">
        <f>J9/H9*1000000</f>
        <v>906.079893213004</v>
      </c>
      <c r="E9" s="16">
        <f>K9/H9*1000000</f>
        <v>686.844635743395</v>
      </c>
      <c r="F9" s="16">
        <f>L9/H9*1000000</f>
        <v>421.819735890893</v>
      </c>
      <c r="G9" s="16">
        <f>M9/H9*1000000</f>
        <v>253.924380486952</v>
      </c>
      <c r="H9" s="17">
        <v>720687</v>
      </c>
      <c r="I9" s="18"/>
      <c r="J9" s="19">
        <v>653</v>
      </c>
      <c r="K9" s="19">
        <v>495</v>
      </c>
      <c r="L9" s="19">
        <v>304</v>
      </c>
      <c r="M9" s="19">
        <v>183</v>
      </c>
      <c r="N9" s="18"/>
      <c r="O9" s="18"/>
      <c r="P9" s="16">
        <f>LOG(Q9,2.718281828)</f>
        <v>6.80912748565933</v>
      </c>
      <c r="Q9" s="16">
        <f>D9</f>
        <v>906.079893213004</v>
      </c>
      <c r="R9" t="s" s="20">
        <f>B9</f>
        <v>22</v>
      </c>
      <c r="S9" s="16">
        <f>-(P9-P$3)/0.24</f>
        <v>6.93516705748921</v>
      </c>
      <c r="T9" s="18"/>
      <c r="U9" s="18"/>
      <c r="V9" s="18"/>
      <c r="W9" s="18"/>
      <c r="X9" s="18"/>
    </row>
    <row r="10" ht="20.05" customHeight="1">
      <c r="A10" t="s" s="13">
        <v>23</v>
      </c>
      <c r="B10" t="s" s="14">
        <f>$A10</f>
        <v>23</v>
      </c>
      <c r="C10" s="15">
        <f>Q10/G10</f>
        <v>2.58768732280275</v>
      </c>
      <c r="D10" s="16">
        <f>J10/H10*1000000</f>
        <v>819.407740959934</v>
      </c>
      <c r="E10" s="16">
        <f>K10/H10*1000000</f>
        <v>673.327694481086</v>
      </c>
      <c r="F10" s="16">
        <f>L10/H10*1000000</f>
        <v>474.535708491432</v>
      </c>
      <c r="G10" s="16">
        <f>M10/H10*1000000</f>
        <v>316.656395747391</v>
      </c>
      <c r="H10" s="17">
        <v>7797095</v>
      </c>
      <c r="I10" s="18"/>
      <c r="J10" s="19">
        <v>6389</v>
      </c>
      <c r="K10" s="19">
        <v>5250</v>
      </c>
      <c r="L10" s="19">
        <v>3700</v>
      </c>
      <c r="M10" s="19">
        <v>2469</v>
      </c>
      <c r="N10" s="18"/>
      <c r="O10" s="18"/>
      <c r="P10" s="16">
        <f>LOG(Q10,2.718281828)</f>
        <v>6.70858181330861</v>
      </c>
      <c r="Q10" s="16">
        <f>D10</f>
        <v>819.407740959934</v>
      </c>
      <c r="R10" t="s" s="20">
        <f>B10</f>
        <v>23</v>
      </c>
      <c r="S10" s="16">
        <f>-(P10-P$3)/0.24</f>
        <v>7.35410735895054</v>
      </c>
      <c r="T10" s="18"/>
      <c r="U10" s="18"/>
      <c r="V10" s="18"/>
      <c r="W10" s="18"/>
      <c r="X10" s="18"/>
    </row>
    <row r="11" ht="20.05" customHeight="1">
      <c r="A11" t="s" s="13">
        <v>24</v>
      </c>
      <c r="B11" t="s" s="14">
        <f>$A11</f>
        <v>24</v>
      </c>
      <c r="C11" s="15">
        <f>Q11/G11</f>
        <v>4.08771929824561</v>
      </c>
      <c r="D11" s="16">
        <f>J11/H11*1000000</f>
        <v>637.752701809897</v>
      </c>
      <c r="E11" s="16">
        <f>K11/H11*1000000</f>
        <v>449.403526731384</v>
      </c>
      <c r="F11" s="16">
        <f>L11/H11*1000000</f>
        <v>296.637120423380</v>
      </c>
      <c r="G11" s="16">
        <f>M11/H11*1000000</f>
        <v>156.016755378387</v>
      </c>
      <c r="H11" s="17">
        <v>5845526</v>
      </c>
      <c r="I11" s="18"/>
      <c r="J11" s="19">
        <v>3728</v>
      </c>
      <c r="K11" s="19">
        <v>2627</v>
      </c>
      <c r="L11" s="19">
        <v>1734</v>
      </c>
      <c r="M11" s="19">
        <v>912</v>
      </c>
      <c r="N11" s="18"/>
      <c r="O11" s="18"/>
      <c r="P11" s="16">
        <f>LOG(Q11,2.718281828)</f>
        <v>6.45795059457533</v>
      </c>
      <c r="Q11" s="16">
        <f>D11</f>
        <v>637.752701809897</v>
      </c>
      <c r="R11" t="s" s="20">
        <f>B11</f>
        <v>24</v>
      </c>
      <c r="S11" s="16">
        <f>-(P11-P$3)/0.24</f>
        <v>8.39840410367254</v>
      </c>
      <c r="T11" s="18"/>
      <c r="U11" s="18"/>
      <c r="V11" s="18"/>
      <c r="W11" s="18"/>
      <c r="X11" s="18"/>
    </row>
    <row r="12" ht="20.05" customHeight="1">
      <c r="A12" t="s" s="13">
        <v>25</v>
      </c>
      <c r="B12" t="s" s="14">
        <f>$A12</f>
        <v>25</v>
      </c>
      <c r="C12" s="15">
        <f>Q12/G12</f>
        <v>4.97727272727272</v>
      </c>
      <c r="D12" s="16">
        <f>J12/H12*1000000</f>
        <v>622.064249674055</v>
      </c>
      <c r="E12" s="16">
        <f>K12/H12*1000000</f>
        <v>386.304739523614</v>
      </c>
      <c r="F12" s="16">
        <f>L12/H12*1000000</f>
        <v>192.205544419838</v>
      </c>
      <c r="G12" s="16">
        <f>M12/H12*1000000</f>
        <v>124.980945139993</v>
      </c>
      <c r="H12" s="17">
        <v>1056161</v>
      </c>
      <c r="I12" s="18"/>
      <c r="J12" s="19">
        <v>657</v>
      </c>
      <c r="K12" s="19">
        <v>408</v>
      </c>
      <c r="L12" s="19">
        <v>203</v>
      </c>
      <c r="M12" s="19">
        <v>132</v>
      </c>
      <c r="N12" s="18"/>
      <c r="O12" s="18"/>
      <c r="P12" s="16">
        <f>LOG(Q12,2.718281828)</f>
        <v>6.43304338378687</v>
      </c>
      <c r="Q12" s="16">
        <f>D12</f>
        <v>622.064249674055</v>
      </c>
      <c r="R12" t="s" s="20">
        <f>B12</f>
        <v>25</v>
      </c>
      <c r="S12" s="16">
        <f>-(P12-P$3)/0.24</f>
        <v>8.50218414862446</v>
      </c>
      <c r="T12" s="18"/>
      <c r="U12" s="18"/>
      <c r="V12" s="18"/>
      <c r="W12" s="18"/>
      <c r="X12" s="18"/>
    </row>
    <row r="13" ht="20.05" customHeight="1">
      <c r="A13" t="s" s="13">
        <v>26</v>
      </c>
      <c r="B13" t="s" s="14">
        <f>$A13</f>
        <v>26</v>
      </c>
      <c r="C13" s="15">
        <f>Q13/G13</f>
        <v>4.12600536193029</v>
      </c>
      <c r="D13" s="16">
        <f>J13/H13*1000000</f>
        <v>607.835173110983</v>
      </c>
      <c r="E13" s="16">
        <f>K13/H13*1000000</f>
        <v>399.457111165983</v>
      </c>
      <c r="F13" s="16">
        <f>L13/H13*1000000</f>
        <v>239.026541109010</v>
      </c>
      <c r="G13" s="16">
        <f>M13/H13*1000000</f>
        <v>147.318076394020</v>
      </c>
      <c r="H13" s="17">
        <v>12659682</v>
      </c>
      <c r="I13" s="18"/>
      <c r="J13" s="19">
        <v>7695</v>
      </c>
      <c r="K13" s="19">
        <v>5057</v>
      </c>
      <c r="L13" s="19">
        <v>3026</v>
      </c>
      <c r="M13" s="19">
        <v>1865</v>
      </c>
      <c r="N13" s="18"/>
      <c r="O13" s="18"/>
      <c r="P13" s="16">
        <f>LOG(Q13,2.718281828)</f>
        <v>6.4099037494383</v>
      </c>
      <c r="Q13" s="16">
        <f>D13</f>
        <v>607.835173110983</v>
      </c>
      <c r="R13" t="s" s="20">
        <f>B13</f>
        <v>26</v>
      </c>
      <c r="S13" s="16">
        <f>-(P13-P$3)/0.24</f>
        <v>8.598599291743501</v>
      </c>
      <c r="T13" s="18"/>
      <c r="U13" s="18"/>
      <c r="V13" s="18"/>
      <c r="W13" s="18"/>
      <c r="X13" s="18"/>
    </row>
    <row r="14" ht="20.05" customHeight="1">
      <c r="A14" t="s" s="13">
        <v>27</v>
      </c>
      <c r="B14" t="s" s="14">
        <f>$A14</f>
        <v>27</v>
      </c>
      <c r="C14" s="15">
        <f>Q14/G14</f>
        <v>6.22537710736469</v>
      </c>
      <c r="D14" s="16">
        <f>J14/H14*1000000</f>
        <v>547.2324126319591</v>
      </c>
      <c r="E14" s="16">
        <f>K14/H14*1000000</f>
        <v>324.002771105068</v>
      </c>
      <c r="F14" s="16">
        <f>L14/H14*1000000</f>
        <v>172.999072294425</v>
      </c>
      <c r="G14" s="16">
        <f>M14/H14*1000000</f>
        <v>87.90349615681551</v>
      </c>
      <c r="H14" s="17">
        <v>12820878</v>
      </c>
      <c r="I14" s="18"/>
      <c r="J14" s="19">
        <v>7016</v>
      </c>
      <c r="K14" s="19">
        <v>4154</v>
      </c>
      <c r="L14" s="19">
        <v>2218</v>
      </c>
      <c r="M14" s="19">
        <v>1127</v>
      </c>
      <c r="N14" s="18"/>
      <c r="O14" s="18"/>
      <c r="P14" s="16">
        <f>LOG(Q14,2.718281828)</f>
        <v>6.30487359922986</v>
      </c>
      <c r="Q14" s="16">
        <f>D14</f>
        <v>547.2324126319591</v>
      </c>
      <c r="R14" t="s" s="20">
        <f>B14</f>
        <v>27</v>
      </c>
      <c r="S14" s="16">
        <f>-(P14-P$3)/0.24</f>
        <v>9.036224917612</v>
      </c>
      <c r="T14" s="18"/>
      <c r="U14" s="18"/>
      <c r="V14" s="18"/>
      <c r="W14" s="18"/>
      <c r="X14" s="18"/>
    </row>
    <row r="15" ht="20.05" customHeight="1">
      <c r="A15" t="s" s="13">
        <v>28</v>
      </c>
      <c r="B15" t="s" s="14">
        <f>$A15</f>
        <v>28</v>
      </c>
      <c r="C15" s="15">
        <f>Q15/G15</f>
        <v>2.7479674796748</v>
      </c>
      <c r="D15" s="16">
        <f>J15/H15*1000000</f>
        <v>538.164286589997</v>
      </c>
      <c r="E15" s="16">
        <f>K15/H15*1000000</f>
        <v>407.603720020826</v>
      </c>
      <c r="F15" s="16">
        <f>L15/H15*1000000</f>
        <v>292.965173764969</v>
      </c>
      <c r="G15" s="16">
        <f>M15/H15*1000000</f>
        <v>195.840849853756</v>
      </c>
      <c r="H15" s="17">
        <v>628061</v>
      </c>
      <c r="I15" s="18"/>
      <c r="J15" s="19">
        <v>338</v>
      </c>
      <c r="K15" s="19">
        <v>256</v>
      </c>
      <c r="L15" s="19">
        <v>184</v>
      </c>
      <c r="M15" s="19">
        <v>123</v>
      </c>
      <c r="N15" s="18"/>
      <c r="O15" s="18"/>
      <c r="P15" s="16">
        <f>LOG(Q15,2.718281828)</f>
        <v>6.28816388001808</v>
      </c>
      <c r="Q15" s="16">
        <f>D15</f>
        <v>538.164286589997</v>
      </c>
      <c r="R15" t="s" s="20">
        <f>B15</f>
        <v>28</v>
      </c>
      <c r="S15" s="16">
        <f>-(P15-P$3)/0.24</f>
        <v>9.10584874766108</v>
      </c>
      <c r="T15" s="18"/>
      <c r="U15" s="18"/>
      <c r="V15" s="18"/>
      <c r="W15" s="18"/>
      <c r="X15" s="18"/>
    </row>
    <row r="16" ht="20.05" customHeight="1">
      <c r="A16" t="s" s="13">
        <v>29</v>
      </c>
      <c r="B16" t="s" s="14">
        <f>$A16</f>
        <v>29</v>
      </c>
      <c r="C16" s="15">
        <f>Q16/G16</f>
        <v>4.28869286287088</v>
      </c>
      <c r="D16" s="16">
        <f>J16/H16*1000000</f>
        <v>498.134371280933</v>
      </c>
      <c r="E16" s="16">
        <f>K16/H16*1000000</f>
        <v>282.412754996969</v>
      </c>
      <c r="F16" s="16">
        <f>L16/H16*1000000</f>
        <v>204.730618563106</v>
      </c>
      <c r="G16" s="16">
        <f>M16/H16*1000000</f>
        <v>116.150628456867</v>
      </c>
      <c r="H16" s="17">
        <v>10736059</v>
      </c>
      <c r="I16" s="18"/>
      <c r="J16" s="19">
        <v>5348</v>
      </c>
      <c r="K16" s="19">
        <v>3032</v>
      </c>
      <c r="L16" s="19">
        <v>2198</v>
      </c>
      <c r="M16" s="19">
        <v>1247</v>
      </c>
      <c r="N16" s="18"/>
      <c r="O16" s="18"/>
      <c r="P16" s="16">
        <f>LOG(Q16,2.718281828)</f>
        <v>6.2108698635274</v>
      </c>
      <c r="Q16" s="16">
        <f>D16</f>
        <v>498.134371280933</v>
      </c>
      <c r="R16" t="s" s="20">
        <f>B16</f>
        <v>29</v>
      </c>
      <c r="S16" s="16">
        <f>-(P16-P$3)/0.24</f>
        <v>9.427907149705581</v>
      </c>
      <c r="T16" s="18"/>
      <c r="U16" s="18"/>
      <c r="V16" s="18"/>
      <c r="W16" s="18"/>
      <c r="X16" s="18"/>
    </row>
    <row r="17" ht="20.05" customHeight="1">
      <c r="A17" t="s" s="13">
        <v>30</v>
      </c>
      <c r="B17" t="s" s="14">
        <f>$A17</f>
        <v>30</v>
      </c>
      <c r="C17" s="15">
        <f>Q17/G17</f>
        <v>9.79120879120878</v>
      </c>
      <c r="D17" s="16">
        <f>J17/H17*1000000</f>
        <v>487.910123779129</v>
      </c>
      <c r="E17" s="16">
        <f>K17/H17*1000000</f>
        <v>227.253312422378</v>
      </c>
      <c r="F17" s="16">
        <f>L17/H17*1000000</f>
        <v>125.947618932884</v>
      </c>
      <c r="G17" s="16">
        <f>M17/H17*1000000</f>
        <v>49.8314492299672</v>
      </c>
      <c r="H17" s="17">
        <v>1826156</v>
      </c>
      <c r="I17" s="18"/>
      <c r="J17" s="19">
        <v>891</v>
      </c>
      <c r="K17" s="19">
        <v>415</v>
      </c>
      <c r="L17" s="19">
        <v>230</v>
      </c>
      <c r="M17" s="19">
        <v>91</v>
      </c>
      <c r="N17" s="18"/>
      <c r="O17" s="18"/>
      <c r="P17" s="16">
        <f>LOG(Q17,2.718281828)</f>
        <v>6.19013121735289</v>
      </c>
      <c r="Q17" s="16">
        <f>D17</f>
        <v>487.910123779129</v>
      </c>
      <c r="R17" t="s" s="20">
        <f>B17</f>
        <v>30</v>
      </c>
      <c r="S17" s="16">
        <f>-(P17-P$3)/0.24</f>
        <v>9.51431817543271</v>
      </c>
      <c r="T17" s="18"/>
      <c r="U17" s="18"/>
      <c r="V17" s="18"/>
      <c r="W17" s="18"/>
      <c r="X17" s="18"/>
    </row>
    <row r="18" ht="20.05" customHeight="1">
      <c r="A18" t="s" s="13">
        <v>31</v>
      </c>
      <c r="B18" t="s" s="14">
        <f>$A18</f>
        <v>31</v>
      </c>
      <c r="C18" s="15">
        <f>Q18/G18</f>
        <v>4.54205607476636</v>
      </c>
      <c r="D18" s="16">
        <f>J18/H18*1000000</f>
        <v>464.381789354127</v>
      </c>
      <c r="E18" s="16">
        <f>K18/H18*1000000</f>
        <v>321.054076590508</v>
      </c>
      <c r="F18" s="16">
        <f>L18/H18*1000000</f>
        <v>170.400725174525</v>
      </c>
      <c r="G18" s="16">
        <f>M18/H18*1000000</f>
        <v>102.240435104715</v>
      </c>
      <c r="H18" s="17">
        <v>3139658</v>
      </c>
      <c r="I18" s="18"/>
      <c r="J18" s="19">
        <v>1458</v>
      </c>
      <c r="K18" s="19">
        <v>1008</v>
      </c>
      <c r="L18" s="19">
        <v>535</v>
      </c>
      <c r="M18" s="19">
        <v>321</v>
      </c>
      <c r="N18" s="18"/>
      <c r="O18" s="18"/>
      <c r="P18" s="16">
        <f>LOG(Q18,2.718281828)</f>
        <v>6.1407070368148</v>
      </c>
      <c r="Q18" s="16">
        <f>D18</f>
        <v>464.381789354127</v>
      </c>
      <c r="R18" t="s" s="20">
        <f>B18</f>
        <v>31</v>
      </c>
      <c r="S18" s="16">
        <f>-(P18-P$3)/0.24</f>
        <v>9.720252261008079</v>
      </c>
      <c r="T18" s="18"/>
      <c r="U18" s="18"/>
      <c r="V18" s="18"/>
      <c r="W18" s="18"/>
      <c r="X18" s="18"/>
    </row>
    <row r="19" ht="20.05" customHeight="1">
      <c r="A19" t="s" s="13">
        <v>32</v>
      </c>
      <c r="B19" t="s" s="14">
        <f>$A19</f>
        <v>32</v>
      </c>
      <c r="C19" s="15">
        <f>Q19/G19</f>
        <v>3.52538631346579</v>
      </c>
      <c r="D19" s="16">
        <f>J19/H19*1000000</f>
        <v>463.061226146693</v>
      </c>
      <c r="E19" s="16">
        <f>K19/H19*1000000</f>
        <v>279.518485914472</v>
      </c>
      <c r="F19" s="16">
        <f>L19/H19*1000000</f>
        <v>174.409096760949</v>
      </c>
      <c r="G19" s="16">
        <f>M19/H19*1000000</f>
        <v>131.350491824954</v>
      </c>
      <c r="H19" s="17">
        <v>6897576</v>
      </c>
      <c r="I19" s="18"/>
      <c r="J19" s="19">
        <v>3194</v>
      </c>
      <c r="K19" s="19">
        <v>1928</v>
      </c>
      <c r="L19" s="19">
        <v>1203</v>
      </c>
      <c r="M19" s="19">
        <v>906</v>
      </c>
      <c r="N19" s="18"/>
      <c r="O19" s="18"/>
      <c r="P19" s="16">
        <f>LOG(Q19,2.718281828)</f>
        <v>6.13785928427792</v>
      </c>
      <c r="Q19" s="16">
        <f>D19</f>
        <v>463.061226146693</v>
      </c>
      <c r="R19" t="s" s="20">
        <f>B19</f>
        <v>32</v>
      </c>
      <c r="S19" s="16">
        <f>-(P19-P$3)/0.24</f>
        <v>9.732117896578419</v>
      </c>
      <c r="T19" s="18"/>
      <c r="U19" s="18"/>
      <c r="V19" s="18"/>
      <c r="W19" s="18"/>
      <c r="X19" s="18"/>
    </row>
    <row r="20" ht="20.05" customHeight="1">
      <c r="A20" t="s" s="13">
        <v>33</v>
      </c>
      <c r="B20" t="s" s="14">
        <f>$A20</f>
        <v>33</v>
      </c>
      <c r="C20" s="15">
        <f>Q20/G20</f>
        <v>6.37106918238994</v>
      </c>
      <c r="D20" s="16">
        <f>J20/H20*1000000</f>
        <v>450.532321950783</v>
      </c>
      <c r="E20" s="16">
        <f>K20/H20*1000000</f>
        <v>264.774836131654</v>
      </c>
      <c r="F20" s="16">
        <f>L20/H20*1000000</f>
        <v>145.433434627745</v>
      </c>
      <c r="G20" s="16">
        <f>M20/H20*1000000</f>
        <v>70.7153397731238</v>
      </c>
      <c r="H20" s="17">
        <v>6745354</v>
      </c>
      <c r="I20" s="18"/>
      <c r="J20" s="19">
        <v>3039</v>
      </c>
      <c r="K20" s="19">
        <v>1786</v>
      </c>
      <c r="L20" s="19">
        <v>981</v>
      </c>
      <c r="M20" s="19">
        <v>477</v>
      </c>
      <c r="N20" s="18"/>
      <c r="O20" s="18"/>
      <c r="P20" s="16">
        <f>LOG(Q20,2.718281828)</f>
        <v>6.11042982234519</v>
      </c>
      <c r="Q20" s="16">
        <f>D20</f>
        <v>450.532321950783</v>
      </c>
      <c r="R20" t="s" s="20">
        <f>B20</f>
        <v>33</v>
      </c>
      <c r="S20" s="16">
        <f>-(P20-P$3)/0.24</f>
        <v>9.84640732129813</v>
      </c>
      <c r="T20" s="18"/>
      <c r="U20" s="18"/>
      <c r="V20" s="18"/>
      <c r="W20" s="18"/>
      <c r="X20" s="18"/>
    </row>
    <row r="21" ht="20.05" customHeight="1">
      <c r="A21" t="s" s="13">
        <v>34</v>
      </c>
      <c r="B21" t="s" s="14">
        <f>$A21</f>
        <v>34</v>
      </c>
      <c r="C21" s="15">
        <f>Q21/G21</f>
        <v>5.35552913198573</v>
      </c>
      <c r="D21" s="16">
        <f>J21/H21*1000000</f>
        <v>409.585147264003</v>
      </c>
      <c r="E21" s="16">
        <f>K21/H21*1000000</f>
        <v>259.355426287064</v>
      </c>
      <c r="F21" s="16">
        <f>L21/H21*1000000</f>
        <v>145.410002325742</v>
      </c>
      <c r="G21" s="16">
        <f>M21/H21*1000000</f>
        <v>76.478931804846</v>
      </c>
      <c r="H21" s="17">
        <v>21992985</v>
      </c>
      <c r="I21" s="18"/>
      <c r="J21" s="19">
        <v>9008</v>
      </c>
      <c r="K21" s="19">
        <v>5704</v>
      </c>
      <c r="L21" s="19">
        <v>3198</v>
      </c>
      <c r="M21" s="19">
        <v>1682</v>
      </c>
      <c r="N21" s="18"/>
      <c r="O21" s="18"/>
      <c r="P21" s="16">
        <f>LOG(Q21,2.718281828)</f>
        <v>6.01514481252114</v>
      </c>
      <c r="Q21" s="16">
        <f>D21</f>
        <v>409.585147264003</v>
      </c>
      <c r="R21" t="s" s="20">
        <f>B21</f>
        <v>34</v>
      </c>
      <c r="S21" s="16">
        <f>-(P21-P$3)/0.24</f>
        <v>10.243428195565</v>
      </c>
      <c r="T21" s="18"/>
      <c r="U21" s="18"/>
      <c r="V21" s="18"/>
      <c r="W21" s="18"/>
      <c r="X21" s="18"/>
    </row>
    <row r="22" ht="20.05" customHeight="1">
      <c r="A22" t="s" s="13">
        <v>35</v>
      </c>
      <c r="B22" t="s" s="14">
        <f>$A22</f>
        <v>35</v>
      </c>
      <c r="C22" s="15">
        <f>Q22/G22</f>
        <v>3.30252100840336</v>
      </c>
      <c r="D22" s="16">
        <f>J22/H22*1000000</f>
        <v>399.839250377711</v>
      </c>
      <c r="E22" s="16">
        <f>K22/H22*1000000</f>
        <v>268.594305597241</v>
      </c>
      <c r="F22" s="16">
        <f>L22/H22*1000000</f>
        <v>167.871440998276</v>
      </c>
      <c r="G22" s="16">
        <f>M22/H22*1000000</f>
        <v>121.070918053302</v>
      </c>
      <c r="H22" s="17">
        <v>982895</v>
      </c>
      <c r="I22" s="18"/>
      <c r="J22" s="19">
        <v>393</v>
      </c>
      <c r="K22" s="19">
        <v>264</v>
      </c>
      <c r="L22" s="19">
        <v>165</v>
      </c>
      <c r="M22" s="19">
        <v>119</v>
      </c>
      <c r="N22" s="18"/>
      <c r="O22" s="18"/>
      <c r="P22" s="16">
        <f>LOG(Q22,2.718281828)</f>
        <v>5.99106259329097</v>
      </c>
      <c r="Q22" s="16">
        <f>D22</f>
        <v>399.839250377711</v>
      </c>
      <c r="R22" t="s" s="20">
        <f>B22</f>
        <v>35</v>
      </c>
      <c r="S22" s="16">
        <f>-(P22-P$3)/0.24</f>
        <v>10.3437707756907</v>
      </c>
      <c r="T22" s="18"/>
      <c r="U22" s="18"/>
      <c r="V22" s="18"/>
      <c r="W22" s="18"/>
      <c r="X22" s="18"/>
    </row>
    <row r="23" ht="20.05" customHeight="1">
      <c r="A23" t="s" s="13">
        <v>36</v>
      </c>
      <c r="B23" t="s" s="14">
        <f>$A23</f>
        <v>36</v>
      </c>
      <c r="C23" s="15">
        <f>Q23/G23</f>
        <v>5.51063829787235</v>
      </c>
      <c r="D23" s="16">
        <f>J23/H23*1000000</f>
        <v>383.191772111530</v>
      </c>
      <c r="E23" s="16">
        <f>K23/H23*1000000</f>
        <v>232.282271125522</v>
      </c>
      <c r="F23" s="16">
        <f>L23/H23*1000000</f>
        <v>127.237422399967</v>
      </c>
      <c r="G23" s="16">
        <f>M23/H23*1000000</f>
        <v>69.5367308464938</v>
      </c>
      <c r="H23" s="17">
        <v>6083116</v>
      </c>
      <c r="I23" s="18"/>
      <c r="J23" s="19">
        <v>2331</v>
      </c>
      <c r="K23" s="19">
        <v>1413</v>
      </c>
      <c r="L23" s="19">
        <v>774</v>
      </c>
      <c r="M23" s="19">
        <v>423</v>
      </c>
      <c r="N23" s="18"/>
      <c r="O23" s="18"/>
      <c r="P23" s="16">
        <f>LOG(Q23,2.718281828)</f>
        <v>5.9485355753455</v>
      </c>
      <c r="Q23" s="16">
        <f>D23</f>
        <v>383.191772111530</v>
      </c>
      <c r="R23" t="s" s="20">
        <f>B23</f>
        <v>36</v>
      </c>
      <c r="S23" s="16">
        <f>-(P23-P$3)/0.24</f>
        <v>10.5209666837968</v>
      </c>
      <c r="T23" s="18"/>
      <c r="U23" s="18"/>
      <c r="V23" s="18"/>
      <c r="W23" s="18"/>
      <c r="X23" s="18"/>
    </row>
    <row r="24" ht="20.05" customHeight="1">
      <c r="A24" t="s" s="13">
        <v>37</v>
      </c>
      <c r="B24" t="s" s="14">
        <f>$A24</f>
        <v>37</v>
      </c>
      <c r="C24" s="15">
        <f>Q24/G24</f>
        <v>2.9628647214854</v>
      </c>
      <c r="D24" s="16">
        <f>J24/H24*1000000</f>
        <v>373.671075784642</v>
      </c>
      <c r="E24" s="16">
        <f>K24/H24*1000000</f>
        <v>283.347718164362</v>
      </c>
      <c r="F24" s="16">
        <f>L24/H24*1000000</f>
        <v>193.693422452380</v>
      </c>
      <c r="G24" s="16">
        <f>M24/H24*1000000</f>
        <v>126.118169714244</v>
      </c>
      <c r="H24" s="17">
        <v>2989260</v>
      </c>
      <c r="I24" s="18"/>
      <c r="J24" s="19">
        <v>1117</v>
      </c>
      <c r="K24" s="19">
        <v>847</v>
      </c>
      <c r="L24" s="19">
        <v>579</v>
      </c>
      <c r="M24" s="19">
        <v>377</v>
      </c>
      <c r="N24" s="18"/>
      <c r="O24" s="18"/>
      <c r="P24" s="16">
        <f>LOG(Q24,2.718281828)</f>
        <v>5.92337593493681</v>
      </c>
      <c r="Q24" s="16">
        <f>D24</f>
        <v>373.671075784642</v>
      </c>
      <c r="R24" t="s" s="20">
        <f>B24</f>
        <v>37</v>
      </c>
      <c r="S24" s="16">
        <f>-(P24-P$3)/0.24</f>
        <v>10.625798518833</v>
      </c>
      <c r="T24" s="18"/>
      <c r="U24" s="18"/>
      <c r="V24" s="18"/>
      <c r="W24" s="18"/>
      <c r="X24" s="18"/>
    </row>
    <row r="25" ht="20.05" customHeight="1">
      <c r="A25" t="s" s="13">
        <v>38</v>
      </c>
      <c r="B25" t="s" s="14">
        <f>$A25</f>
        <v>38</v>
      </c>
      <c r="C25" s="15">
        <f>Q25/G25</f>
        <v>4.43518518518518</v>
      </c>
      <c r="D25" s="16">
        <f>J25/H25*1000000</f>
        <v>349.317336203715</v>
      </c>
      <c r="E25" s="16">
        <f>K25/H25*1000000</f>
        <v>228.988817469659</v>
      </c>
      <c r="F25" s="16">
        <f>L25/H25*1000000</f>
        <v>136.372321231931</v>
      </c>
      <c r="G25" s="16">
        <f>M25/H25*1000000</f>
        <v>78.7604849895642</v>
      </c>
      <c r="H25" s="17">
        <v>1371246</v>
      </c>
      <c r="I25" s="18"/>
      <c r="J25" s="19">
        <v>479</v>
      </c>
      <c r="K25" s="19">
        <v>314</v>
      </c>
      <c r="L25" s="19">
        <v>187</v>
      </c>
      <c r="M25" s="19">
        <v>108</v>
      </c>
      <c r="N25" s="18"/>
      <c r="O25" s="18"/>
      <c r="P25" s="16">
        <f>LOG(Q25,2.718281828)</f>
        <v>5.85598078284328</v>
      </c>
      <c r="Q25" s="16">
        <f>D25</f>
        <v>349.317336203715</v>
      </c>
      <c r="R25" t="s" s="20">
        <f>B25</f>
        <v>38</v>
      </c>
      <c r="S25" s="16">
        <f>-(P25-P$3)/0.24</f>
        <v>10.9066116525561</v>
      </c>
      <c r="T25" s="18"/>
      <c r="U25" s="18"/>
      <c r="V25" s="18"/>
      <c r="W25" s="18"/>
      <c r="X25" s="18"/>
    </row>
    <row r="26" ht="20.05" customHeight="1">
      <c r="A26" t="s" s="13">
        <v>39</v>
      </c>
      <c r="B26" t="s" s="14">
        <f>$A26</f>
        <v>39</v>
      </c>
      <c r="C26" s="15">
        <f>Q26/G26</f>
        <v>3.10404624277458</v>
      </c>
      <c r="D26" s="16">
        <f>J26/H26*1000000</f>
        <v>327.228022174726</v>
      </c>
      <c r="E26" s="16">
        <f>K26/H26*1000000</f>
        <v>245.573357423491</v>
      </c>
      <c r="F26" s="16">
        <f>L26/H26*1000000</f>
        <v>146.247160748481</v>
      </c>
      <c r="G26" s="16">
        <f>M26/H26*1000000</f>
        <v>105.419828372863</v>
      </c>
      <c r="H26" s="17">
        <v>3282115</v>
      </c>
      <c r="I26" s="18"/>
      <c r="J26" s="19">
        <v>1074</v>
      </c>
      <c r="K26" s="19">
        <v>806</v>
      </c>
      <c r="L26" s="19">
        <v>480</v>
      </c>
      <c r="M26" s="19">
        <v>346</v>
      </c>
      <c r="N26" s="18"/>
      <c r="O26" s="18"/>
      <c r="P26" s="16">
        <f>LOG(Q26,2.718281828)</f>
        <v>5.79065724438268</v>
      </c>
      <c r="Q26" s="16">
        <f>D26</f>
        <v>327.228022174726</v>
      </c>
      <c r="R26" t="s" s="20">
        <f>B26</f>
        <v>39</v>
      </c>
      <c r="S26" s="16">
        <f>-(P26-P$3)/0.24</f>
        <v>11.1787930628086</v>
      </c>
      <c r="T26" s="18"/>
      <c r="U26" s="18"/>
      <c r="V26" s="18"/>
      <c r="W26" s="18"/>
      <c r="X26" s="18"/>
    </row>
    <row r="27" ht="20.05" customHeight="1">
      <c r="A27" t="s" s="13">
        <v>40</v>
      </c>
      <c r="B27" t="s" s="14">
        <f>$A27</f>
        <v>40</v>
      </c>
      <c r="C27" s="15">
        <f>Q27/G27</f>
        <v>3.66509433962264</v>
      </c>
      <c r="D27" s="16">
        <f>J27/H27*1000000</f>
        <v>298.267114131316</v>
      </c>
      <c r="E27" s="16">
        <f>K27/H27*1000000</f>
        <v>177.539948887688</v>
      </c>
      <c r="F27" s="16">
        <f>L27/H27*1000000</f>
        <v>103.453008054556</v>
      </c>
      <c r="G27" s="16">
        <f>M27/H27*1000000</f>
        <v>81.38047386851871</v>
      </c>
      <c r="H27" s="17">
        <v>5210095</v>
      </c>
      <c r="I27" s="18"/>
      <c r="J27" s="19">
        <v>1554</v>
      </c>
      <c r="K27" s="19">
        <v>925</v>
      </c>
      <c r="L27" s="19">
        <v>539</v>
      </c>
      <c r="M27" s="19">
        <v>424</v>
      </c>
      <c r="N27" s="18"/>
      <c r="O27" s="18"/>
      <c r="P27" s="16">
        <f>LOG(Q27,2.718281828)</f>
        <v>5.69798944212573</v>
      </c>
      <c r="Q27" s="16">
        <f>D27</f>
        <v>298.267114131316</v>
      </c>
      <c r="R27" t="s" s="20">
        <f>B27</f>
        <v>40</v>
      </c>
      <c r="S27" s="16">
        <f>-(P27-P$3)/0.24</f>
        <v>11.5649089055459</v>
      </c>
      <c r="T27" s="18"/>
      <c r="U27" s="18"/>
      <c r="V27" s="18"/>
      <c r="W27" s="18"/>
      <c r="X27" s="18"/>
    </row>
    <row r="28" ht="20.05" customHeight="1">
      <c r="A28" t="s" s="13">
        <v>41</v>
      </c>
      <c r="B28" t="s" s="14">
        <f>$A28</f>
        <v>41</v>
      </c>
      <c r="C28" s="15">
        <f>Q28/G28</f>
        <v>5.15168539325842</v>
      </c>
      <c r="D28" s="16">
        <f>J28/H28*1000000</f>
        <v>297.279905077910</v>
      </c>
      <c r="E28" s="16">
        <f>K28/H28*1000000</f>
        <v>167.118638023624</v>
      </c>
      <c r="F28" s="16">
        <f>L28/H28*1000000</f>
        <v>108.602800655507</v>
      </c>
      <c r="G28" s="16">
        <f>M28/H28*1000000</f>
        <v>57.7053687065082</v>
      </c>
      <c r="H28" s="17">
        <v>6169270</v>
      </c>
      <c r="I28" s="18"/>
      <c r="J28" s="19">
        <v>1834</v>
      </c>
      <c r="K28" s="19">
        <v>1031</v>
      </c>
      <c r="L28" s="19">
        <v>670</v>
      </c>
      <c r="M28" s="19">
        <v>356</v>
      </c>
      <c r="N28" s="18"/>
      <c r="O28" s="18"/>
      <c r="P28" s="16">
        <f>LOG(Q28,2.718281828)</f>
        <v>5.69467413728513</v>
      </c>
      <c r="Q28" s="16">
        <f>D28</f>
        <v>297.279905077910</v>
      </c>
      <c r="R28" t="s" s="20">
        <f>B28</f>
        <v>41</v>
      </c>
      <c r="S28" s="16">
        <f>-(P28-P$3)/0.24</f>
        <v>11.578722675715</v>
      </c>
      <c r="T28" s="18"/>
      <c r="U28" s="18"/>
      <c r="V28" s="18"/>
      <c r="W28" s="18"/>
      <c r="X28" s="18"/>
    </row>
    <row r="29" ht="20.05" customHeight="1">
      <c r="A29" t="s" s="13">
        <v>42</v>
      </c>
      <c r="B29" t="s" s="14">
        <f>$A29</f>
        <v>42</v>
      </c>
      <c r="C29" s="15">
        <f>Q29/G29</f>
        <v>2.95726495726496</v>
      </c>
      <c r="D29" s="16">
        <f>J29/H29*1000000</f>
        <v>295.637854906409</v>
      </c>
      <c r="E29" s="16">
        <f>K29/H29*1000000</f>
        <v>219.592279511408</v>
      </c>
      <c r="F29" s="16">
        <f>L29/H29*1000000</f>
        <v>143.888481983351</v>
      </c>
      <c r="G29" s="16">
        <f>M29/H29*1000000</f>
        <v>99.97002608106899</v>
      </c>
      <c r="H29" s="17">
        <v>5851754</v>
      </c>
      <c r="I29" s="18"/>
      <c r="J29" s="19">
        <v>1730</v>
      </c>
      <c r="K29" s="19">
        <v>1285</v>
      </c>
      <c r="L29" s="19">
        <v>842</v>
      </c>
      <c r="M29" s="19">
        <v>585</v>
      </c>
      <c r="N29" s="18"/>
      <c r="O29" s="18"/>
      <c r="P29" s="16">
        <f>LOG(Q29,2.718281828)</f>
        <v>5.68913524308872</v>
      </c>
      <c r="Q29" s="16">
        <f>D29</f>
        <v>295.637854906409</v>
      </c>
      <c r="R29" t="s" s="20">
        <f>B29</f>
        <v>42</v>
      </c>
      <c r="S29" s="16">
        <f>-(P29-P$3)/0.24</f>
        <v>11.6018014015334</v>
      </c>
      <c r="T29" s="18"/>
      <c r="U29" s="18"/>
      <c r="V29" s="18"/>
      <c r="W29" s="18"/>
      <c r="X29" s="18"/>
    </row>
    <row r="30" ht="20.05" customHeight="1">
      <c r="A30" t="s" s="13">
        <v>43</v>
      </c>
      <c r="B30" t="s" s="14">
        <f>$A30</f>
        <v>43</v>
      </c>
      <c r="C30" s="15">
        <f>Q30/G30</f>
        <v>2.64788732394367</v>
      </c>
      <c r="D30" s="16">
        <f>J30/H30*1000000</f>
        <v>279.389800786155</v>
      </c>
      <c r="E30" s="16">
        <f>K30/H30*1000000</f>
        <v>204.340944723917</v>
      </c>
      <c r="F30" s="16">
        <f>L30/H30*1000000</f>
        <v>124.833740776793</v>
      </c>
      <c r="G30" s="16">
        <f>M30/H30*1000000</f>
        <v>105.514233275622</v>
      </c>
      <c r="H30" s="17">
        <v>1345790</v>
      </c>
      <c r="I30" s="18"/>
      <c r="J30" s="19">
        <v>376</v>
      </c>
      <c r="K30" s="19">
        <v>275</v>
      </c>
      <c r="L30" s="19">
        <v>168</v>
      </c>
      <c r="M30" s="19">
        <v>142</v>
      </c>
      <c r="N30" s="18"/>
      <c r="O30" s="18"/>
      <c r="P30" s="16">
        <f>LOG(Q30,2.718281828)</f>
        <v>5.63260794312121</v>
      </c>
      <c r="Q30" s="16">
        <f>D30</f>
        <v>279.389800786155</v>
      </c>
      <c r="R30" t="s" s="20">
        <f>B30</f>
        <v>43</v>
      </c>
      <c r="S30" s="16">
        <f>-(P30-P$3)/0.24</f>
        <v>11.8373318180647</v>
      </c>
      <c r="T30" s="18"/>
      <c r="U30" s="18"/>
      <c r="V30" s="18"/>
      <c r="W30" s="18"/>
      <c r="X30" s="18"/>
    </row>
    <row r="31" ht="20.05" customHeight="1">
      <c r="A31" t="s" s="13">
        <v>44</v>
      </c>
      <c r="B31" t="s" s="14">
        <f>$A31</f>
        <v>44</v>
      </c>
      <c r="C31" s="15">
        <f>Q31/G31</f>
        <v>3.79880827199439</v>
      </c>
      <c r="D31" s="16">
        <f>J31/H31*1000000</f>
        <v>273.984065291025</v>
      </c>
      <c r="E31" s="16">
        <f>K31/H31*1000000</f>
        <v>187.374966962269</v>
      </c>
      <c r="F31" s="16">
        <f>L31/H31*1000000</f>
        <v>121.116225946604</v>
      </c>
      <c r="G31" s="16">
        <f>M31/H31*1000000</f>
        <v>72.1236887133506</v>
      </c>
      <c r="H31" s="17">
        <v>39557045</v>
      </c>
      <c r="I31" s="18"/>
      <c r="J31" s="19">
        <v>10838</v>
      </c>
      <c r="K31" s="19">
        <v>7412</v>
      </c>
      <c r="L31" s="19">
        <v>4791</v>
      </c>
      <c r="M31" s="19">
        <v>2853</v>
      </c>
      <c r="N31" s="18"/>
      <c r="O31" s="18"/>
      <c r="P31" s="16">
        <f>LOG(Q31,2.718281828)</f>
        <v>5.61306994977268</v>
      </c>
      <c r="Q31" s="16">
        <f>D31</f>
        <v>273.984065291025</v>
      </c>
      <c r="R31" t="s" s="20">
        <f>B31</f>
        <v>44</v>
      </c>
      <c r="S31" s="16">
        <f>-(P31-P$3)/0.24</f>
        <v>11.9187401236836</v>
      </c>
      <c r="T31" s="18"/>
      <c r="U31" s="18"/>
      <c r="V31" s="18"/>
      <c r="W31" s="18"/>
      <c r="X31" s="18"/>
    </row>
    <row r="32" ht="20.05" customHeight="1">
      <c r="A32" t="s" s="13">
        <v>45</v>
      </c>
      <c r="B32" t="s" s="14">
        <f>$A32</f>
        <v>45</v>
      </c>
      <c r="C32" s="15">
        <f>Q32/G32</f>
        <v>3.65853658536585</v>
      </c>
      <c r="D32" s="16">
        <f>J32/H32*1000000</f>
        <v>264.538600590803</v>
      </c>
      <c r="E32" s="16">
        <f>K32/H32*1000000</f>
        <v>172.831885719325</v>
      </c>
      <c r="F32" s="16">
        <f>L32/H32*1000000</f>
        <v>128.742118954191</v>
      </c>
      <c r="G32" s="16">
        <f>M32/H32*1000000</f>
        <v>72.3072174948195</v>
      </c>
      <c r="H32" s="17">
        <v>567025</v>
      </c>
      <c r="I32" s="18"/>
      <c r="J32" s="19">
        <v>150</v>
      </c>
      <c r="K32" s="19">
        <v>98</v>
      </c>
      <c r="L32" s="19">
        <v>73</v>
      </c>
      <c r="M32" s="19">
        <v>41</v>
      </c>
      <c r="N32" s="18"/>
      <c r="O32" s="18"/>
      <c r="P32" s="16">
        <f>LOG(Q32,2.718281828)</f>
        <v>5.57798717955387</v>
      </c>
      <c r="Q32" s="16">
        <f>D32</f>
        <v>264.538600590803</v>
      </c>
      <c r="R32" t="s" s="20">
        <f>B32</f>
        <v>45</v>
      </c>
      <c r="S32" s="16">
        <f>-(P32-P$3)/0.24</f>
        <v>12.0649183329286</v>
      </c>
      <c r="T32" s="18"/>
      <c r="U32" s="18"/>
      <c r="V32" s="18"/>
      <c r="W32" s="18"/>
      <c r="X32" s="18"/>
    </row>
    <row r="33" ht="20.05" customHeight="1">
      <c r="A33" t="s" s="13">
        <v>46</v>
      </c>
      <c r="B33" t="s" s="14">
        <f>$A33</f>
        <v>46</v>
      </c>
      <c r="C33" s="15">
        <f>Q33/G33</f>
        <v>4.45583038869258</v>
      </c>
      <c r="D33" s="16">
        <f>J33/H33*1000000</f>
        <v>256.894960926908</v>
      </c>
      <c r="E33" s="16">
        <f>K33/H33*1000000</f>
        <v>190.481196246359</v>
      </c>
      <c r="F33" s="16">
        <f>L33/H33*1000000</f>
        <v>127.734449247559</v>
      </c>
      <c r="G33" s="16">
        <f>M33/H33*1000000</f>
        <v>57.6536668852617</v>
      </c>
      <c r="H33" s="17">
        <v>4908621</v>
      </c>
      <c r="I33" s="18"/>
      <c r="J33" s="19">
        <v>1261</v>
      </c>
      <c r="K33" s="19">
        <v>935</v>
      </c>
      <c r="L33" s="19">
        <v>627</v>
      </c>
      <c r="M33" s="19">
        <v>283</v>
      </c>
      <c r="N33" s="18"/>
      <c r="O33" s="18"/>
      <c r="P33" s="16">
        <f>LOG(Q33,2.718281828)</f>
        <v>5.54866728993992</v>
      </c>
      <c r="Q33" s="16">
        <f>D33</f>
        <v>256.894960926908</v>
      </c>
      <c r="R33" t="s" s="20">
        <f>B33</f>
        <v>46</v>
      </c>
      <c r="S33" s="16">
        <f>-(P33-P$3)/0.24</f>
        <v>12.1870845396534</v>
      </c>
      <c r="T33" s="18"/>
      <c r="U33" s="18"/>
      <c r="V33" s="18"/>
      <c r="W33" s="18"/>
      <c r="X33" s="18"/>
    </row>
    <row r="34" ht="20.05" customHeight="1">
      <c r="A34" t="s" s="13">
        <v>47</v>
      </c>
      <c r="B34" t="s" s="14">
        <f>$A34</f>
        <v>47</v>
      </c>
      <c r="C34" s="15">
        <f>Q34/G34</f>
        <v>4.12215909090909</v>
      </c>
      <c r="D34" s="16">
        <f>J34/H34*1000000</f>
        <v>247.027203806977</v>
      </c>
      <c r="E34" s="16">
        <f>K34/H34*1000000</f>
        <v>164.542930723255</v>
      </c>
      <c r="F34" s="16">
        <f>L34/H34*1000000</f>
        <v>96.7849520084537</v>
      </c>
      <c r="G34" s="16">
        <f>M34/H34*1000000</f>
        <v>59.9266545417339</v>
      </c>
      <c r="H34" s="17">
        <v>11747694</v>
      </c>
      <c r="I34" s="18"/>
      <c r="J34" s="19">
        <v>2902</v>
      </c>
      <c r="K34" s="19">
        <v>1933</v>
      </c>
      <c r="L34" s="19">
        <v>1137</v>
      </c>
      <c r="M34" s="19">
        <v>704</v>
      </c>
      <c r="N34" s="18"/>
      <c r="O34" s="18"/>
      <c r="P34" s="16">
        <f>LOG(Q34,2.718281828)</f>
        <v>5.50949846836412</v>
      </c>
      <c r="Q34" s="16">
        <f>D34</f>
        <v>247.027203806977</v>
      </c>
      <c r="R34" t="s" s="20">
        <f>B34</f>
        <v>47</v>
      </c>
      <c r="S34" s="16">
        <f>-(P34-P$3)/0.24</f>
        <v>12.3502879628859</v>
      </c>
      <c r="T34" s="18"/>
      <c r="U34" s="18"/>
      <c r="V34" s="18"/>
      <c r="W34" s="18"/>
      <c r="X34" s="18"/>
    </row>
    <row r="35" ht="20.05" customHeight="1">
      <c r="A35" t="s" s="13">
        <v>48</v>
      </c>
      <c r="B35" t="s" s="14">
        <f>$A35</f>
        <v>48</v>
      </c>
      <c r="C35" s="15">
        <f>Q35/G35</f>
        <v>2.43928571428572</v>
      </c>
      <c r="D35" s="16">
        <f>J35/H35*1000000</f>
        <v>224.745055855563</v>
      </c>
      <c r="E35" s="16">
        <f>K35/H35*1000000</f>
        <v>167.1603050873</v>
      </c>
      <c r="F35" s="16">
        <f>L35/H35*1000000</f>
        <v>125.370228815475</v>
      </c>
      <c r="G35" s="16">
        <f>M35/H35*1000000</f>
        <v>92.1356012292205</v>
      </c>
      <c r="H35" s="17">
        <v>3038999</v>
      </c>
      <c r="I35" s="18"/>
      <c r="J35" s="19">
        <v>683</v>
      </c>
      <c r="K35" s="19">
        <v>508</v>
      </c>
      <c r="L35" s="19">
        <v>381</v>
      </c>
      <c r="M35" s="19">
        <v>280</v>
      </c>
      <c r="N35" s="18"/>
      <c r="O35" s="18"/>
      <c r="P35" s="16">
        <f>LOG(Q35,2.718281828)</f>
        <v>5.41496667560624</v>
      </c>
      <c r="Q35" s="16">
        <f>D35</f>
        <v>224.745055855563</v>
      </c>
      <c r="R35" t="s" s="20">
        <f>B35</f>
        <v>48</v>
      </c>
      <c r="S35" s="16">
        <f>-(P35-P$3)/0.24</f>
        <v>12.7441704327104</v>
      </c>
      <c r="T35" s="18"/>
      <c r="U35" s="18"/>
      <c r="V35" s="18"/>
      <c r="W35" s="18"/>
      <c r="X35" s="18"/>
    </row>
    <row r="36" ht="20.05" customHeight="1">
      <c r="A36" t="s" s="13">
        <v>49</v>
      </c>
      <c r="B36" t="s" s="14">
        <f>$A36</f>
        <v>49</v>
      </c>
      <c r="C36" s="15">
        <f>Q36/G36</f>
        <v>5.35975609756097</v>
      </c>
      <c r="D36" s="16">
        <f>J36/H36*1000000</f>
        <v>222.260375374764</v>
      </c>
      <c r="E36" s="16">
        <f>K36/H36*1000000</f>
        <v>121.623709391651</v>
      </c>
      <c r="F36" s="16">
        <f>L36/H36*1000000</f>
        <v>81.4196141873425</v>
      </c>
      <c r="G36" s="16">
        <f>M36/H36*1000000</f>
        <v>41.4683749277148</v>
      </c>
      <c r="H36" s="17">
        <v>3954821</v>
      </c>
      <c r="I36" s="18"/>
      <c r="J36" s="19">
        <v>879</v>
      </c>
      <c r="K36" s="19">
        <v>481</v>
      </c>
      <c r="L36" s="19">
        <v>322</v>
      </c>
      <c r="M36" s="19">
        <v>164</v>
      </c>
      <c r="N36" s="18"/>
      <c r="O36" s="18"/>
      <c r="P36" s="16">
        <f>LOG(Q36,2.718281828)</f>
        <v>5.40384955756797</v>
      </c>
      <c r="Q36" s="16">
        <f>D36</f>
        <v>222.260375374764</v>
      </c>
      <c r="R36" t="s" s="20">
        <f>B36</f>
        <v>49</v>
      </c>
      <c r="S36" s="16">
        <f>-(P36-P$3)/0.24</f>
        <v>12.7904917578699</v>
      </c>
      <c r="T36" s="18"/>
      <c r="U36" s="18"/>
      <c r="V36" s="18"/>
      <c r="W36" s="18"/>
      <c r="X36" s="18"/>
    </row>
    <row r="37" ht="20.05" customHeight="1">
      <c r="A37" t="s" s="13">
        <v>50</v>
      </c>
      <c r="B37" t="s" s="14">
        <f>$A37</f>
        <v>50</v>
      </c>
      <c r="C37" s="15">
        <f>Q37/G37</f>
        <v>3.98503740648379</v>
      </c>
      <c r="D37" s="16">
        <f>J37/H37*1000000</f>
        <v>216.575360771453</v>
      </c>
      <c r="E37" s="16">
        <f>K37/H37*1000000</f>
        <v>156.807066591096</v>
      </c>
      <c r="F37" s="16">
        <f>L37/H37*1000000</f>
        <v>92.83737304658651</v>
      </c>
      <c r="G37" s="16">
        <f>M37/H37*1000000</f>
        <v>54.3471337104835</v>
      </c>
      <c r="H37" s="17">
        <v>7378494</v>
      </c>
      <c r="I37" s="18"/>
      <c r="J37" s="19">
        <v>1598</v>
      </c>
      <c r="K37" s="19">
        <v>1157</v>
      </c>
      <c r="L37" s="19">
        <v>685</v>
      </c>
      <c r="M37" s="19">
        <v>401</v>
      </c>
      <c r="N37" s="18"/>
      <c r="O37" s="18"/>
      <c r="P37" s="16">
        <f>LOG(Q37,2.718281828)</f>
        <v>5.37793857448678</v>
      </c>
      <c r="Q37" s="16">
        <f>D37</f>
        <v>216.575360771453</v>
      </c>
      <c r="R37" t="s" s="20">
        <f>B37</f>
        <v>50</v>
      </c>
      <c r="S37" s="16">
        <f>-(P37-P$3)/0.24</f>
        <v>12.8984541873748</v>
      </c>
      <c r="T37" s="18"/>
      <c r="U37" s="18"/>
      <c r="V37" s="18"/>
      <c r="W37" s="18"/>
      <c r="X37" s="18"/>
    </row>
    <row r="38" ht="20.05" customHeight="1">
      <c r="A38" t="s" s="13">
        <v>51</v>
      </c>
      <c r="B38" t="s" s="14">
        <f>$A38</f>
        <v>51</v>
      </c>
      <c r="C38" s="15">
        <f>Q38/G38</f>
        <v>4.28301886792453</v>
      </c>
      <c r="D38" s="16">
        <f>J38/H38*1000000</f>
        <v>208.877957302401</v>
      </c>
      <c r="E38" s="16">
        <f>K38/H38*1000000</f>
        <v>157.348593386390</v>
      </c>
      <c r="F38" s="16">
        <f>L38/H38*1000000</f>
        <v>111.340232747095</v>
      </c>
      <c r="G38" s="16">
        <f>M38/H38*1000000</f>
        <v>48.7688622776531</v>
      </c>
      <c r="H38" s="17">
        <v>1086759</v>
      </c>
      <c r="I38" s="18"/>
      <c r="J38" s="19">
        <v>227</v>
      </c>
      <c r="K38" s="19">
        <v>171</v>
      </c>
      <c r="L38" s="19">
        <v>121</v>
      </c>
      <c r="M38" s="19">
        <v>53</v>
      </c>
      <c r="N38" s="18"/>
      <c r="O38" s="18"/>
      <c r="P38" s="16">
        <f>LOG(Q38,2.718281828)</f>
        <v>5.34175014595751</v>
      </c>
      <c r="Q38" s="16">
        <f>D38</f>
        <v>208.877957302401</v>
      </c>
      <c r="R38" t="s" s="20">
        <f>B38</f>
        <v>51</v>
      </c>
      <c r="S38" s="16">
        <f>-(P38-P$3)/0.24</f>
        <v>13.0492393062468</v>
      </c>
      <c r="T38" s="18"/>
      <c r="U38" s="18"/>
      <c r="V38" s="18"/>
      <c r="W38" s="18"/>
      <c r="X38" s="18"/>
    </row>
    <row r="39" ht="20.05" customHeight="1">
      <c r="A39" t="s" s="13">
        <v>52</v>
      </c>
      <c r="B39" t="s" s="14">
        <f>$A39</f>
        <v>52</v>
      </c>
      <c r="C39" s="15">
        <f>Q39/G39</f>
        <v>3.53333333333334</v>
      </c>
      <c r="D39" s="16">
        <f>J39/H39*1000000</f>
        <v>208.737296891390</v>
      </c>
      <c r="E39" s="16">
        <f>K39/H39*1000000</f>
        <v>143.096637491582</v>
      </c>
      <c r="F39" s="16">
        <f>L39/H39*1000000</f>
        <v>89.271296783739</v>
      </c>
      <c r="G39" s="16">
        <f>M39/H39*1000000</f>
        <v>59.0765934598273</v>
      </c>
      <c r="H39" s="17">
        <v>761723</v>
      </c>
      <c r="I39" s="18"/>
      <c r="J39" s="19">
        <v>159</v>
      </c>
      <c r="K39" s="19">
        <v>109</v>
      </c>
      <c r="L39" s="19">
        <v>68</v>
      </c>
      <c r="M39" s="19">
        <v>45</v>
      </c>
      <c r="N39" s="18"/>
      <c r="O39" s="18"/>
      <c r="P39" s="16">
        <f>LOG(Q39,2.718281828)</f>
        <v>5.3410765095664</v>
      </c>
      <c r="Q39" s="16">
        <f>D39</f>
        <v>208.737296891390</v>
      </c>
      <c r="R39" t="s" s="20">
        <f>B39</f>
        <v>52</v>
      </c>
      <c r="S39" s="16">
        <f>-(P39-P$3)/0.24</f>
        <v>13.0520461245431</v>
      </c>
      <c r="T39" s="18"/>
      <c r="U39" s="18"/>
      <c r="V39" s="18"/>
      <c r="W39" s="18"/>
      <c r="X39" s="18"/>
    </row>
    <row r="40" ht="20.05" customHeight="1">
      <c r="A40" t="s" s="13">
        <v>53</v>
      </c>
      <c r="B40" t="s" s="14">
        <f>$A40</f>
        <v>53</v>
      </c>
      <c r="C40" s="15">
        <f>Q40/G40</f>
        <v>3.16666666666668</v>
      </c>
      <c r="D40" s="16">
        <f>J40/H40*1000000</f>
        <v>201.743202846774</v>
      </c>
      <c r="E40" s="16">
        <f>K40/H40*1000000</f>
        <v>144.405660985059</v>
      </c>
      <c r="F40" s="16">
        <f>L40/H40*1000000</f>
        <v>84.94450646179941</v>
      </c>
      <c r="G40" s="16">
        <f>M40/H40*1000000</f>
        <v>63.7083798463495</v>
      </c>
      <c r="H40" s="17">
        <v>1412687</v>
      </c>
      <c r="I40" s="18"/>
      <c r="J40" s="19">
        <v>285</v>
      </c>
      <c r="K40" s="19">
        <v>204</v>
      </c>
      <c r="L40" s="19">
        <v>120</v>
      </c>
      <c r="M40" s="19">
        <v>90</v>
      </c>
      <c r="N40" s="18"/>
      <c r="O40" s="18"/>
      <c r="P40" s="16">
        <f>LOG(Q40,2.718281828)</f>
        <v>5.30699561650857</v>
      </c>
      <c r="Q40" s="16">
        <f>D40</f>
        <v>201.743202846774</v>
      </c>
      <c r="R40" t="s" s="20">
        <f>B40</f>
        <v>53</v>
      </c>
      <c r="S40" s="16">
        <f>-(P40-P$3)/0.24</f>
        <v>13.1940498456174</v>
      </c>
      <c r="T40" s="18"/>
      <c r="U40" s="18"/>
      <c r="V40" s="18"/>
      <c r="W40" s="18"/>
      <c r="X40" s="18"/>
    </row>
    <row r="41" ht="20.05" customHeight="1">
      <c r="A41" t="s" s="13">
        <v>54</v>
      </c>
      <c r="B41" t="s" s="14">
        <f>$A41</f>
        <v>54</v>
      </c>
      <c r="C41" s="15">
        <f>Q41/G41</f>
        <v>4.36317135549871</v>
      </c>
      <c r="D41" s="16">
        <f>J41/H41*1000000</f>
        <v>197.769425194642</v>
      </c>
      <c r="E41" s="16">
        <f>K41/H41*1000000</f>
        <v>118.244322214851</v>
      </c>
      <c r="F41" s="16">
        <f>L41/H41*1000000</f>
        <v>70.0191868801665</v>
      </c>
      <c r="G41" s="16">
        <f>M41/H41*1000000</f>
        <v>45.3269901823594</v>
      </c>
      <c r="H41" s="17">
        <v>8626207</v>
      </c>
      <c r="I41" s="18"/>
      <c r="J41" s="19">
        <v>1706</v>
      </c>
      <c r="K41" s="19">
        <v>1020</v>
      </c>
      <c r="L41" s="19">
        <v>604</v>
      </c>
      <c r="M41" s="19">
        <v>391</v>
      </c>
      <c r="N41" s="18"/>
      <c r="O41" s="18"/>
      <c r="P41" s="16">
        <f>LOG(Q41,2.718281828)</f>
        <v>5.28710183378904</v>
      </c>
      <c r="Q41" s="16">
        <f>D41</f>
        <v>197.769425194642</v>
      </c>
      <c r="R41" t="s" s="20">
        <f>B41</f>
        <v>54</v>
      </c>
      <c r="S41" s="16">
        <f>-(P41-P$3)/0.24</f>
        <v>13.2769406069488</v>
      </c>
      <c r="T41" s="18"/>
      <c r="U41" s="18"/>
      <c r="V41" s="18"/>
      <c r="W41" s="18"/>
      <c r="X41" s="18"/>
    </row>
    <row r="42" ht="20.05" customHeight="1">
      <c r="A42" t="s" s="13">
        <v>55</v>
      </c>
      <c r="B42" t="s" s="14">
        <f>$A42</f>
        <v>55</v>
      </c>
      <c r="C42" s="15">
        <f>Q42/G42</f>
        <v>3.40476190476191</v>
      </c>
      <c r="D42" s="16">
        <f>J42/H42*1000000</f>
        <v>194.822357432269</v>
      </c>
      <c r="E42" s="16">
        <f>K42/H42*1000000</f>
        <v>155.312928302648</v>
      </c>
      <c r="F42" s="16">
        <f>L42/H42*1000000</f>
        <v>94.0051934463394</v>
      </c>
      <c r="G42" s="16">
        <f>M42/H42*1000000</f>
        <v>57.2205525325544</v>
      </c>
      <c r="H42" s="17">
        <v>734002</v>
      </c>
      <c r="I42" s="18"/>
      <c r="J42" s="19">
        <v>143</v>
      </c>
      <c r="K42" s="19">
        <v>114</v>
      </c>
      <c r="L42" s="19">
        <v>69</v>
      </c>
      <c r="M42" s="19">
        <v>42</v>
      </c>
      <c r="N42" s="18"/>
      <c r="O42" s="18"/>
      <c r="P42" s="16">
        <f>LOG(Q42,2.718281828)</f>
        <v>5.27208815672592</v>
      </c>
      <c r="Q42" s="16">
        <f>D42</f>
        <v>194.822357432269</v>
      </c>
      <c r="R42" t="s" s="20">
        <f>B42</f>
        <v>55</v>
      </c>
      <c r="S42" s="16">
        <f>-(P42-P$3)/0.24</f>
        <v>13.3394975947118</v>
      </c>
      <c r="T42" s="18"/>
      <c r="U42" s="18"/>
      <c r="V42" s="18"/>
      <c r="W42" s="18"/>
      <c r="X42" s="18"/>
    </row>
    <row r="43" ht="20.05" customHeight="1">
      <c r="A43" t="s" s="13">
        <v>56</v>
      </c>
      <c r="B43" t="s" s="14">
        <f>$A43</f>
        <v>56</v>
      </c>
      <c r="C43" s="15">
        <f>Q43/G43</f>
        <v>4.23448275862068</v>
      </c>
      <c r="D43" s="16">
        <f>J43/H43*1000000</f>
        <v>193.090929789433</v>
      </c>
      <c r="E43" s="16">
        <f>K43/H43*1000000</f>
        <v>133.339664870879</v>
      </c>
      <c r="F43" s="16">
        <f>L43/H43*1000000</f>
        <v>73.90288029400141</v>
      </c>
      <c r="G43" s="16">
        <f>M43/H43*1000000</f>
        <v>45.5996495431072</v>
      </c>
      <c r="H43" s="17">
        <v>3179849</v>
      </c>
      <c r="I43" s="18"/>
      <c r="J43" s="19">
        <v>614</v>
      </c>
      <c r="K43" s="19">
        <v>424</v>
      </c>
      <c r="L43" s="19">
        <v>235</v>
      </c>
      <c r="M43" s="19">
        <v>145</v>
      </c>
      <c r="N43" s="18"/>
      <c r="O43" s="18"/>
      <c r="P43" s="16">
        <f>LOG(Q43,2.718281828)</f>
        <v>5.26316121764801</v>
      </c>
      <c r="Q43" s="16">
        <f>D43</f>
        <v>193.090929789433</v>
      </c>
      <c r="R43" t="s" s="20">
        <f>B43</f>
        <v>56</v>
      </c>
      <c r="S43" s="16">
        <f>-(P43-P$3)/0.24</f>
        <v>13.376693174203</v>
      </c>
      <c r="T43" s="18"/>
      <c r="U43" s="18"/>
      <c r="V43" s="18"/>
      <c r="W43" s="18"/>
      <c r="X43" s="18"/>
    </row>
    <row r="44" ht="20.05" customHeight="1">
      <c r="A44" t="s" s="13">
        <v>57</v>
      </c>
      <c r="B44" t="s" s="14">
        <f>$A44</f>
        <v>57</v>
      </c>
      <c r="C44" s="15">
        <f>Q44/G44</f>
        <v>4.03000000000001</v>
      </c>
      <c r="D44" s="16">
        <f>J44/H44*1000000</f>
        <v>192.212301587302</v>
      </c>
      <c r="E44" s="16">
        <f>K44/H44*1000000</f>
        <v>134.023962148962</v>
      </c>
      <c r="F44" s="16">
        <f>L44/H44*1000000</f>
        <v>91.09813797313799</v>
      </c>
      <c r="G44" s="16">
        <f>M44/H44*1000000</f>
        <v>47.6953601953602</v>
      </c>
      <c r="H44" s="17">
        <v>2096640</v>
      </c>
      <c r="I44" s="18"/>
      <c r="J44" s="19">
        <v>403</v>
      </c>
      <c r="K44" s="19">
        <v>281</v>
      </c>
      <c r="L44" s="19">
        <v>191</v>
      </c>
      <c r="M44" s="19">
        <v>100</v>
      </c>
      <c r="N44" s="18"/>
      <c r="O44" s="18"/>
      <c r="P44" s="16">
        <f>LOG(Q44,2.718281828)</f>
        <v>5.25860049947232</v>
      </c>
      <c r="Q44" s="16">
        <f>D44</f>
        <v>192.212301587302</v>
      </c>
      <c r="R44" t="s" s="20">
        <f>B44</f>
        <v>57</v>
      </c>
      <c r="S44" s="16">
        <f>-(P44-P$3)/0.24</f>
        <v>13.3956961666018</v>
      </c>
      <c r="T44" s="18"/>
      <c r="U44" s="18"/>
      <c r="V44" s="18"/>
      <c r="W44" s="18"/>
      <c r="X44" s="18"/>
    </row>
    <row r="45" ht="20.05" customHeight="1">
      <c r="A45" t="s" s="13">
        <v>58</v>
      </c>
      <c r="B45" t="s" s="14">
        <f>$A45</f>
        <v>58</v>
      </c>
      <c r="C45" s="15">
        <f>Q45/G45</f>
        <v>3.95215311004785</v>
      </c>
      <c r="D45" s="16">
        <f>J45/H45*1000000</f>
        <v>192.044386898295</v>
      </c>
      <c r="E45" s="16">
        <f>K45/H45*1000000</f>
        <v>140.894550194149</v>
      </c>
      <c r="F45" s="16">
        <f>L45/H45*1000000</f>
        <v>96.25469270689349</v>
      </c>
      <c r="G45" s="16">
        <f>M45/H45*1000000</f>
        <v>48.592344868939</v>
      </c>
      <c r="H45" s="17">
        <v>4301089</v>
      </c>
      <c r="I45" s="18"/>
      <c r="J45" s="19">
        <v>826</v>
      </c>
      <c r="K45" s="19">
        <v>606</v>
      </c>
      <c r="L45" s="19">
        <v>414</v>
      </c>
      <c r="M45" s="19">
        <v>209</v>
      </c>
      <c r="N45" s="18"/>
      <c r="O45" s="18"/>
      <c r="P45" s="16">
        <f>LOG(Q45,2.718281828)</f>
        <v>5.25772652795924</v>
      </c>
      <c r="Q45" s="16">
        <f>D45</f>
        <v>192.044386898295</v>
      </c>
      <c r="R45" t="s" s="20">
        <f>B45</f>
        <v>58</v>
      </c>
      <c r="S45" s="16">
        <f>-(P45-P$3)/0.24</f>
        <v>13.3993377145729</v>
      </c>
      <c r="T45" s="18"/>
      <c r="U45" s="18"/>
      <c r="V45" s="18"/>
      <c r="W45" s="18"/>
      <c r="X45" s="18"/>
    </row>
    <row r="46" ht="20.05" customHeight="1">
      <c r="A46" t="s" s="13">
        <v>59</v>
      </c>
      <c r="B46" t="s" s="14">
        <f>$A46</f>
        <v>59</v>
      </c>
      <c r="C46" s="15">
        <f>Q46/G46</f>
        <v>4.38095238095237</v>
      </c>
      <c r="D46" s="16">
        <f>J46/H46*1000000</f>
        <v>189.667453168116</v>
      </c>
      <c r="E46" s="16">
        <f>K46/H46*1000000</f>
        <v>126.444968778744</v>
      </c>
      <c r="F46" s="16">
        <f>L46/H46*1000000</f>
        <v>69.40729264485419</v>
      </c>
      <c r="G46" s="16">
        <f>M46/H46*1000000</f>
        <v>43.2936577883744</v>
      </c>
      <c r="H46" s="17">
        <v>2910357</v>
      </c>
      <c r="I46" s="18"/>
      <c r="J46" s="19">
        <v>552</v>
      </c>
      <c r="K46" s="19">
        <v>368</v>
      </c>
      <c r="L46" s="19">
        <v>202</v>
      </c>
      <c r="M46" s="19">
        <v>126</v>
      </c>
      <c r="N46" s="18"/>
      <c r="O46" s="18"/>
      <c r="P46" s="16">
        <f>LOG(Q46,2.718281828)</f>
        <v>5.24527229309173</v>
      </c>
      <c r="Q46" s="16">
        <f>D46</f>
        <v>189.667453168116</v>
      </c>
      <c r="R46" t="s" s="20">
        <f>B46</f>
        <v>59</v>
      </c>
      <c r="S46" s="16">
        <f>-(P46-P$3)/0.24</f>
        <v>13.4512303598542</v>
      </c>
      <c r="T46" s="18"/>
      <c r="U46" s="18"/>
      <c r="V46" s="18"/>
      <c r="W46" s="18"/>
      <c r="X46" s="18"/>
    </row>
    <row r="47" ht="20.05" customHeight="1">
      <c r="A47" t="s" s="13">
        <v>60</v>
      </c>
      <c r="B47" t="s" s="14">
        <f>$A47</f>
        <v>60</v>
      </c>
      <c r="C47" s="15">
        <f>Q47/G47</f>
        <v>4.02439024390243</v>
      </c>
      <c r="D47" s="16">
        <f>J47/H47*1000000</f>
        <v>182.718789139195</v>
      </c>
      <c r="E47" s="16">
        <f>K47/H47*1000000</f>
        <v>111.846046685204</v>
      </c>
      <c r="F47" s="16">
        <f>L47/H47*1000000</f>
        <v>64.2284228489292</v>
      </c>
      <c r="G47" s="16">
        <f>M47/H47*1000000</f>
        <v>45.4028506345879</v>
      </c>
      <c r="H47" s="17">
        <v>903027</v>
      </c>
      <c r="I47" s="18"/>
      <c r="J47" s="19">
        <v>165</v>
      </c>
      <c r="K47" s="19">
        <v>101</v>
      </c>
      <c r="L47" s="19">
        <v>58</v>
      </c>
      <c r="M47" s="19">
        <v>41</v>
      </c>
      <c r="N47" s="18"/>
      <c r="O47" s="18"/>
      <c r="P47" s="16">
        <f>LOG(Q47,2.718281828)</f>
        <v>5.207948300460</v>
      </c>
      <c r="Q47" s="16">
        <f>D47</f>
        <v>182.718789139195</v>
      </c>
      <c r="R47" t="s" s="20">
        <f>B47</f>
        <v>60</v>
      </c>
      <c r="S47" s="16">
        <f>-(P47-P$3)/0.24</f>
        <v>13.6067469958198</v>
      </c>
      <c r="T47" s="18"/>
      <c r="U47" s="18"/>
      <c r="V47" s="18"/>
      <c r="W47" s="18"/>
      <c r="X47" s="18"/>
    </row>
    <row r="48" ht="20.05" customHeight="1">
      <c r="A48" t="s" s="13">
        <v>61</v>
      </c>
      <c r="B48" t="s" s="14">
        <f>$A48</f>
        <v>61</v>
      </c>
      <c r="C48" s="15">
        <f>Q48/G48</f>
        <v>3.36860670194003</v>
      </c>
      <c r="D48" s="16">
        <f>J48/H48*1000000</f>
        <v>179.987263309681</v>
      </c>
      <c r="E48" s="16">
        <f>K48/H48*1000000</f>
        <v>129.383514410572</v>
      </c>
      <c r="F48" s="16">
        <f>L48/H48*1000000</f>
        <v>82.9260689594343</v>
      </c>
      <c r="G48" s="16">
        <f>M48/H48*1000000</f>
        <v>53.4307739772718</v>
      </c>
      <c r="H48" s="17">
        <v>10611862</v>
      </c>
      <c r="I48" s="18"/>
      <c r="J48" s="19">
        <v>1910</v>
      </c>
      <c r="K48" s="19">
        <v>1373</v>
      </c>
      <c r="L48" s="19">
        <v>880</v>
      </c>
      <c r="M48" s="19">
        <v>567</v>
      </c>
      <c r="N48" s="18"/>
      <c r="O48" s="18"/>
      <c r="P48" s="16">
        <f>LOG(Q48,2.718281828)</f>
        <v>5.19288608987293</v>
      </c>
      <c r="Q48" s="16">
        <f>D48</f>
        <v>179.987263309681</v>
      </c>
      <c r="R48" t="s" s="20">
        <f>B48</f>
        <v>61</v>
      </c>
      <c r="S48" s="16">
        <f>-(P48-P$3)/0.24</f>
        <v>13.6695062065992</v>
      </c>
      <c r="T48" s="18"/>
      <c r="U48" s="18"/>
      <c r="V48" s="18"/>
      <c r="W48" s="18"/>
      <c r="X48" s="18"/>
    </row>
    <row r="49" ht="20.05" customHeight="1">
      <c r="A49" t="s" s="13">
        <v>62</v>
      </c>
      <c r="B49" t="s" s="14">
        <f>$A49</f>
        <v>62</v>
      </c>
      <c r="C49" s="15">
        <f>Q49/G49</f>
        <v>4.36470588235294</v>
      </c>
      <c r="D49" s="16">
        <f>J49/H49*1000000</f>
        <v>163.645213241792</v>
      </c>
      <c r="E49" s="16">
        <f>K49/H49*1000000</f>
        <v>106.710386822607</v>
      </c>
      <c r="F49" s="16">
        <f>L49/H49*1000000</f>
        <v>63.8226510694196</v>
      </c>
      <c r="G49" s="16">
        <f>M49/H49*1000000</f>
        <v>37.4928386133486</v>
      </c>
      <c r="H49" s="17">
        <v>29472295</v>
      </c>
      <c r="I49" s="18"/>
      <c r="J49" s="19">
        <v>4823</v>
      </c>
      <c r="K49" s="19">
        <v>3145</v>
      </c>
      <c r="L49" s="19">
        <v>1881</v>
      </c>
      <c r="M49" s="19">
        <v>1105</v>
      </c>
      <c r="N49" s="18"/>
      <c r="O49" s="18"/>
      <c r="P49" s="16">
        <f>LOG(Q49,2.718281828)</f>
        <v>5.09770075140649</v>
      </c>
      <c r="Q49" s="16">
        <f>D49</f>
        <v>163.645213241792</v>
      </c>
      <c r="R49" t="s" s="20">
        <f>B49</f>
        <v>62</v>
      </c>
      <c r="S49" s="16">
        <f>-(P49-P$3)/0.24</f>
        <v>14.0661117835427</v>
      </c>
      <c r="T49" s="18"/>
      <c r="U49" s="18"/>
      <c r="V49" s="18"/>
      <c r="W49" s="18"/>
      <c r="X49" s="18"/>
    </row>
    <row r="50" ht="20.05" customHeight="1">
      <c r="A50" t="s" s="13">
        <v>63</v>
      </c>
      <c r="B50" t="s" s="14">
        <f>$A50</f>
        <v>63</v>
      </c>
      <c r="C50" s="15">
        <f>Q50/G50</f>
        <v>4.17177914110429</v>
      </c>
      <c r="D50" s="16">
        <f>J50/H50*1000000</f>
        <v>151.121454535110</v>
      </c>
      <c r="E50" s="16">
        <f>K50/H50*1000000</f>
        <v>106.673967907137</v>
      </c>
      <c r="F50" s="16">
        <f>L50/H50*1000000</f>
        <v>67.1157048082402</v>
      </c>
      <c r="G50" s="16">
        <f>M50/H50*1000000</f>
        <v>36.2247016017985</v>
      </c>
      <c r="H50" s="17">
        <v>4499692</v>
      </c>
      <c r="I50" s="18"/>
      <c r="J50" s="19">
        <v>680</v>
      </c>
      <c r="K50" s="19">
        <v>480</v>
      </c>
      <c r="L50" s="19">
        <v>302</v>
      </c>
      <c r="M50" s="19">
        <v>163</v>
      </c>
      <c r="N50" s="18"/>
      <c r="O50" s="18"/>
      <c r="P50" s="16">
        <f>LOG(Q50,2.718281828)</f>
        <v>5.01808384902817</v>
      </c>
      <c r="Q50" s="16">
        <f>D50</f>
        <v>151.121454535110</v>
      </c>
      <c r="R50" t="s" s="20">
        <f>B50</f>
        <v>63</v>
      </c>
      <c r="S50" s="16">
        <f>-(P50-P$3)/0.24</f>
        <v>14.3978488767857</v>
      </c>
      <c r="T50" s="18"/>
      <c r="U50" s="18"/>
      <c r="V50" s="18"/>
      <c r="W50" s="18"/>
      <c r="X50" s="18"/>
    </row>
    <row r="51" ht="20.05" customHeight="1">
      <c r="A51" t="s" s="13">
        <v>64</v>
      </c>
      <c r="B51" t="s" s="14">
        <f>$A51</f>
        <v>64</v>
      </c>
      <c r="C51" s="15">
        <f>Q51/G51</f>
        <v>2.58536585365854</v>
      </c>
      <c r="D51" s="16">
        <f>J51/H51*1000000</f>
        <v>130.160116238948</v>
      </c>
      <c r="E51" s="16">
        <f>K51/H51*1000000</f>
        <v>101.040737134278</v>
      </c>
      <c r="F51" s="16">
        <f>L51/H51*1000000</f>
        <v>69.8163426726433</v>
      </c>
      <c r="G51" s="16">
        <f>M51/H51*1000000</f>
        <v>50.3449506207252</v>
      </c>
      <c r="H51" s="17">
        <v>5700671</v>
      </c>
      <c r="I51" s="18"/>
      <c r="J51" s="19">
        <v>742</v>
      </c>
      <c r="K51" s="19">
        <v>576</v>
      </c>
      <c r="L51" s="19">
        <v>398</v>
      </c>
      <c r="M51" s="19">
        <v>287</v>
      </c>
      <c r="N51" s="18"/>
      <c r="O51" s="18"/>
      <c r="P51" s="16">
        <f>LOG(Q51,2.718281828)</f>
        <v>4.86876535677921</v>
      </c>
      <c r="Q51" s="16">
        <f>D51</f>
        <v>130.160116238948</v>
      </c>
      <c r="R51" t="s" s="20">
        <f>B51</f>
        <v>64</v>
      </c>
      <c r="S51" s="16">
        <f>-(P51-P$3)/0.24</f>
        <v>15.0200092611564</v>
      </c>
      <c r="T51" s="18"/>
      <c r="U51" s="18"/>
      <c r="V51" s="18"/>
      <c r="W51" s="18"/>
      <c r="X51" s="18"/>
    </row>
    <row r="52" ht="20.05" customHeight="1">
      <c r="A52" t="s" s="13">
        <v>65</v>
      </c>
      <c r="B52" t="s" s="14">
        <f>$A52</f>
        <v>65</v>
      </c>
      <c r="C52" s="15">
        <f>Q52/G52</f>
        <v>4.0327868852459</v>
      </c>
      <c r="D52" s="16">
        <f>J52/H52*1000000</f>
        <v>125.987800693445</v>
      </c>
      <c r="E52" s="16">
        <f>K52/H52*1000000</f>
        <v>78.3582662849475</v>
      </c>
      <c r="F52" s="16">
        <f>L52/H52*1000000</f>
        <v>43.5323701583042</v>
      </c>
      <c r="G52" s="16">
        <f>M52/H52*1000000</f>
        <v>31.2408774077242</v>
      </c>
      <c r="H52" s="17">
        <v>1952570</v>
      </c>
      <c r="I52" s="18"/>
      <c r="J52" s="19">
        <v>246</v>
      </c>
      <c r="K52" s="19">
        <v>153</v>
      </c>
      <c r="L52" s="19">
        <v>85</v>
      </c>
      <c r="M52" s="19">
        <v>61</v>
      </c>
      <c r="N52" s="18"/>
      <c r="O52" s="18"/>
      <c r="P52" s="16">
        <f>LOG(Q52,2.718281828)</f>
        <v>4.83618508318754</v>
      </c>
      <c r="Q52" s="16">
        <f>D52</f>
        <v>125.987800693445</v>
      </c>
      <c r="R52" t="s" s="20">
        <f>B52</f>
        <v>65</v>
      </c>
      <c r="S52" s="16">
        <f>-(P52-P$3)/0.24</f>
        <v>15.1557604011217</v>
      </c>
      <c r="T52" s="18"/>
      <c r="U52" s="18"/>
      <c r="V52" s="18"/>
      <c r="W52" s="18"/>
      <c r="X52" s="18"/>
    </row>
    <row r="53" ht="20.05" customHeight="1">
      <c r="A53" t="s" s="13">
        <v>66</v>
      </c>
      <c r="B53" t="s" s="14">
        <f>$A53</f>
        <v>66</v>
      </c>
      <c r="C53" s="15">
        <f>Q53/G53</f>
        <v>5.56410256410254</v>
      </c>
      <c r="D53" s="16">
        <f>J53/H53*1000000</f>
        <v>122.042439274044</v>
      </c>
      <c r="E53" s="16">
        <f>K53/H53*1000000</f>
        <v>81.549095367449</v>
      </c>
      <c r="F53" s="16">
        <f>L53/H53*1000000</f>
        <v>53.9911252087938</v>
      </c>
      <c r="G53" s="16">
        <f>M53/H53*1000000</f>
        <v>21.9338946160725</v>
      </c>
      <c r="H53" s="17">
        <v>1778070</v>
      </c>
      <c r="I53" s="18"/>
      <c r="J53" s="19">
        <v>217</v>
      </c>
      <c r="K53" s="19">
        <v>145</v>
      </c>
      <c r="L53" s="19">
        <v>96</v>
      </c>
      <c r="M53" s="19">
        <v>39</v>
      </c>
      <c r="N53" s="18"/>
      <c r="O53" s="18"/>
      <c r="P53" s="16">
        <f>LOG(Q53,2.718281828)</f>
        <v>4.80436884795632</v>
      </c>
      <c r="Q53" s="16">
        <f>D53</f>
        <v>122.042439274044</v>
      </c>
      <c r="R53" t="s" s="20">
        <f>B53</f>
        <v>66</v>
      </c>
      <c r="S53" s="16">
        <f>-(P53-P$3)/0.24</f>
        <v>15.2883280479184</v>
      </c>
      <c r="T53" s="18"/>
      <c r="U53" s="18"/>
      <c r="V53" s="18"/>
      <c r="W53" s="18"/>
      <c r="X53" s="18"/>
    </row>
    <row r="54" ht="20.05" customHeight="1">
      <c r="A54" t="s" s="13">
        <v>67</v>
      </c>
      <c r="B54" t="s" s="14">
        <f>$A54</f>
        <v>67</v>
      </c>
      <c r="C54" s="15">
        <f>Q54/G54</f>
        <v>6.17647058823531</v>
      </c>
      <c r="D54" s="16">
        <f>J54/H54*1000000</f>
        <v>103.886167144598</v>
      </c>
      <c r="E54" s="16">
        <f>K54/H54*1000000</f>
        <v>57.3847399465398</v>
      </c>
      <c r="F54" s="16">
        <f>L54/H54*1000000</f>
        <v>26.0539911251531</v>
      </c>
      <c r="G54" s="16">
        <f>M54/H54*1000000</f>
        <v>16.8196651567444</v>
      </c>
      <c r="H54" s="17">
        <v>3032165</v>
      </c>
      <c r="I54" s="18"/>
      <c r="J54" s="19">
        <v>315</v>
      </c>
      <c r="K54" s="19">
        <v>174</v>
      </c>
      <c r="L54" s="19">
        <v>79</v>
      </c>
      <c r="M54" s="19">
        <v>51</v>
      </c>
      <c r="N54" s="18"/>
      <c r="O54" s="18"/>
      <c r="P54" s="16">
        <f>LOG(Q54,2.718281828)</f>
        <v>4.64329575378526</v>
      </c>
      <c r="Q54" s="16">
        <f>D54</f>
        <v>103.886167144598</v>
      </c>
      <c r="R54" t="s" s="20">
        <f>B54</f>
        <v>67</v>
      </c>
      <c r="S54" s="16">
        <f>-(P54-P$3)/0.24</f>
        <v>15.9594659402978</v>
      </c>
      <c r="T54" s="18"/>
      <c r="U54" s="18"/>
      <c r="V54" s="18"/>
      <c r="W54" s="18"/>
      <c r="X54" s="18"/>
    </row>
    <row r="55" ht="20.05" customHeight="1">
      <c r="A55" s="21"/>
      <c r="B55" s="22"/>
      <c r="C55" s="15"/>
      <c r="D55" s="16"/>
      <c r="E55" s="16"/>
      <c r="F55" s="16"/>
      <c r="G55" s="16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20.05" customHeight="1">
      <c r="A56" s="21"/>
      <c r="B56" s="22"/>
      <c r="C56" s="15"/>
      <c r="D56" s="16"/>
      <c r="E56" s="16"/>
      <c r="F56" s="16"/>
      <c r="G56" s="16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20.05" customHeight="1">
      <c r="A57" s="21"/>
      <c r="B57" s="22"/>
      <c r="C57" s="15"/>
      <c r="D57" s="16"/>
      <c r="E57" s="16"/>
      <c r="F57" s="16"/>
      <c r="G57" s="16"/>
      <c r="H57" t="s" s="23">
        <v>68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</sheetData>
  <mergeCells count="2">
    <mergeCell ref="A1:X1"/>
    <mergeCell ref="H57:O57"/>
  </mergeCells>
  <hyperlinks>
    <hyperlink ref="H57" r:id="rId1" location="" tooltip="" display="https://www.icloud.com/numbers/0BQW1nH3Sk2kadzMnYOIFic_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