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Spread by" sheetId="1" r:id="rId4"/>
  </sheets>
</workbook>
</file>

<file path=xl/sharedStrings.xml><?xml version="1.0" encoding="utf-8"?>
<sst xmlns="http://schemas.openxmlformats.org/spreadsheetml/2006/main" uniqueCount="71">
  <si>
    <t>Coronavirus Spread by State &lt;https://www.icloud.com/numbers/0BQW1nH3Sk2kadzMnYOIFic_w&gt;</t>
  </si>
  <si>
    <t>STATE</t>
  </si>
  <si>
    <t>State</t>
  </si>
  <si>
    <t>Case Multiplication since 2020-03-25</t>
  </si>
  <si>
    <t>CV/Million 2020-04-07</t>
  </si>
  <si>
    <t>CV/Million 2020-04-02</t>
  </si>
  <si>
    <t>CV/Million 2020-03-30</t>
  </si>
  <si>
    <t>CV/Million 2020-03-27</t>
  </si>
  <si>
    <t>CV/Million 2020-03-25</t>
  </si>
  <si>
    <t>POPULATION</t>
  </si>
  <si>
    <t>CV CASES 2020-04-07</t>
  </si>
  <si>
    <t>CV CASES 2020-04-02</t>
  </si>
  <si>
    <t>CV CASES 2020-03-30</t>
  </si>
  <si>
    <t>CV CASES 2020-03-27</t>
  </si>
  <si>
    <t>CV CASES 2020-03-25</t>
  </si>
  <si>
    <t>Log(CV/Million) (Most Recent)</t>
  </si>
  <si>
    <t>CV/Million (Most Recent)</t>
  </si>
  <si>
    <t>Days Behind New York (MostRecent)</t>
  </si>
  <si>
    <t>New York</t>
  </si>
  <si>
    <t>New Jersey</t>
  </si>
  <si>
    <t>Louisiana</t>
  </si>
  <si>
    <t>Connecticut</t>
  </si>
  <si>
    <t>Massachusetts</t>
  </si>
  <si>
    <t>Michigan</t>
  </si>
  <si>
    <t>District of Columbia</t>
  </si>
  <si>
    <t>Pennsylvania</t>
  </si>
  <si>
    <t>Rhode Island</t>
  </si>
  <si>
    <t>Washington</t>
  </si>
  <si>
    <t>Illinois</t>
  </si>
  <si>
    <t>Delaware</t>
  </si>
  <si>
    <t>Colorado</t>
  </si>
  <si>
    <t>Vermont</t>
  </si>
  <si>
    <t>Georgia</t>
  </si>
  <si>
    <t>Indiana</t>
  </si>
  <si>
    <t>Maryland</t>
  </si>
  <si>
    <t>Florida</t>
  </si>
  <si>
    <t>Nevada</t>
  </si>
  <si>
    <t>Idaho</t>
  </si>
  <si>
    <t>Mississippi</t>
  </si>
  <si>
    <t>Tennessee</t>
  </si>
  <si>
    <t>New Hampshire</t>
  </si>
  <si>
    <t>Utah</t>
  </si>
  <si>
    <t>Missouri</t>
  </si>
  <si>
    <t>South Carolina</t>
  </si>
  <si>
    <t>Alabama</t>
  </si>
  <si>
    <t>California</t>
  </si>
  <si>
    <t>Wisconsin</t>
  </si>
  <si>
    <t>Ohio</t>
  </si>
  <si>
    <t>Wyoming</t>
  </si>
  <si>
    <t>Virginia</t>
  </si>
  <si>
    <t>Maine</t>
  </si>
  <si>
    <t>New Mexico</t>
  </si>
  <si>
    <t>Oklahoma</t>
  </si>
  <si>
    <t>South Dakota</t>
  </si>
  <si>
    <t>Arizona</t>
  </si>
  <si>
    <t>Iowa</t>
  </si>
  <si>
    <t>Kansas</t>
  </si>
  <si>
    <t>North Carolina</t>
  </si>
  <si>
    <t>Arkansas</t>
  </si>
  <si>
    <t>North Dakota</t>
  </si>
  <si>
    <t>Texas</t>
  </si>
  <si>
    <t>Montana</t>
  </si>
  <si>
    <t>Hawaii</t>
  </si>
  <si>
    <t>Oregon</t>
  </si>
  <si>
    <t>Kentucky</t>
  </si>
  <si>
    <t>Nebraska</t>
  </si>
  <si>
    <t>West Virginia</t>
  </si>
  <si>
    <t>Puerto Rico</t>
  </si>
  <si>
    <t>Minnesota</t>
  </si>
  <si>
    <t>Alaska</t>
  </si>
  <si>
    <r>
      <rPr>
        <u val="single"/>
        <sz val="10"/>
        <color indexed="8"/>
        <rFont val="Helvetica Neue"/>
      </rPr>
      <t>https://www.icloud.com/numbers/0BQW1nH3Sk2kadzMnYOIFic_w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</si>
</sst>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24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f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44491"/>
          <c:y val="0.12368"/>
          <c:w val="0.693644"/>
          <c:h val="0.8120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1 - Coronavirus Spread by'!$I$2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Coronavirus Spread by'!$A$3,'Sheet 1 - Coronavirus Spread by'!$A$4,'Sheet 1 - Coronavirus Spread by'!$A$5,'Sheet 1 - Coronavirus Spread by'!$A$6,'Sheet 1 - Coronavirus Spread by'!$A$7,'Sheet 1 - Coronavirus Spread by'!$A$8,'Sheet 1 - Coronavirus Spread by'!$A$9,'Sheet 1 - Coronavirus Spread by'!$A$10,'Sheet 1 - Coronavirus Spread by'!$A$11,'Sheet 1 - Coronavirus Spread by'!$A$12,'Sheet 1 - Coronavirus Spread by'!$A$13,'Sheet 1 - Coronavirus Spread by'!$A$14,'Sheet 1 - Coronavirus Spread by'!$A$15,'Sheet 1 - Coronavirus Spread by'!$A$16,'Sheet 1 - Coronavirus Spread by'!$A$17,'Sheet 1 - Coronavirus Spread by'!$A$18,'Sheet 1 - Coronavirus Spread by'!$A$19,'Sheet 1 - Coronavirus Spread by'!$A$20,'Sheet 1 - Coronavirus Spread by'!$A$21,'Sheet 1 - Coronavirus Spread by'!$A$22,'Sheet 1 - Coronavirus Spread by'!$A$23,'Sheet 1 - Coronavirus Spread by'!$A$24,'Sheet 1 - Coronavirus Spread by'!$A$25,'Sheet 1 - Coronavirus Spread by'!$A$26,'Sheet 1 - Coronavirus Spread by'!$A$27,'Sheet 1 - Coronavirus Spread by'!$A$28,'Sheet 1 - Coronavirus Spread by'!$A$29,'Sheet 1 - Coronavirus Spread by'!$A$30,'Sheet 1 - Coronavirus Spread by'!$A$31,'Sheet 1 - Coronavirus Spread by'!$A$32,'Sheet 1 - Coronavirus Spread by'!$A$33,'Sheet 1 - Coronavirus Spread by'!$A$34,'Sheet 1 - Coronavirus Spread by'!$A$35,'Sheet 1 - Coronavirus Spread by'!$A$36,'Sheet 1 - Coronavirus Spread by'!$A$37,'Sheet 1 - Coronavirus Spread by'!$A$38,'Sheet 1 - Coronavirus Spread by'!$A$39,'Sheet 1 - Coronavirus Spread by'!$A$40,'Sheet 1 - Coronavirus Spread by'!$A$41,'Sheet 1 - Coronavirus Spread by'!$A$42,'Sheet 1 - Coronavirus Spread by'!$A$43,'Sheet 1 - Coronavirus Spread by'!$A$44,'Sheet 1 - Coronavirus Spread by'!$A$45,'Sheet 1 - Coronavirus Spread by'!$A$46,'Sheet 1 - Coronavirus Spread by'!$A$47,'Sheet 1 - Coronavirus Spread by'!$A$48,'Sheet 1 - Coronavirus Spread by'!$A$49,'Sheet 1 - Coronavirus Spread by'!$A$50,'Sheet 1 - Coronavirus Spread by'!$A$51,'Sheet 1 - Coronavirus Spread by'!$A$52,'Sheet 1 - Coronavirus Spread by'!$A$53,'Sheet 1 - Coronavirus Spread by'!$A$54</c:f>
              <c:strCache>
                <c:ptCount val="52"/>
                <c:pt idx="0">
                  <c:v>New York</c:v>
                </c:pt>
                <c:pt idx="1">
                  <c:v>New Jersey</c:v>
                </c:pt>
                <c:pt idx="2">
                  <c:v>Louisiana</c:v>
                </c:pt>
                <c:pt idx="3">
                  <c:v>Connecticut</c:v>
                </c:pt>
                <c:pt idx="4">
                  <c:v>Massachusetts</c:v>
                </c:pt>
                <c:pt idx="5">
                  <c:v>Michigan</c:v>
                </c:pt>
                <c:pt idx="6">
                  <c:v>District of Columbia</c:v>
                </c:pt>
                <c:pt idx="7">
                  <c:v>Pennsylvania</c:v>
                </c:pt>
                <c:pt idx="8">
                  <c:v>Rhode Island</c:v>
                </c:pt>
                <c:pt idx="9">
                  <c:v>Washington</c:v>
                </c:pt>
                <c:pt idx="10">
                  <c:v>Illinois</c:v>
                </c:pt>
                <c:pt idx="11">
                  <c:v>Delaware</c:v>
                </c:pt>
                <c:pt idx="12">
                  <c:v>Colorado</c:v>
                </c:pt>
                <c:pt idx="13">
                  <c:v>Vermont</c:v>
                </c:pt>
                <c:pt idx="14">
                  <c:v>Georgia</c:v>
                </c:pt>
                <c:pt idx="15">
                  <c:v>Indiana</c:v>
                </c:pt>
                <c:pt idx="16">
                  <c:v>Maryland</c:v>
                </c:pt>
                <c:pt idx="17">
                  <c:v>Florida</c:v>
                </c:pt>
                <c:pt idx="18">
                  <c:v>Nevada</c:v>
                </c:pt>
                <c:pt idx="19">
                  <c:v>Idaho</c:v>
                </c:pt>
                <c:pt idx="20">
                  <c:v>Mississippi</c:v>
                </c:pt>
                <c:pt idx="21">
                  <c:v>Tennessee</c:v>
                </c:pt>
                <c:pt idx="22">
                  <c:v>New Hampshire</c:v>
                </c:pt>
                <c:pt idx="23">
                  <c:v>Utah</c:v>
                </c:pt>
                <c:pt idx="24">
                  <c:v>Missouri</c:v>
                </c:pt>
                <c:pt idx="25">
                  <c:v>South Carolina</c:v>
                </c:pt>
                <c:pt idx="26">
                  <c:v>Alabama</c:v>
                </c:pt>
                <c:pt idx="27">
                  <c:v>California</c:v>
                </c:pt>
                <c:pt idx="28">
                  <c:v>Wisconsin</c:v>
                </c:pt>
                <c:pt idx="29">
                  <c:v>Ohio</c:v>
                </c:pt>
                <c:pt idx="30">
                  <c:v>Wyoming</c:v>
                </c:pt>
                <c:pt idx="31">
                  <c:v>Virginia</c:v>
                </c:pt>
                <c:pt idx="32">
                  <c:v>Maine</c:v>
                </c:pt>
                <c:pt idx="33">
                  <c:v>New Mexico</c:v>
                </c:pt>
                <c:pt idx="34">
                  <c:v>Oklahoma</c:v>
                </c:pt>
                <c:pt idx="35">
                  <c:v>South Dakota</c:v>
                </c:pt>
                <c:pt idx="36">
                  <c:v>Arizona</c:v>
                </c:pt>
                <c:pt idx="37">
                  <c:v>Iowa</c:v>
                </c:pt>
                <c:pt idx="38">
                  <c:v>Kansas</c:v>
                </c:pt>
                <c:pt idx="39">
                  <c:v>North Carolina</c:v>
                </c:pt>
                <c:pt idx="40">
                  <c:v>Arkansas</c:v>
                </c:pt>
                <c:pt idx="41">
                  <c:v>North Dakota</c:v>
                </c:pt>
                <c:pt idx="42">
                  <c:v>Texas</c:v>
                </c:pt>
                <c:pt idx="43">
                  <c:v>Montana</c:v>
                </c:pt>
                <c:pt idx="44">
                  <c:v>Hawaii</c:v>
                </c:pt>
                <c:pt idx="45">
                  <c:v>Oregon</c:v>
                </c:pt>
                <c:pt idx="46">
                  <c:v>Kentucky</c:v>
                </c:pt>
                <c:pt idx="47">
                  <c:v>Nebraska</c:v>
                </c:pt>
                <c:pt idx="48">
                  <c:v>West Virginia</c:v>
                </c:pt>
                <c:pt idx="49">
                  <c:v>Puerto Rico</c:v>
                </c:pt>
                <c:pt idx="50">
                  <c:v>Minnesota</c:v>
                </c:pt>
                <c:pt idx="51">
                  <c:v>Alaska</c:v>
                </c:pt>
              </c:strCache>
            </c:strRef>
          </c:cat>
          <c:val>
            <c:numRef>
              <c:f>'Sheet 1 - Coronavirus Spread by'!$I$3:$I$54</c:f>
              <c:numCache>
                <c:ptCount val="52"/>
                <c:pt idx="0">
                  <c:v>19440469.000000</c:v>
                </c:pt>
                <c:pt idx="1">
                  <c:v>8936574.000000</c:v>
                </c:pt>
                <c:pt idx="2">
                  <c:v>4645184.000000</c:v>
                </c:pt>
                <c:pt idx="3">
                  <c:v>3563077.000000</c:v>
                </c:pt>
                <c:pt idx="4">
                  <c:v>6976597.000000</c:v>
                </c:pt>
                <c:pt idx="5">
                  <c:v>10045029.000000</c:v>
                </c:pt>
                <c:pt idx="6">
                  <c:v>720687.000000</c:v>
                </c:pt>
                <c:pt idx="7">
                  <c:v>12820878.000000</c:v>
                </c:pt>
                <c:pt idx="8">
                  <c:v>1056161.000000</c:v>
                </c:pt>
                <c:pt idx="9">
                  <c:v>7797095.000000</c:v>
                </c:pt>
                <c:pt idx="10">
                  <c:v>12659682.000000</c:v>
                </c:pt>
                <c:pt idx="11">
                  <c:v>982895.000000</c:v>
                </c:pt>
                <c:pt idx="12">
                  <c:v>5845526.000000</c:v>
                </c:pt>
                <c:pt idx="13">
                  <c:v>628061.000000</c:v>
                </c:pt>
                <c:pt idx="14">
                  <c:v>10736059.000000</c:v>
                </c:pt>
                <c:pt idx="15">
                  <c:v>6745354.000000</c:v>
                </c:pt>
                <c:pt idx="16">
                  <c:v>6083116.000000</c:v>
                </c:pt>
                <c:pt idx="17">
                  <c:v>21992985.000000</c:v>
                </c:pt>
                <c:pt idx="18">
                  <c:v>3139658.000000</c:v>
                </c:pt>
                <c:pt idx="19">
                  <c:v>1826156.000000</c:v>
                </c:pt>
                <c:pt idx="20">
                  <c:v>2989260.000000</c:v>
                </c:pt>
                <c:pt idx="21">
                  <c:v>6897576.000000</c:v>
                </c:pt>
                <c:pt idx="22">
                  <c:v>1371246.000000</c:v>
                </c:pt>
                <c:pt idx="23">
                  <c:v>3282115.000000</c:v>
                </c:pt>
                <c:pt idx="24">
                  <c:v>6169270.000000</c:v>
                </c:pt>
                <c:pt idx="25">
                  <c:v>5210095.000000</c:v>
                </c:pt>
                <c:pt idx="26">
                  <c:v>4908621.000000</c:v>
                </c:pt>
                <c:pt idx="27">
                  <c:v>39557045.000000</c:v>
                </c:pt>
                <c:pt idx="28">
                  <c:v>5851754.000000</c:v>
                </c:pt>
                <c:pt idx="29">
                  <c:v>11747694.000000</c:v>
                </c:pt>
                <c:pt idx="30">
                  <c:v>567025.000000</c:v>
                </c:pt>
                <c:pt idx="31">
                  <c:v>8626207.000000</c:v>
                </c:pt>
                <c:pt idx="32">
                  <c:v>1345790.000000</c:v>
                </c:pt>
                <c:pt idx="33">
                  <c:v>2096640.000000</c:v>
                </c:pt>
                <c:pt idx="34">
                  <c:v>3954821.000000</c:v>
                </c:pt>
                <c:pt idx="35">
                  <c:v>903027.000000</c:v>
                </c:pt>
                <c:pt idx="36">
                  <c:v>7378494.000000</c:v>
                </c:pt>
                <c:pt idx="37">
                  <c:v>3179849.000000</c:v>
                </c:pt>
                <c:pt idx="38">
                  <c:v>2910357.000000</c:v>
                </c:pt>
                <c:pt idx="39">
                  <c:v>10611862.000000</c:v>
                </c:pt>
                <c:pt idx="40">
                  <c:v>3038999.000000</c:v>
                </c:pt>
                <c:pt idx="41">
                  <c:v>761723.000000</c:v>
                </c:pt>
                <c:pt idx="42">
                  <c:v>29472295.000000</c:v>
                </c:pt>
                <c:pt idx="43">
                  <c:v>1086759.000000</c:v>
                </c:pt>
                <c:pt idx="44">
                  <c:v>1412687.000000</c:v>
                </c:pt>
                <c:pt idx="45">
                  <c:v>4301089.000000</c:v>
                </c:pt>
                <c:pt idx="46">
                  <c:v>4499692.000000</c:v>
                </c:pt>
                <c:pt idx="47">
                  <c:v>1952570.000000</c:v>
                </c:pt>
                <c:pt idx="48">
                  <c:v>1778070.000000</c:v>
                </c:pt>
                <c:pt idx="49">
                  <c:v>3032165.000000</c:v>
                </c:pt>
                <c:pt idx="50">
                  <c:v>5700671.000000</c:v>
                </c:pt>
                <c:pt idx="51">
                  <c:v>734002.000000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e+07"/>
        <c:minorUnit val="5e+0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24458"/>
          <c:y val="0"/>
          <c:w val="0.872706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24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2400" u="none">
                <a:solidFill>
                  <a:srgbClr val="000000"/>
                </a:solidFill>
                <a:latin typeface="Helvetica Neue"/>
              </a:rPr>
              <a:t>Days Behind New York</a:t>
            </a:r>
          </a:p>
        </c:rich>
      </c:tx>
      <c:layout>
        <c:manualLayout>
          <c:xMode val="edge"/>
          <c:yMode val="edge"/>
          <c:x val="0.17276"/>
          <c:y val="0"/>
          <c:w val="0.65448"/>
          <c:h val="0.048777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252137"/>
          <c:y val="0.0487774"/>
          <c:w val="0.732713"/>
          <c:h val="0.9197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1 - Coronavirus Spread by'!$T$2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Coronavirus Spread by'!$A$3,'Sheet 1 - Coronavirus Spread by'!$A$4,'Sheet 1 - Coronavirus Spread by'!$A$5,'Sheet 1 - Coronavirus Spread by'!$A$6,'Sheet 1 - Coronavirus Spread by'!$A$7,'Sheet 1 - Coronavirus Spread by'!$A$8,'Sheet 1 - Coronavirus Spread by'!$A$9,'Sheet 1 - Coronavirus Spread by'!$A$10,'Sheet 1 - Coronavirus Spread by'!$A$11,'Sheet 1 - Coronavirus Spread by'!$A$12,'Sheet 1 - Coronavirus Spread by'!$A$13,'Sheet 1 - Coronavirus Spread by'!$A$14,'Sheet 1 - Coronavirus Spread by'!$A$15,'Sheet 1 - Coronavirus Spread by'!$A$16,'Sheet 1 - Coronavirus Spread by'!$A$17,'Sheet 1 - Coronavirus Spread by'!$A$18,'Sheet 1 - Coronavirus Spread by'!$A$19,'Sheet 1 - Coronavirus Spread by'!$A$20,'Sheet 1 - Coronavirus Spread by'!$A$21,'Sheet 1 - Coronavirus Spread by'!$A$22,'Sheet 1 - Coronavirus Spread by'!$A$23,'Sheet 1 - Coronavirus Spread by'!$A$24,'Sheet 1 - Coronavirus Spread by'!$A$25,'Sheet 1 - Coronavirus Spread by'!$A$26,'Sheet 1 - Coronavirus Spread by'!$A$27,'Sheet 1 - Coronavirus Spread by'!$A$28,'Sheet 1 - Coronavirus Spread by'!$A$29,'Sheet 1 - Coronavirus Spread by'!$A$30,'Sheet 1 - Coronavirus Spread by'!$A$31,'Sheet 1 - Coronavirus Spread by'!$A$32,'Sheet 1 - Coronavirus Spread by'!$A$33,'Sheet 1 - Coronavirus Spread by'!$A$34,'Sheet 1 - Coronavirus Spread by'!$A$35,'Sheet 1 - Coronavirus Spread by'!$A$36,'Sheet 1 - Coronavirus Spread by'!$A$37,'Sheet 1 - Coronavirus Spread by'!$A$38,'Sheet 1 - Coronavirus Spread by'!$A$39,'Sheet 1 - Coronavirus Spread by'!$A$40,'Sheet 1 - Coronavirus Spread by'!$A$41,'Sheet 1 - Coronavirus Spread by'!$A$42,'Sheet 1 - Coronavirus Spread by'!$A$43,'Sheet 1 - Coronavirus Spread by'!$A$44,'Sheet 1 - Coronavirus Spread by'!$A$45,'Sheet 1 - Coronavirus Spread by'!$A$46,'Sheet 1 - Coronavirus Spread by'!$A$47,'Sheet 1 - Coronavirus Spread by'!$A$48,'Sheet 1 - Coronavirus Spread by'!$A$49,'Sheet 1 - Coronavirus Spread by'!$A$50,'Sheet 1 - Coronavirus Spread by'!$A$51,'Sheet 1 - Coronavirus Spread by'!$A$52,'Sheet 1 - Coronavirus Spread by'!$A$53,'Sheet 1 - Coronavirus Spread by'!$A$54</c:f>
              <c:strCache>
                <c:ptCount val="52"/>
                <c:pt idx="0">
                  <c:v>New York</c:v>
                </c:pt>
                <c:pt idx="1">
                  <c:v>New Jersey</c:v>
                </c:pt>
                <c:pt idx="2">
                  <c:v>Louisiana</c:v>
                </c:pt>
                <c:pt idx="3">
                  <c:v>Connecticut</c:v>
                </c:pt>
                <c:pt idx="4">
                  <c:v>Massachusetts</c:v>
                </c:pt>
                <c:pt idx="5">
                  <c:v>Michigan</c:v>
                </c:pt>
                <c:pt idx="6">
                  <c:v>District of Columbia</c:v>
                </c:pt>
                <c:pt idx="7">
                  <c:v>Pennsylvania</c:v>
                </c:pt>
                <c:pt idx="8">
                  <c:v>Rhode Island</c:v>
                </c:pt>
                <c:pt idx="9">
                  <c:v>Washington</c:v>
                </c:pt>
                <c:pt idx="10">
                  <c:v>Illinois</c:v>
                </c:pt>
                <c:pt idx="11">
                  <c:v>Delaware</c:v>
                </c:pt>
                <c:pt idx="12">
                  <c:v>Colorado</c:v>
                </c:pt>
                <c:pt idx="13">
                  <c:v>Vermont</c:v>
                </c:pt>
                <c:pt idx="14">
                  <c:v>Georgia</c:v>
                </c:pt>
                <c:pt idx="15">
                  <c:v>Indiana</c:v>
                </c:pt>
                <c:pt idx="16">
                  <c:v>Maryland</c:v>
                </c:pt>
                <c:pt idx="17">
                  <c:v>Florida</c:v>
                </c:pt>
                <c:pt idx="18">
                  <c:v>Nevada</c:v>
                </c:pt>
                <c:pt idx="19">
                  <c:v>Idaho</c:v>
                </c:pt>
                <c:pt idx="20">
                  <c:v>Mississippi</c:v>
                </c:pt>
                <c:pt idx="21">
                  <c:v>Tennessee</c:v>
                </c:pt>
                <c:pt idx="22">
                  <c:v>New Hampshire</c:v>
                </c:pt>
                <c:pt idx="23">
                  <c:v>Utah</c:v>
                </c:pt>
                <c:pt idx="24">
                  <c:v>Missouri</c:v>
                </c:pt>
                <c:pt idx="25">
                  <c:v>South Carolina</c:v>
                </c:pt>
                <c:pt idx="26">
                  <c:v>Alabama</c:v>
                </c:pt>
                <c:pt idx="27">
                  <c:v>California</c:v>
                </c:pt>
                <c:pt idx="28">
                  <c:v>Wisconsin</c:v>
                </c:pt>
                <c:pt idx="29">
                  <c:v>Ohio</c:v>
                </c:pt>
                <c:pt idx="30">
                  <c:v>Wyoming</c:v>
                </c:pt>
                <c:pt idx="31">
                  <c:v>Virginia</c:v>
                </c:pt>
                <c:pt idx="32">
                  <c:v>Maine</c:v>
                </c:pt>
                <c:pt idx="33">
                  <c:v>New Mexico</c:v>
                </c:pt>
                <c:pt idx="34">
                  <c:v>Oklahoma</c:v>
                </c:pt>
                <c:pt idx="35">
                  <c:v>South Dakota</c:v>
                </c:pt>
                <c:pt idx="36">
                  <c:v>Arizona</c:v>
                </c:pt>
                <c:pt idx="37">
                  <c:v>Iowa</c:v>
                </c:pt>
                <c:pt idx="38">
                  <c:v>Kansas</c:v>
                </c:pt>
                <c:pt idx="39">
                  <c:v>North Carolina</c:v>
                </c:pt>
                <c:pt idx="40">
                  <c:v>Arkansas</c:v>
                </c:pt>
                <c:pt idx="41">
                  <c:v>North Dakota</c:v>
                </c:pt>
                <c:pt idx="42">
                  <c:v>Texas</c:v>
                </c:pt>
                <c:pt idx="43">
                  <c:v>Montana</c:v>
                </c:pt>
                <c:pt idx="44">
                  <c:v>Hawaii</c:v>
                </c:pt>
                <c:pt idx="45">
                  <c:v>Oregon</c:v>
                </c:pt>
                <c:pt idx="46">
                  <c:v>Kentucky</c:v>
                </c:pt>
                <c:pt idx="47">
                  <c:v>Nebraska</c:v>
                </c:pt>
                <c:pt idx="48">
                  <c:v>West Virginia</c:v>
                </c:pt>
                <c:pt idx="49">
                  <c:v>Puerto Rico</c:v>
                </c:pt>
                <c:pt idx="50">
                  <c:v>Minnesota</c:v>
                </c:pt>
                <c:pt idx="51">
                  <c:v>Alaska</c:v>
                </c:pt>
              </c:strCache>
            </c:strRef>
          </c:cat>
          <c:val>
            <c:numRef>
              <c:f>'Sheet 1 - Coronavirus Spread by'!$T$3:$T$54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'Sheet 1 - Coronavirus Spread by'!$U$2</c:f>
              <c:strCache>
                <c:ptCount val="1"/>
                <c:pt idx="0">
                  <c:v>Days Behind New York (MostRecent)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Coronavirus Spread by'!$A$3,'Sheet 1 - Coronavirus Spread by'!$A$4,'Sheet 1 - Coronavirus Spread by'!$A$5,'Sheet 1 - Coronavirus Spread by'!$A$6,'Sheet 1 - Coronavirus Spread by'!$A$7,'Sheet 1 - Coronavirus Spread by'!$A$8,'Sheet 1 - Coronavirus Spread by'!$A$9,'Sheet 1 - Coronavirus Spread by'!$A$10,'Sheet 1 - Coronavirus Spread by'!$A$11,'Sheet 1 - Coronavirus Spread by'!$A$12,'Sheet 1 - Coronavirus Spread by'!$A$13,'Sheet 1 - Coronavirus Spread by'!$A$14,'Sheet 1 - Coronavirus Spread by'!$A$15,'Sheet 1 - Coronavirus Spread by'!$A$16,'Sheet 1 - Coronavirus Spread by'!$A$17,'Sheet 1 - Coronavirus Spread by'!$A$18,'Sheet 1 - Coronavirus Spread by'!$A$19,'Sheet 1 - Coronavirus Spread by'!$A$20,'Sheet 1 - Coronavirus Spread by'!$A$21,'Sheet 1 - Coronavirus Spread by'!$A$22,'Sheet 1 - Coronavirus Spread by'!$A$23,'Sheet 1 - Coronavirus Spread by'!$A$24,'Sheet 1 - Coronavirus Spread by'!$A$25,'Sheet 1 - Coronavirus Spread by'!$A$26,'Sheet 1 - Coronavirus Spread by'!$A$27,'Sheet 1 - Coronavirus Spread by'!$A$28,'Sheet 1 - Coronavirus Spread by'!$A$29,'Sheet 1 - Coronavirus Spread by'!$A$30,'Sheet 1 - Coronavirus Spread by'!$A$31,'Sheet 1 - Coronavirus Spread by'!$A$32,'Sheet 1 - Coronavirus Spread by'!$A$33,'Sheet 1 - Coronavirus Spread by'!$A$34,'Sheet 1 - Coronavirus Spread by'!$A$35,'Sheet 1 - Coronavirus Spread by'!$A$36,'Sheet 1 - Coronavirus Spread by'!$A$37,'Sheet 1 - Coronavirus Spread by'!$A$38,'Sheet 1 - Coronavirus Spread by'!$A$39,'Sheet 1 - Coronavirus Spread by'!$A$40,'Sheet 1 - Coronavirus Spread by'!$A$41,'Sheet 1 - Coronavirus Spread by'!$A$42,'Sheet 1 - Coronavirus Spread by'!$A$43,'Sheet 1 - Coronavirus Spread by'!$A$44,'Sheet 1 - Coronavirus Spread by'!$A$45,'Sheet 1 - Coronavirus Spread by'!$A$46,'Sheet 1 - Coronavirus Spread by'!$A$47,'Sheet 1 - Coronavirus Spread by'!$A$48,'Sheet 1 - Coronavirus Spread by'!$A$49,'Sheet 1 - Coronavirus Spread by'!$A$50,'Sheet 1 - Coronavirus Spread by'!$A$51,'Sheet 1 - Coronavirus Spread by'!$A$52,'Sheet 1 - Coronavirus Spread by'!$A$53,'Sheet 1 - Coronavirus Spread by'!$A$54</c:f>
              <c:strCache>
                <c:ptCount val="52"/>
                <c:pt idx="0">
                  <c:v>New York</c:v>
                </c:pt>
                <c:pt idx="1">
                  <c:v>New Jersey</c:v>
                </c:pt>
                <c:pt idx="2">
                  <c:v>Louisiana</c:v>
                </c:pt>
                <c:pt idx="3">
                  <c:v>Connecticut</c:v>
                </c:pt>
                <c:pt idx="4">
                  <c:v>Massachusetts</c:v>
                </c:pt>
                <c:pt idx="5">
                  <c:v>Michigan</c:v>
                </c:pt>
                <c:pt idx="6">
                  <c:v>District of Columbia</c:v>
                </c:pt>
                <c:pt idx="7">
                  <c:v>Pennsylvania</c:v>
                </c:pt>
                <c:pt idx="8">
                  <c:v>Rhode Island</c:v>
                </c:pt>
                <c:pt idx="9">
                  <c:v>Washington</c:v>
                </c:pt>
                <c:pt idx="10">
                  <c:v>Illinois</c:v>
                </c:pt>
                <c:pt idx="11">
                  <c:v>Delaware</c:v>
                </c:pt>
                <c:pt idx="12">
                  <c:v>Colorado</c:v>
                </c:pt>
                <c:pt idx="13">
                  <c:v>Vermont</c:v>
                </c:pt>
                <c:pt idx="14">
                  <c:v>Georgia</c:v>
                </c:pt>
                <c:pt idx="15">
                  <c:v>Indiana</c:v>
                </c:pt>
                <c:pt idx="16">
                  <c:v>Maryland</c:v>
                </c:pt>
                <c:pt idx="17">
                  <c:v>Florida</c:v>
                </c:pt>
                <c:pt idx="18">
                  <c:v>Nevada</c:v>
                </c:pt>
                <c:pt idx="19">
                  <c:v>Idaho</c:v>
                </c:pt>
                <c:pt idx="20">
                  <c:v>Mississippi</c:v>
                </c:pt>
                <c:pt idx="21">
                  <c:v>Tennessee</c:v>
                </c:pt>
                <c:pt idx="22">
                  <c:v>New Hampshire</c:v>
                </c:pt>
                <c:pt idx="23">
                  <c:v>Utah</c:v>
                </c:pt>
                <c:pt idx="24">
                  <c:v>Missouri</c:v>
                </c:pt>
                <c:pt idx="25">
                  <c:v>South Carolina</c:v>
                </c:pt>
                <c:pt idx="26">
                  <c:v>Alabama</c:v>
                </c:pt>
                <c:pt idx="27">
                  <c:v>California</c:v>
                </c:pt>
                <c:pt idx="28">
                  <c:v>Wisconsin</c:v>
                </c:pt>
                <c:pt idx="29">
                  <c:v>Ohio</c:v>
                </c:pt>
                <c:pt idx="30">
                  <c:v>Wyoming</c:v>
                </c:pt>
                <c:pt idx="31">
                  <c:v>Virginia</c:v>
                </c:pt>
                <c:pt idx="32">
                  <c:v>Maine</c:v>
                </c:pt>
                <c:pt idx="33">
                  <c:v>New Mexico</c:v>
                </c:pt>
                <c:pt idx="34">
                  <c:v>Oklahoma</c:v>
                </c:pt>
                <c:pt idx="35">
                  <c:v>South Dakota</c:v>
                </c:pt>
                <c:pt idx="36">
                  <c:v>Arizona</c:v>
                </c:pt>
                <c:pt idx="37">
                  <c:v>Iowa</c:v>
                </c:pt>
                <c:pt idx="38">
                  <c:v>Kansas</c:v>
                </c:pt>
                <c:pt idx="39">
                  <c:v>North Carolina</c:v>
                </c:pt>
                <c:pt idx="40">
                  <c:v>Arkansas</c:v>
                </c:pt>
                <c:pt idx="41">
                  <c:v>North Dakota</c:v>
                </c:pt>
                <c:pt idx="42">
                  <c:v>Texas</c:v>
                </c:pt>
                <c:pt idx="43">
                  <c:v>Montana</c:v>
                </c:pt>
                <c:pt idx="44">
                  <c:v>Hawaii</c:v>
                </c:pt>
                <c:pt idx="45">
                  <c:v>Oregon</c:v>
                </c:pt>
                <c:pt idx="46">
                  <c:v>Kentucky</c:v>
                </c:pt>
                <c:pt idx="47">
                  <c:v>Nebraska</c:v>
                </c:pt>
                <c:pt idx="48">
                  <c:v>West Virginia</c:v>
                </c:pt>
                <c:pt idx="49">
                  <c:v>Puerto Rico</c:v>
                </c:pt>
                <c:pt idx="50">
                  <c:v>Minnesota</c:v>
                </c:pt>
                <c:pt idx="51">
                  <c:v>Alaska</c:v>
                </c:pt>
              </c:strCache>
            </c:strRef>
          </c:cat>
          <c:val>
            <c:numRef>
              <c:f>'Sheet 1 - Coronavirus Spread by'!$U$3:$U$54</c:f>
              <c:numCache>
                <c:ptCount val="52"/>
                <c:pt idx="0">
                  <c:v>0.000000</c:v>
                </c:pt>
                <c:pt idx="1">
                  <c:v>1.615513</c:v>
                </c:pt>
                <c:pt idx="2">
                  <c:v>3.070078</c:v>
                </c:pt>
                <c:pt idx="3">
                  <c:v>5.042126</c:v>
                </c:pt>
                <c:pt idx="4">
                  <c:v>5.051271</c:v>
                </c:pt>
                <c:pt idx="5">
                  <c:v>5.647458</c:v>
                </c:pt>
                <c:pt idx="6">
                  <c:v>6.134058</c:v>
                </c:pt>
                <c:pt idx="7">
                  <c:v>7.657787</c:v>
                </c:pt>
                <c:pt idx="8">
                  <c:v>7.665044</c:v>
                </c:pt>
                <c:pt idx="9">
                  <c:v>7.848625</c:v>
                </c:pt>
                <c:pt idx="10">
                  <c:v>8.013668</c:v>
                </c:pt>
                <c:pt idx="11">
                  <c:v>8.536005</c:v>
                </c:pt>
                <c:pt idx="12">
                  <c:v>8.604551</c:v>
                </c:pt>
                <c:pt idx="13">
                  <c:v>8.664325</c:v>
                </c:pt>
                <c:pt idx="14">
                  <c:v>8.959872</c:v>
                </c:pt>
                <c:pt idx="15">
                  <c:v>9.141686</c:v>
                </c:pt>
                <c:pt idx="16">
                  <c:v>9.673733</c:v>
                </c:pt>
                <c:pt idx="17">
                  <c:v>9.961894</c:v>
                </c:pt>
                <c:pt idx="18">
                  <c:v>9.998154</c:v>
                </c:pt>
                <c:pt idx="19">
                  <c:v>10.011515</c:v>
                </c:pt>
                <c:pt idx="20">
                  <c:v>10.151996</c:v>
                </c:pt>
                <c:pt idx="21">
                  <c:v>10.425534</c:v>
                </c:pt>
                <c:pt idx="22">
                  <c:v>10.827419</c:v>
                </c:pt>
                <c:pt idx="23">
                  <c:v>10.945515</c:v>
                </c:pt>
                <c:pt idx="24">
                  <c:v>11.249504</c:v>
                </c:pt>
                <c:pt idx="25">
                  <c:v>11.496840</c:v>
                </c:pt>
                <c:pt idx="26">
                  <c:v>11.646129</c:v>
                </c:pt>
                <c:pt idx="27">
                  <c:v>11.685840</c:v>
                </c:pt>
                <c:pt idx="28">
                  <c:v>11.712076</c:v>
                </c:pt>
                <c:pt idx="29">
                  <c:v>12.041537</c:v>
                </c:pt>
                <c:pt idx="30">
                  <c:v>12.222548</c:v>
                </c:pt>
                <c:pt idx="31">
                  <c:v>12.258762</c:v>
                </c:pt>
                <c:pt idx="32">
                  <c:v>12.266680</c:v>
                </c:pt>
                <c:pt idx="33">
                  <c:v>12.342411</c:v>
                </c:pt>
                <c:pt idx="34">
                  <c:v>12.414517</c:v>
                </c:pt>
                <c:pt idx="35">
                  <c:v>12.619176</c:v>
                </c:pt>
                <c:pt idx="36">
                  <c:v>12.682878</c:v>
                </c:pt>
                <c:pt idx="37">
                  <c:v>12.917363</c:v>
                </c:pt>
                <c:pt idx="38">
                  <c:v>13.131507</c:v>
                </c:pt>
                <c:pt idx="39">
                  <c:v>13.136988</c:v>
                </c:pt>
                <c:pt idx="40">
                  <c:v>13.159215</c:v>
                </c:pt>
                <c:pt idx="41">
                  <c:v>13.161223</c:v>
                </c:pt>
                <c:pt idx="42">
                  <c:v>13.267490</c:v>
                </c:pt>
                <c:pt idx="43">
                  <c:v>13.403895</c:v>
                </c:pt>
                <c:pt idx="44">
                  <c:v>13.451093</c:v>
                </c:pt>
                <c:pt idx="45">
                  <c:v>13.681989</c:v>
                </c:pt>
                <c:pt idx="46">
                  <c:v>13.984532</c:v>
                </c:pt>
                <c:pt idx="47">
                  <c:v>14.160257</c:v>
                </c:pt>
                <c:pt idx="48">
                  <c:v>14.389296</c:v>
                </c:pt>
                <c:pt idx="49">
                  <c:v>15.238821</c:v>
                </c:pt>
                <c:pt idx="50">
                  <c:v>15.270962</c:v>
                </c:pt>
                <c:pt idx="51">
                  <c:v>22.725784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59</xdr:row>
      <xdr:rowOff>121149</xdr:rowOff>
    </xdr:from>
    <xdr:to>
      <xdr:col>3</xdr:col>
      <xdr:colOff>844677</xdr:colOff>
      <xdr:row>74</xdr:row>
      <xdr:rowOff>140199</xdr:rowOff>
    </xdr:to>
    <xdr:graphicFrame>
      <xdr:nvGraphicFramePr>
        <xdr:cNvPr id="2" name="Chart 2"/>
        <xdr:cNvGraphicFramePr/>
      </xdr:nvGraphicFramePr>
      <xdr:xfrm>
        <a:off x="-144019" y="15949159"/>
        <a:ext cx="523887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83</xdr:row>
      <xdr:rowOff>86692</xdr:rowOff>
    </xdr:from>
    <xdr:to>
      <xdr:col>3</xdr:col>
      <xdr:colOff>685799</xdr:colOff>
      <xdr:row>124</xdr:row>
      <xdr:rowOff>145631</xdr:rowOff>
    </xdr:to>
    <xdr:graphicFrame>
      <xdr:nvGraphicFramePr>
        <xdr:cNvPr id="3" name="Chart 3"/>
        <xdr:cNvGraphicFramePr/>
      </xdr:nvGraphicFramePr>
      <xdr:xfrm>
        <a:off x="-1" y="21980222"/>
        <a:ext cx="5080001" cy="104208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BQW1nH3Sk2kadzMnYOIFic_w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Z5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3.1641" style="1" customWidth="1"/>
    <col min="2" max="2" width="16.3516" style="1" customWidth="1"/>
    <col min="3" max="3" width="18.1406" style="1" customWidth="1"/>
    <col min="4" max="9" width="16.3516" style="1" customWidth="1"/>
    <col min="10" max="10" width="6.49219" style="1" customWidth="1"/>
    <col min="11" max="20" width="16.3516" style="1" customWidth="1"/>
    <col min="21" max="21" width="19.375" style="1" customWidth="1"/>
    <col min="22" max="26" width="16.3516" style="1" customWidth="1"/>
    <col min="27" max="16384" width="16.3516" style="1" customWidth="1"/>
  </cols>
  <sheetData>
    <row r="1" ht="71.3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s="4"/>
      <c r="K2" t="s" s="3">
        <v>10</v>
      </c>
      <c r="L2" t="s" s="3">
        <v>11</v>
      </c>
      <c r="M2" t="s" s="3">
        <v>12</v>
      </c>
      <c r="N2" t="s" s="3">
        <v>13</v>
      </c>
      <c r="O2" t="s" s="3">
        <v>14</v>
      </c>
      <c r="P2" s="4"/>
      <c r="Q2" s="4"/>
      <c r="R2" t="s" s="3">
        <v>15</v>
      </c>
      <c r="S2" t="s" s="3">
        <v>16</v>
      </c>
      <c r="T2" t="s" s="3">
        <v>1</v>
      </c>
      <c r="U2" t="s" s="3">
        <v>17</v>
      </c>
      <c r="V2" s="4"/>
      <c r="W2" s="4"/>
      <c r="X2" s="4"/>
      <c r="Y2" s="4"/>
      <c r="Z2" s="4"/>
    </row>
    <row r="3" ht="20.25" customHeight="1">
      <c r="A3" t="s" s="5">
        <v>18</v>
      </c>
      <c r="B3" t="s" s="6">
        <f>$A3</f>
        <v>18</v>
      </c>
      <c r="C3" s="7">
        <f>S3/H3</f>
        <v>4.62120671188861</v>
      </c>
      <c r="D3" s="8">
        <f>K3/I3*1000000</f>
        <v>7324.103137635210</v>
      </c>
      <c r="E3" s="8">
        <f>L3/I3*1000000</f>
        <v>4786.561476474670</v>
      </c>
      <c r="F3" s="8">
        <f>M3/I3*1000000</f>
        <v>3463.136614656780</v>
      </c>
      <c r="G3" s="8">
        <f>N3/I3*1000000</f>
        <v>2362.803078464830</v>
      </c>
      <c r="H3" s="8">
        <f>O3/I3*1000000</f>
        <v>1584.889747258670</v>
      </c>
      <c r="I3" s="9">
        <v>19440469</v>
      </c>
      <c r="J3" s="10"/>
      <c r="K3" s="11">
        <v>142384</v>
      </c>
      <c r="L3" s="11">
        <v>93053</v>
      </c>
      <c r="M3" s="11">
        <v>67325</v>
      </c>
      <c r="N3" s="11">
        <v>45934</v>
      </c>
      <c r="O3" s="11">
        <v>30811</v>
      </c>
      <c r="P3" s="10"/>
      <c r="Q3" s="10"/>
      <c r="R3" s="8">
        <f>LOG(S3,2.718281828)</f>
        <v>8.89892598934375</v>
      </c>
      <c r="S3" s="8">
        <f>D3</f>
        <v>7324.103137635210</v>
      </c>
      <c r="T3" t="s" s="12">
        <f>B3</f>
        <v>18</v>
      </c>
      <c r="U3" s="8">
        <f>-(R3-R$3)/0.24</f>
        <v>0</v>
      </c>
      <c r="V3" s="10"/>
      <c r="W3" s="10"/>
      <c r="X3" s="10"/>
      <c r="Y3" s="10"/>
      <c r="Z3" s="10"/>
    </row>
    <row r="4" ht="20.05" customHeight="1">
      <c r="A4" t="s" s="13">
        <v>19</v>
      </c>
      <c r="B4" t="s" s="14">
        <f>$A4</f>
        <v>19</v>
      </c>
      <c r="C4" s="15">
        <f>S4/H4</f>
        <v>10.0899591094957</v>
      </c>
      <c r="D4" s="16">
        <f>K4/I4*1000000</f>
        <v>4970.137325556750</v>
      </c>
      <c r="E4" s="16">
        <f>L4/I4*1000000</f>
        <v>2863.513467241470</v>
      </c>
      <c r="F4" s="16">
        <f>M4/I4*1000000</f>
        <v>1861.563502971050</v>
      </c>
      <c r="G4" s="16">
        <f>N4/I4*1000000</f>
        <v>987.514902243298</v>
      </c>
      <c r="H4" s="16">
        <f>O4/I4*1000000</f>
        <v>492.582504212464</v>
      </c>
      <c r="I4" s="17">
        <v>8936574</v>
      </c>
      <c r="J4" s="18"/>
      <c r="K4" s="19">
        <v>44416</v>
      </c>
      <c r="L4" s="19">
        <v>25590</v>
      </c>
      <c r="M4" s="19">
        <v>16636</v>
      </c>
      <c r="N4" s="19">
        <v>8825</v>
      </c>
      <c r="O4" s="19">
        <v>4402</v>
      </c>
      <c r="P4" s="18"/>
      <c r="Q4" s="18"/>
      <c r="R4" s="16">
        <f>LOG(S4,2.718281828)</f>
        <v>8.51120275104299</v>
      </c>
      <c r="S4" s="16">
        <f>D4</f>
        <v>4970.137325556750</v>
      </c>
      <c r="T4" t="s" s="20">
        <f>B4</f>
        <v>19</v>
      </c>
      <c r="U4" s="16">
        <f>-(R4-R$3)/0.24</f>
        <v>1.61551349291983</v>
      </c>
      <c r="V4" s="18"/>
      <c r="W4" s="18"/>
      <c r="X4" s="18"/>
      <c r="Y4" s="18"/>
      <c r="Z4" s="18"/>
    </row>
    <row r="5" ht="20.05" customHeight="1">
      <c r="A5" t="s" s="13">
        <v>20</v>
      </c>
      <c r="B5" t="s" s="14">
        <f>$A5</f>
        <v>20</v>
      </c>
      <c r="C5" s="15">
        <f>S5/H5</f>
        <v>9.55073313782991</v>
      </c>
      <c r="D5" s="16">
        <f>K5/I5*1000000</f>
        <v>3505.566195009710</v>
      </c>
      <c r="E5" s="16">
        <f>L5/I5*1000000</f>
        <v>1969.782036621150</v>
      </c>
      <c r="F5" s="16">
        <f>M5/I5*1000000</f>
        <v>866.488819387994</v>
      </c>
      <c r="G5" s="16">
        <f>N5/I5*1000000</f>
        <v>591.149887711660</v>
      </c>
      <c r="H5" s="16">
        <f>O5/I5*1000000</f>
        <v>367.046816660007</v>
      </c>
      <c r="I5" s="17">
        <v>4645184</v>
      </c>
      <c r="J5" s="18"/>
      <c r="K5" s="19">
        <v>16284</v>
      </c>
      <c r="L5" s="19">
        <v>9150</v>
      </c>
      <c r="M5" s="19">
        <v>4025</v>
      </c>
      <c r="N5" s="19">
        <v>2746</v>
      </c>
      <c r="O5" s="19">
        <v>1705</v>
      </c>
      <c r="P5" s="18"/>
      <c r="Q5" s="18"/>
      <c r="R5" s="16">
        <f>LOG(S5,2.718281828)</f>
        <v>8.162107327033439</v>
      </c>
      <c r="S5" s="16">
        <f>D5</f>
        <v>3505.566195009710</v>
      </c>
      <c r="T5" t="s" s="20">
        <f>B5</f>
        <v>20</v>
      </c>
      <c r="U5" s="16">
        <f>-(R5-R$3)/0.24</f>
        <v>3.07007775962629</v>
      </c>
      <c r="V5" s="18"/>
      <c r="W5" s="18"/>
      <c r="X5" s="18"/>
      <c r="Y5" s="18"/>
      <c r="Z5" s="18"/>
    </row>
    <row r="6" ht="20.05" customHeight="1">
      <c r="A6" t="s" s="13">
        <v>21</v>
      </c>
      <c r="B6" t="s" s="14">
        <f>$A6</f>
        <v>21</v>
      </c>
      <c r="C6" s="15">
        <f>S6/H6</f>
        <v>30.2762645914397</v>
      </c>
      <c r="D6" s="16">
        <f>K6/I6*1000000</f>
        <v>2183.786654063330</v>
      </c>
      <c r="E6" s="16">
        <f>L6/I6*1000000</f>
        <v>1073.229683220430</v>
      </c>
      <c r="F6" s="16">
        <f>M6/I6*1000000</f>
        <v>737.284094618219</v>
      </c>
      <c r="G6" s="16">
        <f>N6/I6*1000000</f>
        <v>362.327280606060</v>
      </c>
      <c r="H6" s="16">
        <f>O6/I6*1000000</f>
        <v>72.1286685637161</v>
      </c>
      <c r="I6" s="17">
        <v>3563077</v>
      </c>
      <c r="J6" s="18"/>
      <c r="K6" s="19">
        <v>7781</v>
      </c>
      <c r="L6" s="19">
        <v>3824</v>
      </c>
      <c r="M6" s="19">
        <v>2627</v>
      </c>
      <c r="N6" s="19">
        <v>1291</v>
      </c>
      <c r="O6" s="19">
        <v>257</v>
      </c>
      <c r="P6" s="18"/>
      <c r="Q6" s="18"/>
      <c r="R6" s="16">
        <f>LOG(S6,2.718281828)</f>
        <v>7.68881564752322</v>
      </c>
      <c r="S6" s="16">
        <f>D6</f>
        <v>2183.786654063330</v>
      </c>
      <c r="T6" t="s" s="20">
        <f>B6</f>
        <v>21</v>
      </c>
      <c r="U6" s="16">
        <f>-(R6-R$3)/0.24</f>
        <v>5.04212642425221</v>
      </c>
      <c r="V6" s="18"/>
      <c r="W6" s="18"/>
      <c r="X6" s="18"/>
      <c r="Y6" s="18"/>
      <c r="Z6" s="18"/>
    </row>
    <row r="7" ht="20.05" customHeight="1">
      <c r="A7" t="s" s="13">
        <v>22</v>
      </c>
      <c r="B7" t="s" s="14">
        <f>$A7</f>
        <v>22</v>
      </c>
      <c r="C7" s="15">
        <f>S7/H7</f>
        <v>8.270946681175181</v>
      </c>
      <c r="D7" s="16">
        <f>K7/I7*1000000</f>
        <v>2178.999302955290</v>
      </c>
      <c r="E7" s="16">
        <f>L7/I7*1000000</f>
        <v>1285.153779127560</v>
      </c>
      <c r="F7" s="16">
        <f>M7/I7*1000000</f>
        <v>824.470726917436</v>
      </c>
      <c r="G7" s="16">
        <f>N7/I7*1000000</f>
        <v>464.409797498695</v>
      </c>
      <c r="H7" s="16">
        <f>O7/I7*1000000</f>
        <v>263.452224630432</v>
      </c>
      <c r="I7" s="17">
        <v>6976597</v>
      </c>
      <c r="J7" s="18"/>
      <c r="K7" s="19">
        <v>15202</v>
      </c>
      <c r="L7" s="19">
        <v>8966</v>
      </c>
      <c r="M7" s="19">
        <v>5752</v>
      </c>
      <c r="N7" s="19">
        <v>3240</v>
      </c>
      <c r="O7" s="19">
        <v>1838</v>
      </c>
      <c r="P7" s="18"/>
      <c r="Q7" s="18"/>
      <c r="R7" s="16">
        <f>LOG(S7,2.718281828)</f>
        <v>7.68662101635061</v>
      </c>
      <c r="S7" s="16">
        <f>D7</f>
        <v>2178.999302955290</v>
      </c>
      <c r="T7" t="s" s="20">
        <f>B7</f>
        <v>22</v>
      </c>
      <c r="U7" s="16">
        <f>-(R7-R$3)/0.24</f>
        <v>5.05127072080475</v>
      </c>
      <c r="V7" s="18"/>
      <c r="W7" s="18"/>
      <c r="X7" s="18"/>
      <c r="Y7" s="18"/>
      <c r="Z7" s="18"/>
    </row>
    <row r="8" ht="20.05" customHeight="1">
      <c r="A8" t="s" s="13">
        <v>23</v>
      </c>
      <c r="B8" t="s" s="14">
        <f>$A8</f>
        <v>23</v>
      </c>
      <c r="C8" s="15">
        <f>S8/H8</f>
        <v>8.265795206971671</v>
      </c>
      <c r="D8" s="16">
        <f>K8/I8*1000000</f>
        <v>1888.496290055510</v>
      </c>
      <c r="E8" s="16">
        <f>L8/I8*1000000</f>
        <v>1074.262702477020</v>
      </c>
      <c r="F8" s="16">
        <f>M8/I8*1000000</f>
        <v>646.887131933616</v>
      </c>
      <c r="G8" s="16">
        <f>N8/I8*1000000</f>
        <v>364.060671203637</v>
      </c>
      <c r="H8" s="16">
        <f>O8/I8*1000000</f>
        <v>228.471216957164</v>
      </c>
      <c r="I8" s="17">
        <v>10045029</v>
      </c>
      <c r="J8" s="18"/>
      <c r="K8" s="19">
        <v>18970</v>
      </c>
      <c r="L8" s="19">
        <v>10791</v>
      </c>
      <c r="M8" s="19">
        <v>6498</v>
      </c>
      <c r="N8" s="19">
        <v>3657</v>
      </c>
      <c r="O8" s="19">
        <v>2295</v>
      </c>
      <c r="P8" s="18"/>
      <c r="Q8" s="18"/>
      <c r="R8" s="16">
        <f>LOG(S8,2.718281828)</f>
        <v>7.54353617893177</v>
      </c>
      <c r="S8" s="16">
        <f>D8</f>
        <v>1888.496290055510</v>
      </c>
      <c r="T8" t="s" s="20">
        <f>B8</f>
        <v>23</v>
      </c>
      <c r="U8" s="16">
        <f>-(R8-R$3)/0.24</f>
        <v>5.64745754338325</v>
      </c>
      <c r="V8" s="18"/>
      <c r="W8" s="18"/>
      <c r="X8" s="18"/>
      <c r="Y8" s="18"/>
      <c r="Z8" s="18"/>
    </row>
    <row r="9" ht="20.05" customHeight="1">
      <c r="A9" t="s" s="13">
        <v>24</v>
      </c>
      <c r="B9" t="s" s="14">
        <f>$A9</f>
        <v>24</v>
      </c>
      <c r="C9" s="15">
        <f>S9/H9</f>
        <v>6.6174863387978</v>
      </c>
      <c r="D9" s="16">
        <f>K9/I9*1000000</f>
        <v>1680.3411189601</v>
      </c>
      <c r="E9" s="16">
        <f>L9/I9*1000000</f>
        <v>906.079893213004</v>
      </c>
      <c r="F9" s="16">
        <f>M9/I9*1000000</f>
        <v>686.844635743395</v>
      </c>
      <c r="G9" s="16">
        <f>N9/I9*1000000</f>
        <v>421.819735890893</v>
      </c>
      <c r="H9" s="16">
        <f>O9/I9*1000000</f>
        <v>253.924380486952</v>
      </c>
      <c r="I9" s="17">
        <v>720687</v>
      </c>
      <c r="J9" s="18"/>
      <c r="K9" s="19">
        <v>1211</v>
      </c>
      <c r="L9" s="19">
        <v>653</v>
      </c>
      <c r="M9" s="19">
        <v>495</v>
      </c>
      <c r="N9" s="19">
        <v>304</v>
      </c>
      <c r="O9" s="19">
        <v>183</v>
      </c>
      <c r="P9" s="18"/>
      <c r="Q9" s="18"/>
      <c r="R9" s="16">
        <f>LOG(S9,2.718281828)</f>
        <v>7.42675210004029</v>
      </c>
      <c r="S9" s="16">
        <f>D9</f>
        <v>1680.3411189601</v>
      </c>
      <c r="T9" t="s" s="20">
        <f>B9</f>
        <v>24</v>
      </c>
      <c r="U9" s="16">
        <f>-(R9-R$3)/0.24</f>
        <v>6.13405787209775</v>
      </c>
      <c r="V9" s="18"/>
      <c r="W9" s="18"/>
      <c r="X9" s="18"/>
      <c r="Y9" s="18"/>
      <c r="Z9" s="18"/>
    </row>
    <row r="10" ht="20.05" customHeight="1">
      <c r="A10" t="s" s="13">
        <v>25</v>
      </c>
      <c r="B10" t="s" s="14">
        <f>$A10</f>
        <v>25</v>
      </c>
      <c r="C10" s="15">
        <f>S10/H10</f>
        <v>13.2608695652174</v>
      </c>
      <c r="D10" s="16">
        <f>K10/I10*1000000</f>
        <v>1165.676796862120</v>
      </c>
      <c r="E10" s="16">
        <f>L10/I10*1000000</f>
        <v>547.2324126319591</v>
      </c>
      <c r="F10" s="16">
        <f>M10/I10*1000000</f>
        <v>324.002771105068</v>
      </c>
      <c r="G10" s="16">
        <f>N10/I10*1000000</f>
        <v>172.999072294425</v>
      </c>
      <c r="H10" s="16">
        <f>O10/I10*1000000</f>
        <v>87.90349615681551</v>
      </c>
      <c r="I10" s="17">
        <v>12820878</v>
      </c>
      <c r="J10" s="18"/>
      <c r="K10" s="19">
        <v>14945</v>
      </c>
      <c r="L10" s="19">
        <v>7016</v>
      </c>
      <c r="M10" s="19">
        <v>4154</v>
      </c>
      <c r="N10" s="19">
        <v>2218</v>
      </c>
      <c r="O10" s="19">
        <v>1127</v>
      </c>
      <c r="P10" s="18"/>
      <c r="Q10" s="18"/>
      <c r="R10" s="16">
        <f>LOG(S10,2.718281828)</f>
        <v>7.06105714002358</v>
      </c>
      <c r="S10" s="16">
        <f>D10</f>
        <v>1165.676796862120</v>
      </c>
      <c r="T10" t="s" s="20">
        <f>B10</f>
        <v>25</v>
      </c>
      <c r="U10" s="16">
        <f>-(R10-R$3)/0.24</f>
        <v>7.65778687216738</v>
      </c>
      <c r="V10" s="18"/>
      <c r="W10" s="18"/>
      <c r="X10" s="18"/>
      <c r="Y10" s="18"/>
      <c r="Z10" s="18"/>
    </row>
    <row r="11" ht="20.05" customHeight="1">
      <c r="A11" t="s" s="13">
        <v>26</v>
      </c>
      <c r="B11" t="s" s="14">
        <f>$A11</f>
        <v>26</v>
      </c>
      <c r="C11" s="15">
        <f>S11/H11</f>
        <v>9.310606060606039</v>
      </c>
      <c r="D11" s="16">
        <f>K11/I11*1000000</f>
        <v>1163.648345280690</v>
      </c>
      <c r="E11" s="16">
        <f>L11/I11*1000000</f>
        <v>622.064249674055</v>
      </c>
      <c r="F11" s="16">
        <f>M11/I11*1000000</f>
        <v>386.304739523614</v>
      </c>
      <c r="G11" s="16">
        <f>N11/I11*1000000</f>
        <v>192.205544419838</v>
      </c>
      <c r="H11" s="16">
        <f>O11/I11*1000000</f>
        <v>124.980945139993</v>
      </c>
      <c r="I11" s="17">
        <v>1056161</v>
      </c>
      <c r="J11" s="18"/>
      <c r="K11" s="19">
        <v>1229</v>
      </c>
      <c r="L11" s="19">
        <v>657</v>
      </c>
      <c r="M11" s="19">
        <v>408</v>
      </c>
      <c r="N11" s="19">
        <v>203</v>
      </c>
      <c r="O11" s="19">
        <v>132</v>
      </c>
      <c r="P11" s="18"/>
      <c r="Q11" s="18"/>
      <c r="R11" s="16">
        <f>LOG(S11,2.718281828)</f>
        <v>7.05931547497405</v>
      </c>
      <c r="S11" s="16">
        <f>D11</f>
        <v>1163.648345280690</v>
      </c>
      <c r="T11" t="s" s="20">
        <f>B11</f>
        <v>26</v>
      </c>
      <c r="U11" s="16">
        <f>-(R11-R$3)/0.24</f>
        <v>7.66504380987375</v>
      </c>
      <c r="V11" s="18"/>
      <c r="W11" s="18"/>
      <c r="X11" s="18"/>
      <c r="Y11" s="18"/>
      <c r="Z11" s="18"/>
    </row>
    <row r="12" ht="20.05" customHeight="1">
      <c r="A12" t="s" s="13">
        <v>27</v>
      </c>
      <c r="B12" t="s" s="14">
        <f>$A12</f>
        <v>27</v>
      </c>
      <c r="C12" s="15">
        <f>S12/H12</f>
        <v>3.51640340218713</v>
      </c>
      <c r="D12" s="16">
        <f>K12/I12*1000000</f>
        <v>1113.491627330440</v>
      </c>
      <c r="E12" s="16">
        <f>L12/I12*1000000</f>
        <v>819.407740959934</v>
      </c>
      <c r="F12" s="16">
        <f>M12/I12*1000000</f>
        <v>673.327694481086</v>
      </c>
      <c r="G12" s="16">
        <f>N12/I12*1000000</f>
        <v>474.535708491432</v>
      </c>
      <c r="H12" s="16">
        <f>O12/I12*1000000</f>
        <v>316.656395747391</v>
      </c>
      <c r="I12" s="17">
        <v>7797095</v>
      </c>
      <c r="J12" s="18"/>
      <c r="K12" s="19">
        <v>8682</v>
      </c>
      <c r="L12" s="19">
        <v>6389</v>
      </c>
      <c r="M12" s="19">
        <v>5250</v>
      </c>
      <c r="N12" s="19">
        <v>3700</v>
      </c>
      <c r="O12" s="19">
        <v>2469</v>
      </c>
      <c r="P12" s="18"/>
      <c r="Q12" s="18"/>
      <c r="R12" s="16">
        <f>LOG(S12,2.718281828)</f>
        <v>7.0152559686176</v>
      </c>
      <c r="S12" s="16">
        <f>D12</f>
        <v>1113.491627330440</v>
      </c>
      <c r="T12" t="s" s="20">
        <f>B12</f>
        <v>27</v>
      </c>
      <c r="U12" s="16">
        <f>-(R12-R$3)/0.24</f>
        <v>7.84862508635896</v>
      </c>
      <c r="V12" s="18"/>
      <c r="W12" s="18"/>
      <c r="X12" s="18"/>
      <c r="Y12" s="18"/>
      <c r="Z12" s="18"/>
    </row>
    <row r="13" ht="20.05" customHeight="1">
      <c r="A13" t="s" s="13">
        <v>28</v>
      </c>
      <c r="B13" t="s" s="14">
        <f>$A13</f>
        <v>28</v>
      </c>
      <c r="C13" s="15">
        <f>S13/H13</f>
        <v>7.26487935656838</v>
      </c>
      <c r="D13" s="16">
        <f>K13/I13*1000000</f>
        <v>1070.248052044280</v>
      </c>
      <c r="E13" s="16">
        <f>L13/I13*1000000</f>
        <v>607.835173110983</v>
      </c>
      <c r="F13" s="16">
        <f>M13/I13*1000000</f>
        <v>399.457111165983</v>
      </c>
      <c r="G13" s="16">
        <f>N13/I13*1000000</f>
        <v>239.026541109010</v>
      </c>
      <c r="H13" s="16">
        <f>O13/I13*1000000</f>
        <v>147.318076394020</v>
      </c>
      <c r="I13" s="17">
        <v>12659682</v>
      </c>
      <c r="J13" s="18"/>
      <c r="K13" s="19">
        <v>13549</v>
      </c>
      <c r="L13" s="19">
        <v>7695</v>
      </c>
      <c r="M13" s="19">
        <v>5057</v>
      </c>
      <c r="N13" s="19">
        <v>3026</v>
      </c>
      <c r="O13" s="19">
        <v>1865</v>
      </c>
      <c r="P13" s="18"/>
      <c r="Q13" s="18"/>
      <c r="R13" s="16">
        <f>LOG(S13,2.718281828)</f>
        <v>6.97564572610729</v>
      </c>
      <c r="S13" s="16">
        <f>D13</f>
        <v>1070.248052044280</v>
      </c>
      <c r="T13" t="s" s="20">
        <f>B13</f>
        <v>28</v>
      </c>
      <c r="U13" s="16">
        <f>-(R13-R$3)/0.24</f>
        <v>8.01366776348525</v>
      </c>
      <c r="V13" s="18"/>
      <c r="W13" s="18"/>
      <c r="X13" s="18"/>
      <c r="Y13" s="18"/>
      <c r="Z13" s="18"/>
    </row>
    <row r="14" ht="20.05" customHeight="1">
      <c r="A14" t="s" s="13">
        <v>29</v>
      </c>
      <c r="B14" t="s" s="14">
        <f>$A14</f>
        <v>29</v>
      </c>
      <c r="C14" s="15">
        <f>S14/H14</f>
        <v>7.79831932773107</v>
      </c>
      <c r="D14" s="16">
        <f>K14/I14*1000000</f>
        <v>944.149680281210</v>
      </c>
      <c r="E14" s="16">
        <f>L14/I14*1000000</f>
        <v>399.839250377711</v>
      </c>
      <c r="F14" s="16">
        <f>M14/I14*1000000</f>
        <v>268.594305597241</v>
      </c>
      <c r="G14" s="16">
        <f>N14/I14*1000000</f>
        <v>167.871440998276</v>
      </c>
      <c r="H14" s="16">
        <f>O14/I14*1000000</f>
        <v>121.070918053302</v>
      </c>
      <c r="I14" s="17">
        <v>982895</v>
      </c>
      <c r="J14" s="18"/>
      <c r="K14" s="19">
        <v>928</v>
      </c>
      <c r="L14" s="19">
        <v>393</v>
      </c>
      <c r="M14" s="19">
        <v>264</v>
      </c>
      <c r="N14" s="19">
        <v>165</v>
      </c>
      <c r="O14" s="19">
        <v>119</v>
      </c>
      <c r="P14" s="18"/>
      <c r="Q14" s="18"/>
      <c r="R14" s="16">
        <f>LOG(S14,2.718281828)</f>
        <v>6.85028471435301</v>
      </c>
      <c r="S14" s="16">
        <f>D14</f>
        <v>944.149680281210</v>
      </c>
      <c r="T14" t="s" s="20">
        <f>B14</f>
        <v>29</v>
      </c>
      <c r="U14" s="16">
        <f>-(R14-R$3)/0.24</f>
        <v>8.53600531246142</v>
      </c>
      <c r="V14" s="18"/>
      <c r="W14" s="18"/>
      <c r="X14" s="18"/>
      <c r="Y14" s="18"/>
      <c r="Z14" s="18"/>
    </row>
    <row r="15" ht="20.05" customHeight="1">
      <c r="A15" t="s" s="13">
        <v>30</v>
      </c>
      <c r="B15" t="s" s="14">
        <f>$A15</f>
        <v>30</v>
      </c>
      <c r="C15" s="15">
        <f>S15/H15</f>
        <v>5.95285087719298</v>
      </c>
      <c r="D15" s="16">
        <f>K15/I15*1000000</f>
        <v>928.744479111033</v>
      </c>
      <c r="E15" s="16">
        <f>L15/I15*1000000</f>
        <v>637.752701809897</v>
      </c>
      <c r="F15" s="16">
        <f>M15/I15*1000000</f>
        <v>449.403526731384</v>
      </c>
      <c r="G15" s="16">
        <f>N15/I15*1000000</f>
        <v>296.637120423380</v>
      </c>
      <c r="H15" s="16">
        <f>O15/I15*1000000</f>
        <v>156.016755378387</v>
      </c>
      <c r="I15" s="17">
        <v>5845526</v>
      </c>
      <c r="J15" s="18"/>
      <c r="K15" s="19">
        <v>5429</v>
      </c>
      <c r="L15" s="19">
        <v>3728</v>
      </c>
      <c r="M15" s="19">
        <v>2627</v>
      </c>
      <c r="N15" s="19">
        <v>1734</v>
      </c>
      <c r="O15" s="19">
        <v>912</v>
      </c>
      <c r="P15" s="18"/>
      <c r="Q15" s="18"/>
      <c r="R15" s="16">
        <f>LOG(S15,2.718281828)</f>
        <v>6.83383365273878</v>
      </c>
      <c r="S15" s="16">
        <f>D15</f>
        <v>928.744479111033</v>
      </c>
      <c r="T15" t="s" s="20">
        <f>B15</f>
        <v>30</v>
      </c>
      <c r="U15" s="16">
        <f>-(R15-R$3)/0.24</f>
        <v>8.604551402520711</v>
      </c>
      <c r="V15" s="18"/>
      <c r="W15" s="18"/>
      <c r="X15" s="18"/>
      <c r="Y15" s="18"/>
      <c r="Z15" s="18"/>
    </row>
    <row r="16" ht="20.05" customHeight="1">
      <c r="A16" t="s" s="13">
        <v>31</v>
      </c>
      <c r="B16" t="s" s="14">
        <f>$A16</f>
        <v>31</v>
      </c>
      <c r="C16" s="15">
        <f>S16/H16</f>
        <v>4.67479674796748</v>
      </c>
      <c r="D16" s="16">
        <f>K16/I16*1000000</f>
        <v>915.516168015527</v>
      </c>
      <c r="E16" s="16">
        <f>L16/I16*1000000</f>
        <v>538.164286589997</v>
      </c>
      <c r="F16" s="16">
        <f>M16/I16*1000000</f>
        <v>407.603720020826</v>
      </c>
      <c r="G16" s="16">
        <f>N16/I16*1000000</f>
        <v>292.965173764969</v>
      </c>
      <c r="H16" s="16">
        <f>O16/I16*1000000</f>
        <v>195.840849853756</v>
      </c>
      <c r="I16" s="17">
        <v>628061</v>
      </c>
      <c r="J16" s="18"/>
      <c r="K16" s="19">
        <v>575</v>
      </c>
      <c r="L16" s="19">
        <v>338</v>
      </c>
      <c r="M16" s="19">
        <v>256</v>
      </c>
      <c r="N16" s="19">
        <v>184</v>
      </c>
      <c r="O16" s="19">
        <v>123</v>
      </c>
      <c r="P16" s="18"/>
      <c r="Q16" s="18"/>
      <c r="R16" s="16">
        <f>LOG(S16,2.718281828)</f>
        <v>6.81948802542213</v>
      </c>
      <c r="S16" s="16">
        <f>D16</f>
        <v>915.516168015527</v>
      </c>
      <c r="T16" t="s" s="20">
        <f>B16</f>
        <v>31</v>
      </c>
      <c r="U16" s="16">
        <f>-(R16-R$3)/0.24</f>
        <v>8.66432484967342</v>
      </c>
      <c r="V16" s="18"/>
      <c r="W16" s="18"/>
      <c r="X16" s="18"/>
      <c r="Y16" s="18"/>
      <c r="Z16" s="18"/>
    </row>
    <row r="17" ht="20.05" customHeight="1">
      <c r="A17" t="s" s="13">
        <v>32</v>
      </c>
      <c r="B17" t="s" s="14">
        <f>$A17</f>
        <v>32</v>
      </c>
      <c r="C17" s="15">
        <f>S17/H17</f>
        <v>7.34242181234962</v>
      </c>
      <c r="D17" s="16">
        <f>K17/I17*1000000</f>
        <v>852.826907899817</v>
      </c>
      <c r="E17" s="16">
        <f>L17/I17*1000000</f>
        <v>498.134371280933</v>
      </c>
      <c r="F17" s="16">
        <f>M17/I17*1000000</f>
        <v>282.412754996969</v>
      </c>
      <c r="G17" s="16">
        <f>N17/I17*1000000</f>
        <v>204.730618563106</v>
      </c>
      <c r="H17" s="16">
        <f>O17/I17*1000000</f>
        <v>116.150628456867</v>
      </c>
      <c r="I17" s="17">
        <v>10736059</v>
      </c>
      <c r="J17" s="18"/>
      <c r="K17" s="19">
        <v>9156</v>
      </c>
      <c r="L17" s="19">
        <v>5348</v>
      </c>
      <c r="M17" s="19">
        <v>3032</v>
      </c>
      <c r="N17" s="19">
        <v>2198</v>
      </c>
      <c r="O17" s="19">
        <v>1247</v>
      </c>
      <c r="P17" s="18"/>
      <c r="Q17" s="18"/>
      <c r="R17" s="16">
        <f>LOG(S17,2.718281828)</f>
        <v>6.74855660646882</v>
      </c>
      <c r="S17" s="16">
        <f>D17</f>
        <v>852.826907899817</v>
      </c>
      <c r="T17" t="s" s="20">
        <f>B17</f>
        <v>32</v>
      </c>
      <c r="U17" s="16">
        <f>-(R17-R$3)/0.24</f>
        <v>8.959872428645539</v>
      </c>
      <c r="V17" s="18"/>
      <c r="W17" s="18"/>
      <c r="X17" s="18"/>
      <c r="Y17" s="18"/>
      <c r="Z17" s="18"/>
    </row>
    <row r="18" ht="20.05" customHeight="1">
      <c r="A18" t="s" s="13">
        <v>33</v>
      </c>
      <c r="B18" t="s" s="14">
        <f>$A18</f>
        <v>33</v>
      </c>
      <c r="C18" s="15">
        <f>S18/H18</f>
        <v>11.5450733752621</v>
      </c>
      <c r="D18" s="16">
        <f>K18/I18*1000000</f>
        <v>816.413786437302</v>
      </c>
      <c r="E18" s="16">
        <f>L18/I18*1000000</f>
        <v>450.532321950783</v>
      </c>
      <c r="F18" s="16">
        <f>M18/I18*1000000</f>
        <v>264.774836131654</v>
      </c>
      <c r="G18" s="16">
        <f>N18/I18*1000000</f>
        <v>145.433434627745</v>
      </c>
      <c r="H18" s="16">
        <f>O18/I18*1000000</f>
        <v>70.7153397731238</v>
      </c>
      <c r="I18" s="17">
        <v>6745354</v>
      </c>
      <c r="J18" s="18"/>
      <c r="K18" s="19">
        <v>5507</v>
      </c>
      <c r="L18" s="19">
        <v>3039</v>
      </c>
      <c r="M18" s="19">
        <v>1786</v>
      </c>
      <c r="N18" s="19">
        <v>981</v>
      </c>
      <c r="O18" s="19">
        <v>477</v>
      </c>
      <c r="P18" s="18"/>
      <c r="Q18" s="18"/>
      <c r="R18" s="16">
        <f>LOG(S18,2.718281828)</f>
        <v>6.70492131879127</v>
      </c>
      <c r="S18" s="16">
        <f>D18</f>
        <v>816.413786437302</v>
      </c>
      <c r="T18" t="s" s="20">
        <f>B18</f>
        <v>33</v>
      </c>
      <c r="U18" s="16">
        <f>-(R18-R$3)/0.24</f>
        <v>9.141686127302</v>
      </c>
      <c r="V18" s="18"/>
      <c r="W18" s="18"/>
      <c r="X18" s="18"/>
      <c r="Y18" s="18"/>
      <c r="Z18" s="18"/>
    </row>
    <row r="19" ht="20.05" customHeight="1">
      <c r="A19" t="s" s="13">
        <v>34</v>
      </c>
      <c r="B19" t="s" s="14">
        <f>$A19</f>
        <v>34</v>
      </c>
      <c r="C19" s="15">
        <f>S19/H19</f>
        <v>10.3333333333333</v>
      </c>
      <c r="D19" s="16">
        <f>K19/I19*1000000</f>
        <v>718.546218747103</v>
      </c>
      <c r="E19" s="16">
        <f>L19/I19*1000000</f>
        <v>383.191772111530</v>
      </c>
      <c r="F19" s="16">
        <f>M19/I19*1000000</f>
        <v>232.282271125522</v>
      </c>
      <c r="G19" s="16">
        <f>N19/I19*1000000</f>
        <v>127.237422399967</v>
      </c>
      <c r="H19" s="16">
        <f>O19/I19*1000000</f>
        <v>69.5367308464938</v>
      </c>
      <c r="I19" s="17">
        <v>6083116</v>
      </c>
      <c r="J19" s="18"/>
      <c r="K19" s="19">
        <v>4371</v>
      </c>
      <c r="L19" s="19">
        <v>2331</v>
      </c>
      <c r="M19" s="19">
        <v>1413</v>
      </c>
      <c r="N19" s="19">
        <v>774</v>
      </c>
      <c r="O19" s="19">
        <v>423</v>
      </c>
      <c r="P19" s="18"/>
      <c r="Q19" s="18"/>
      <c r="R19" s="16">
        <f>LOG(S19,2.718281828)</f>
        <v>6.57723003127923</v>
      </c>
      <c r="S19" s="16">
        <f>D19</f>
        <v>718.546218747103</v>
      </c>
      <c r="T19" t="s" s="20">
        <f>B19</f>
        <v>34</v>
      </c>
      <c r="U19" s="16">
        <f>-(R19-R$3)/0.24</f>
        <v>9.67373315860217</v>
      </c>
      <c r="V19" s="18"/>
      <c r="W19" s="18"/>
      <c r="X19" s="18"/>
      <c r="Y19" s="18"/>
      <c r="Z19" s="18"/>
    </row>
    <row r="20" ht="20.05" customHeight="1">
      <c r="A20" t="s" s="13">
        <v>35</v>
      </c>
      <c r="B20" t="s" s="14">
        <f>$A20</f>
        <v>35</v>
      </c>
      <c r="C20" s="15">
        <f>S20/H20</f>
        <v>8.767538644470861</v>
      </c>
      <c r="D20" s="16">
        <f>K20/I20*1000000</f>
        <v>670.531990086839</v>
      </c>
      <c r="E20" s="16">
        <f>L20/I20*1000000</f>
        <v>409.585147264003</v>
      </c>
      <c r="F20" s="16">
        <f>M20/I20*1000000</f>
        <v>259.355426287064</v>
      </c>
      <c r="G20" s="16">
        <f>N20/I20*1000000</f>
        <v>145.410002325742</v>
      </c>
      <c r="H20" s="16">
        <f>O20/I20*1000000</f>
        <v>76.478931804846</v>
      </c>
      <c r="I20" s="17">
        <v>21992985</v>
      </c>
      <c r="J20" s="18"/>
      <c r="K20" s="19">
        <v>14747</v>
      </c>
      <c r="L20" s="19">
        <v>9008</v>
      </c>
      <c r="M20" s="19">
        <v>5704</v>
      </c>
      <c r="N20" s="19">
        <v>3198</v>
      </c>
      <c r="O20" s="19">
        <v>1682</v>
      </c>
      <c r="P20" s="18"/>
      <c r="Q20" s="18"/>
      <c r="R20" s="16">
        <f>LOG(S20,2.718281828)</f>
        <v>6.50807141347585</v>
      </c>
      <c r="S20" s="16">
        <f>D20</f>
        <v>670.531990086839</v>
      </c>
      <c r="T20" t="s" s="20">
        <f>B20</f>
        <v>35</v>
      </c>
      <c r="U20" s="16">
        <f>-(R20-R$3)/0.24</f>
        <v>9.961894066116249</v>
      </c>
      <c r="V20" s="18"/>
      <c r="W20" s="18"/>
      <c r="X20" s="18"/>
      <c r="Y20" s="18"/>
      <c r="Z20" s="18"/>
    </row>
    <row r="21" ht="20.05" customHeight="1">
      <c r="A21" t="s" s="13">
        <v>36</v>
      </c>
      <c r="B21" t="s" s="14">
        <f>$A21</f>
        <v>36</v>
      </c>
      <c r="C21" s="15">
        <f>S21/H21</f>
        <v>6.50155763239877</v>
      </c>
      <c r="D21" s="16">
        <f>K21/I21*1000000</f>
        <v>664.722081194831</v>
      </c>
      <c r="E21" s="16">
        <f>L21/I21*1000000</f>
        <v>464.381789354127</v>
      </c>
      <c r="F21" s="16">
        <f>M21/I21*1000000</f>
        <v>321.054076590508</v>
      </c>
      <c r="G21" s="16">
        <f>N21/I21*1000000</f>
        <v>170.400725174525</v>
      </c>
      <c r="H21" s="16">
        <f>O21/I21*1000000</f>
        <v>102.240435104715</v>
      </c>
      <c r="I21" s="17">
        <v>3139658</v>
      </c>
      <c r="J21" s="18"/>
      <c r="K21" s="19">
        <v>2087</v>
      </c>
      <c r="L21" s="19">
        <v>1458</v>
      </c>
      <c r="M21" s="19">
        <v>1008</v>
      </c>
      <c r="N21" s="19">
        <v>535</v>
      </c>
      <c r="O21" s="19">
        <v>321</v>
      </c>
      <c r="P21" s="18"/>
      <c r="Q21" s="18"/>
      <c r="R21" s="16">
        <f>LOG(S21,2.718281828)</f>
        <v>6.49936903138397</v>
      </c>
      <c r="S21" s="16">
        <f>D21</f>
        <v>664.722081194831</v>
      </c>
      <c r="T21" t="s" s="20">
        <f>B21</f>
        <v>36</v>
      </c>
      <c r="U21" s="16">
        <f>-(R21-R$3)/0.24</f>
        <v>9.99815399149908</v>
      </c>
      <c r="V21" s="18"/>
      <c r="W21" s="18"/>
      <c r="X21" s="18"/>
      <c r="Y21" s="18"/>
      <c r="Z21" s="18"/>
    </row>
    <row r="22" ht="20.05" customHeight="1">
      <c r="A22" t="s" s="13">
        <v>37</v>
      </c>
      <c r="B22" t="s" s="14">
        <f>$A22</f>
        <v>37</v>
      </c>
      <c r="C22" s="15">
        <f>S22/H22</f>
        <v>13.2967032967033</v>
      </c>
      <c r="D22" s="16">
        <f>K22/I22*1000000</f>
        <v>662.593995255608</v>
      </c>
      <c r="E22" s="16">
        <f>L22/I22*1000000</f>
        <v>487.910123779129</v>
      </c>
      <c r="F22" s="16">
        <f>M22/I22*1000000</f>
        <v>227.253312422378</v>
      </c>
      <c r="G22" s="16">
        <f>N22/I22*1000000</f>
        <v>125.947618932884</v>
      </c>
      <c r="H22" s="16">
        <f>O22/I22*1000000</f>
        <v>49.8314492299672</v>
      </c>
      <c r="I22" s="17">
        <v>1826156</v>
      </c>
      <c r="J22" s="18"/>
      <c r="K22" s="19">
        <v>1210</v>
      </c>
      <c r="L22" s="19">
        <v>891</v>
      </c>
      <c r="M22" s="19">
        <v>415</v>
      </c>
      <c r="N22" s="19">
        <v>230</v>
      </c>
      <c r="O22" s="19">
        <v>91</v>
      </c>
      <c r="P22" s="18"/>
      <c r="Q22" s="18"/>
      <c r="R22" s="16">
        <f>LOG(S22,2.718281828)</f>
        <v>6.49616242852455</v>
      </c>
      <c r="S22" s="16">
        <f>D22</f>
        <v>662.593995255608</v>
      </c>
      <c r="T22" t="s" s="20">
        <f>B22</f>
        <v>37</v>
      </c>
      <c r="U22" s="16">
        <f>-(R22-R$3)/0.24</f>
        <v>10.0115148367467</v>
      </c>
      <c r="V22" s="18"/>
      <c r="W22" s="18"/>
      <c r="X22" s="18"/>
      <c r="Y22" s="18"/>
      <c r="Z22" s="18"/>
    </row>
    <row r="23" ht="20.05" customHeight="1">
      <c r="A23" t="s" s="13">
        <v>38</v>
      </c>
      <c r="B23" t="s" s="14">
        <f>$A23</f>
        <v>38</v>
      </c>
      <c r="C23" s="15">
        <f>S23/H23</f>
        <v>5.07957559681696</v>
      </c>
      <c r="D23" s="16">
        <f>K23/I23*1000000</f>
        <v>640.626777195694</v>
      </c>
      <c r="E23" s="16">
        <f>L23/I23*1000000</f>
        <v>373.671075784642</v>
      </c>
      <c r="F23" s="16">
        <f>M23/I23*1000000</f>
        <v>283.347718164362</v>
      </c>
      <c r="G23" s="16">
        <f>N23/I23*1000000</f>
        <v>193.693422452380</v>
      </c>
      <c r="H23" s="16">
        <f>O23/I23*1000000</f>
        <v>126.118169714244</v>
      </c>
      <c r="I23" s="17">
        <v>2989260</v>
      </c>
      <c r="J23" s="18"/>
      <c r="K23" s="19">
        <v>1915</v>
      </c>
      <c r="L23" s="19">
        <v>1117</v>
      </c>
      <c r="M23" s="19">
        <v>847</v>
      </c>
      <c r="N23" s="19">
        <v>579</v>
      </c>
      <c r="O23" s="19">
        <v>377</v>
      </c>
      <c r="P23" s="18"/>
      <c r="Q23" s="18"/>
      <c r="R23" s="16">
        <f>LOG(S23,2.718281828)</f>
        <v>6.46244703757339</v>
      </c>
      <c r="S23" s="16">
        <f>D23</f>
        <v>640.626777195694</v>
      </c>
      <c r="T23" t="s" s="20">
        <f>B23</f>
        <v>38</v>
      </c>
      <c r="U23" s="16">
        <f>-(R23-R$3)/0.24</f>
        <v>10.1519956323765</v>
      </c>
      <c r="V23" s="18"/>
      <c r="W23" s="18"/>
      <c r="X23" s="18"/>
      <c r="Y23" s="18"/>
      <c r="Z23" s="18"/>
    </row>
    <row r="24" ht="20.05" customHeight="1">
      <c r="A24" t="s" s="13">
        <v>39</v>
      </c>
      <c r="B24" t="s" s="14">
        <f>$A24</f>
        <v>39</v>
      </c>
      <c r="C24" s="15">
        <f>S24/H24</f>
        <v>4.5673289183223</v>
      </c>
      <c r="D24" s="16">
        <f>K24/I24*1000000</f>
        <v>599.920899747969</v>
      </c>
      <c r="E24" s="16">
        <f>L24/I24*1000000</f>
        <v>463.061226146693</v>
      </c>
      <c r="F24" s="16">
        <f>M24/I24*1000000</f>
        <v>279.518485914472</v>
      </c>
      <c r="G24" s="16">
        <f>N24/I24*1000000</f>
        <v>174.409096760949</v>
      </c>
      <c r="H24" s="16">
        <f>O24/I24*1000000</f>
        <v>131.350491824954</v>
      </c>
      <c r="I24" s="17">
        <v>6897576</v>
      </c>
      <c r="J24" s="18"/>
      <c r="K24" s="19">
        <v>4138</v>
      </c>
      <c r="L24" s="19">
        <v>3194</v>
      </c>
      <c r="M24" s="19">
        <v>1928</v>
      </c>
      <c r="N24" s="19">
        <v>1203</v>
      </c>
      <c r="O24" s="19">
        <v>906</v>
      </c>
      <c r="P24" s="18"/>
      <c r="Q24" s="18"/>
      <c r="R24" s="16">
        <f>LOG(S24,2.718281828)</f>
        <v>6.39679781385218</v>
      </c>
      <c r="S24" s="16">
        <f>D24</f>
        <v>599.920899747969</v>
      </c>
      <c r="T24" t="s" s="20">
        <f>B24</f>
        <v>39</v>
      </c>
      <c r="U24" s="16">
        <f>-(R24-R$3)/0.24</f>
        <v>10.4255340645482</v>
      </c>
      <c r="V24" s="18"/>
      <c r="W24" s="18"/>
      <c r="X24" s="18"/>
      <c r="Y24" s="18"/>
      <c r="Z24" s="18"/>
    </row>
    <row r="25" ht="20.05" customHeight="1">
      <c r="A25" t="s" s="13">
        <v>40</v>
      </c>
      <c r="B25" t="s" s="14">
        <f>$A25</f>
        <v>40</v>
      </c>
      <c r="C25" s="15">
        <f>S25/H25</f>
        <v>6.91666666666667</v>
      </c>
      <c r="D25" s="16">
        <f>K25/I25*1000000</f>
        <v>544.760021177819</v>
      </c>
      <c r="E25" s="16">
        <f>L25/I25*1000000</f>
        <v>349.317336203715</v>
      </c>
      <c r="F25" s="16">
        <f>M25/I25*1000000</f>
        <v>228.988817469659</v>
      </c>
      <c r="G25" s="16">
        <f>N25/I25*1000000</f>
        <v>136.372321231931</v>
      </c>
      <c r="H25" s="16">
        <f>O25/I25*1000000</f>
        <v>78.7604849895642</v>
      </c>
      <c r="I25" s="17">
        <v>1371246</v>
      </c>
      <c r="J25" s="18"/>
      <c r="K25" s="19">
        <v>747</v>
      </c>
      <c r="L25" s="19">
        <v>479</v>
      </c>
      <c r="M25" s="19">
        <v>314</v>
      </c>
      <c r="N25" s="19">
        <v>187</v>
      </c>
      <c r="O25" s="19">
        <v>108</v>
      </c>
      <c r="P25" s="18"/>
      <c r="Q25" s="18"/>
      <c r="R25" s="16">
        <f>LOG(S25,2.718281828)</f>
        <v>6.30034537064022</v>
      </c>
      <c r="S25" s="16">
        <f>D25</f>
        <v>544.760021177819</v>
      </c>
      <c r="T25" t="s" s="20">
        <f>B25</f>
        <v>40</v>
      </c>
      <c r="U25" s="16">
        <f>-(R25-R$3)/0.24</f>
        <v>10.827419244598</v>
      </c>
      <c r="V25" s="18"/>
      <c r="W25" s="18"/>
      <c r="X25" s="18"/>
      <c r="Y25" s="18"/>
      <c r="Z25" s="18"/>
    </row>
    <row r="26" ht="20.05" customHeight="1">
      <c r="A26" t="s" s="13">
        <v>41</v>
      </c>
      <c r="B26" t="s" s="14">
        <f>$A26</f>
        <v>41</v>
      </c>
      <c r="C26" s="15">
        <f>S26/H26</f>
        <v>5.02312138728324</v>
      </c>
      <c r="D26" s="16">
        <f>K26/I26*1000000</f>
        <v>529.536594543457</v>
      </c>
      <c r="E26" s="16">
        <f>L26/I26*1000000</f>
        <v>327.228022174726</v>
      </c>
      <c r="F26" s="16">
        <f>M26/I26*1000000</f>
        <v>245.573357423491</v>
      </c>
      <c r="G26" s="16">
        <f>N26/I26*1000000</f>
        <v>146.247160748481</v>
      </c>
      <c r="H26" s="16">
        <f>O26/I26*1000000</f>
        <v>105.419828372863</v>
      </c>
      <c r="I26" s="17">
        <v>3282115</v>
      </c>
      <c r="J26" s="18"/>
      <c r="K26" s="19">
        <v>1738</v>
      </c>
      <c r="L26" s="19">
        <v>1074</v>
      </c>
      <c r="M26" s="19">
        <v>806</v>
      </c>
      <c r="N26" s="19">
        <v>480</v>
      </c>
      <c r="O26" s="19">
        <v>346</v>
      </c>
      <c r="P26" s="18"/>
      <c r="Q26" s="18"/>
      <c r="R26" s="16">
        <f>LOG(S26,2.718281828)</f>
        <v>6.27200227522049</v>
      </c>
      <c r="S26" s="16">
        <f>D26</f>
        <v>529.536594543457</v>
      </c>
      <c r="T26" t="s" s="20">
        <f>B26</f>
        <v>41</v>
      </c>
      <c r="U26" s="16">
        <f>-(R26-R$3)/0.24</f>
        <v>10.9455154755136</v>
      </c>
      <c r="V26" s="18"/>
      <c r="W26" s="18"/>
      <c r="X26" s="18"/>
      <c r="Y26" s="18"/>
      <c r="Z26" s="18"/>
    </row>
    <row r="27" ht="20.05" customHeight="1">
      <c r="A27" t="s" s="13">
        <v>42</v>
      </c>
      <c r="B27" t="s" s="14">
        <f>$A27</f>
        <v>42</v>
      </c>
      <c r="C27" s="15">
        <f>S27/H27</f>
        <v>8.5308988764045</v>
      </c>
      <c r="D27" s="16">
        <f>K27/I27*1000000</f>
        <v>492.278665060858</v>
      </c>
      <c r="E27" s="16">
        <f>L27/I27*1000000</f>
        <v>297.279905077910</v>
      </c>
      <c r="F27" s="16">
        <f>M27/I27*1000000</f>
        <v>167.118638023624</v>
      </c>
      <c r="G27" s="16">
        <f>N27/I27*1000000</f>
        <v>108.602800655507</v>
      </c>
      <c r="H27" s="16">
        <f>O27/I27*1000000</f>
        <v>57.7053687065082</v>
      </c>
      <c r="I27" s="17">
        <v>6169270</v>
      </c>
      <c r="J27" s="18"/>
      <c r="K27" s="19">
        <v>3037</v>
      </c>
      <c r="L27" s="19">
        <v>1834</v>
      </c>
      <c r="M27" s="19">
        <v>1031</v>
      </c>
      <c r="N27" s="19">
        <v>670</v>
      </c>
      <c r="O27" s="19">
        <v>356</v>
      </c>
      <c r="P27" s="18"/>
      <c r="Q27" s="18"/>
      <c r="R27" s="16">
        <f>LOG(S27,2.718281828)</f>
        <v>6.19904494959964</v>
      </c>
      <c r="S27" s="16">
        <f>D27</f>
        <v>492.278665060858</v>
      </c>
      <c r="T27" t="s" s="20">
        <f>B27</f>
        <v>42</v>
      </c>
      <c r="U27" s="16">
        <f>-(R27-R$3)/0.24</f>
        <v>11.2495043322671</v>
      </c>
      <c r="V27" s="18"/>
      <c r="W27" s="18"/>
      <c r="X27" s="18"/>
      <c r="Y27" s="18"/>
      <c r="Z27" s="18"/>
    </row>
    <row r="28" ht="20.05" customHeight="1">
      <c r="A28" t="s" s="13">
        <v>43</v>
      </c>
      <c r="B28" t="s" s="14">
        <f>$A28</f>
        <v>43</v>
      </c>
      <c r="C28" s="15">
        <f>S28/H28</f>
        <v>5.7004716981132</v>
      </c>
      <c r="D28" s="16">
        <f>K28/I28*1000000</f>
        <v>463.907088066532</v>
      </c>
      <c r="E28" s="16">
        <f>L28/I28*1000000</f>
        <v>298.267114131316</v>
      </c>
      <c r="F28" s="16">
        <f>M28/I28*1000000</f>
        <v>177.539948887688</v>
      </c>
      <c r="G28" s="16">
        <f>N28/I28*1000000</f>
        <v>103.453008054556</v>
      </c>
      <c r="H28" s="16">
        <f>O28/I28*1000000</f>
        <v>81.38047386851871</v>
      </c>
      <c r="I28" s="17">
        <v>5210095</v>
      </c>
      <c r="J28" s="18"/>
      <c r="K28" s="19">
        <v>2417</v>
      </c>
      <c r="L28" s="19">
        <v>1554</v>
      </c>
      <c r="M28" s="19">
        <v>925</v>
      </c>
      <c r="N28" s="19">
        <v>539</v>
      </c>
      <c r="O28" s="19">
        <v>424</v>
      </c>
      <c r="P28" s="18"/>
      <c r="Q28" s="18"/>
      <c r="R28" s="16">
        <f>LOG(S28,2.718281828)</f>
        <v>6.13968429197621</v>
      </c>
      <c r="S28" s="16">
        <f>D28</f>
        <v>463.907088066532</v>
      </c>
      <c r="T28" t="s" s="20">
        <f>B28</f>
        <v>43</v>
      </c>
      <c r="U28" s="16">
        <f>-(R28-R$3)/0.24</f>
        <v>11.4968404056981</v>
      </c>
      <c r="V28" s="18"/>
      <c r="W28" s="18"/>
      <c r="X28" s="18"/>
      <c r="Y28" s="18"/>
      <c r="Z28" s="18"/>
    </row>
    <row r="29" ht="20.05" customHeight="1">
      <c r="A29" t="s" s="13">
        <v>44</v>
      </c>
      <c r="B29" t="s" s="14">
        <f>$A29</f>
        <v>44</v>
      </c>
      <c r="C29" s="15">
        <f>S29/H29</f>
        <v>7.76325088339223</v>
      </c>
      <c r="D29" s="16">
        <f>K29/I29*1000000</f>
        <v>447.579880377809</v>
      </c>
      <c r="E29" s="16">
        <f>L29/I29*1000000</f>
        <v>256.894960926908</v>
      </c>
      <c r="F29" s="16">
        <f>M29/I29*1000000</f>
        <v>190.481196246359</v>
      </c>
      <c r="G29" s="16">
        <f>N29/I29*1000000</f>
        <v>127.734449247559</v>
      </c>
      <c r="H29" s="16">
        <f>O29/I29*1000000</f>
        <v>57.6536668852617</v>
      </c>
      <c r="I29" s="17">
        <v>4908621</v>
      </c>
      <c r="J29" s="18"/>
      <c r="K29" s="19">
        <v>2197</v>
      </c>
      <c r="L29" s="19">
        <v>1261</v>
      </c>
      <c r="M29" s="19">
        <v>935</v>
      </c>
      <c r="N29" s="19">
        <v>627</v>
      </c>
      <c r="O29" s="19">
        <v>283</v>
      </c>
      <c r="P29" s="18"/>
      <c r="Q29" s="18"/>
      <c r="R29" s="16">
        <f>LOG(S29,2.718281828)</f>
        <v>6.10385502645337</v>
      </c>
      <c r="S29" s="16">
        <f>D29</f>
        <v>447.579880377809</v>
      </c>
      <c r="T29" t="s" s="20">
        <f>B29</f>
        <v>44</v>
      </c>
      <c r="U29" s="16">
        <f>-(R29-R$3)/0.24</f>
        <v>11.6461290120433</v>
      </c>
      <c r="V29" s="18"/>
      <c r="W29" s="18"/>
      <c r="X29" s="18"/>
      <c r="Y29" s="18"/>
      <c r="Z29" s="18"/>
    </row>
    <row r="30" ht="20.05" customHeight="1">
      <c r="A30" t="s" s="13">
        <v>45</v>
      </c>
      <c r="B30" t="s" s="14">
        <f>$A30</f>
        <v>45</v>
      </c>
      <c r="C30" s="15">
        <f>S30/H30</f>
        <v>6.14686295127936</v>
      </c>
      <c r="D30" s="16">
        <f>K30/I30*1000000</f>
        <v>443.3344300617</v>
      </c>
      <c r="E30" s="16">
        <f>L30/I30*1000000</f>
        <v>273.984065291025</v>
      </c>
      <c r="F30" s="16">
        <f>M30/I30*1000000</f>
        <v>187.374966962269</v>
      </c>
      <c r="G30" s="16">
        <f>N30/I30*1000000</f>
        <v>121.116225946604</v>
      </c>
      <c r="H30" s="16">
        <f>O30/I30*1000000</f>
        <v>72.1236887133506</v>
      </c>
      <c r="I30" s="17">
        <v>39557045</v>
      </c>
      <c r="J30" s="18"/>
      <c r="K30" s="19">
        <v>17537</v>
      </c>
      <c r="L30" s="19">
        <v>10838</v>
      </c>
      <c r="M30" s="19">
        <v>7412</v>
      </c>
      <c r="N30" s="19">
        <v>4791</v>
      </c>
      <c r="O30" s="19">
        <v>2853</v>
      </c>
      <c r="P30" s="18"/>
      <c r="Q30" s="18"/>
      <c r="R30" s="16">
        <f>LOG(S30,2.718281828)</f>
        <v>6.09432440739718</v>
      </c>
      <c r="S30" s="16">
        <f>D30</f>
        <v>443.3344300617</v>
      </c>
      <c r="T30" t="s" s="20">
        <f>B30</f>
        <v>45</v>
      </c>
      <c r="U30" s="16">
        <f>-(R30-R$3)/0.24</f>
        <v>11.6858399247774</v>
      </c>
      <c r="V30" s="18"/>
      <c r="W30" s="18"/>
      <c r="X30" s="18"/>
      <c r="Y30" s="18"/>
      <c r="Z30" s="18"/>
    </row>
    <row r="31" ht="20.05" customHeight="1">
      <c r="A31" t="s" s="13">
        <v>46</v>
      </c>
      <c r="B31" t="s" s="14">
        <f>$A31</f>
        <v>46</v>
      </c>
      <c r="C31" s="15">
        <f>S31/H31</f>
        <v>4.4068376068376</v>
      </c>
      <c r="D31" s="16">
        <f>K31/I31*1000000</f>
        <v>440.551670490591</v>
      </c>
      <c r="E31" s="16">
        <f>L31/I31*1000000</f>
        <v>295.637854906409</v>
      </c>
      <c r="F31" s="16">
        <f>M31/I31*1000000</f>
        <v>219.592279511408</v>
      </c>
      <c r="G31" s="16">
        <f>N31/I31*1000000</f>
        <v>143.888481983351</v>
      </c>
      <c r="H31" s="16">
        <f>O31/I31*1000000</f>
        <v>99.97002608106899</v>
      </c>
      <c r="I31" s="17">
        <v>5851754</v>
      </c>
      <c r="J31" s="18"/>
      <c r="K31" s="19">
        <v>2578</v>
      </c>
      <c r="L31" s="19">
        <v>1730</v>
      </c>
      <c r="M31" s="19">
        <v>1285</v>
      </c>
      <c r="N31" s="19">
        <v>842</v>
      </c>
      <c r="O31" s="19">
        <v>585</v>
      </c>
      <c r="P31" s="18"/>
      <c r="Q31" s="18"/>
      <c r="R31" s="16">
        <f>LOG(S31,2.718281828)</f>
        <v>6.08802773916339</v>
      </c>
      <c r="S31" s="16">
        <f>D31</f>
        <v>440.551670490591</v>
      </c>
      <c r="T31" t="s" s="20">
        <f>B31</f>
        <v>46</v>
      </c>
      <c r="U31" s="16">
        <f>-(R31-R$3)/0.24</f>
        <v>11.7120760424182</v>
      </c>
      <c r="V31" s="18"/>
      <c r="W31" s="18"/>
      <c r="X31" s="18"/>
      <c r="Y31" s="18"/>
      <c r="Z31" s="18"/>
    </row>
    <row r="32" ht="20.05" customHeight="1">
      <c r="A32" t="s" s="13">
        <v>47</v>
      </c>
      <c r="B32" t="s" s="14">
        <f>$A32</f>
        <v>47</v>
      </c>
      <c r="C32" s="15">
        <f>S32/H32</f>
        <v>6.79261363636363</v>
      </c>
      <c r="D32" s="16">
        <f>K32/I32*1000000</f>
        <v>407.058610821834</v>
      </c>
      <c r="E32" s="16">
        <f>L32/I32*1000000</f>
        <v>247.027203806977</v>
      </c>
      <c r="F32" s="16">
        <f>M32/I32*1000000</f>
        <v>164.542930723255</v>
      </c>
      <c r="G32" s="16">
        <f>N32/I32*1000000</f>
        <v>96.7849520084537</v>
      </c>
      <c r="H32" s="16">
        <f>O32/I32*1000000</f>
        <v>59.9266545417339</v>
      </c>
      <c r="I32" s="17">
        <v>11747694</v>
      </c>
      <c r="J32" s="18"/>
      <c r="K32" s="19">
        <v>4782</v>
      </c>
      <c r="L32" s="19">
        <v>2902</v>
      </c>
      <c r="M32" s="19">
        <v>1933</v>
      </c>
      <c r="N32" s="19">
        <v>1137</v>
      </c>
      <c r="O32" s="19">
        <v>704</v>
      </c>
      <c r="P32" s="18"/>
      <c r="Q32" s="18"/>
      <c r="R32" s="16">
        <f>LOG(S32,2.718281828)</f>
        <v>6.0089571830226</v>
      </c>
      <c r="S32" s="16">
        <f>D32</f>
        <v>407.058610821834</v>
      </c>
      <c r="T32" t="s" s="20">
        <f>B32</f>
        <v>47</v>
      </c>
      <c r="U32" s="16">
        <f>-(R32-R$3)/0.24</f>
        <v>12.0415366930048</v>
      </c>
      <c r="V32" s="18"/>
      <c r="W32" s="18"/>
      <c r="X32" s="18"/>
      <c r="Y32" s="18"/>
      <c r="Z32" s="18"/>
    </row>
    <row r="33" ht="20.05" customHeight="1">
      <c r="A33" t="s" s="13">
        <v>48</v>
      </c>
      <c r="B33" t="s" s="14">
        <f>$A33</f>
        <v>48</v>
      </c>
      <c r="C33" s="15">
        <f>S33/H33</f>
        <v>5.39024390243902</v>
      </c>
      <c r="D33" s="16">
        <f>K33/I33*1000000</f>
        <v>389.753538203783</v>
      </c>
      <c r="E33" s="16">
        <f>L33/I33*1000000</f>
        <v>264.538600590803</v>
      </c>
      <c r="F33" s="16">
        <f>M33/I33*1000000</f>
        <v>172.831885719325</v>
      </c>
      <c r="G33" s="16">
        <f>N33/I33*1000000</f>
        <v>128.742118954191</v>
      </c>
      <c r="H33" s="16">
        <f>O33/I33*1000000</f>
        <v>72.3072174948195</v>
      </c>
      <c r="I33" s="17">
        <v>567025</v>
      </c>
      <c r="J33" s="18"/>
      <c r="K33" s="19">
        <v>221</v>
      </c>
      <c r="L33" s="19">
        <v>150</v>
      </c>
      <c r="M33" s="19">
        <v>98</v>
      </c>
      <c r="N33" s="19">
        <v>73</v>
      </c>
      <c r="O33" s="19">
        <v>41</v>
      </c>
      <c r="P33" s="18"/>
      <c r="Q33" s="18"/>
      <c r="R33" s="16">
        <f>LOG(S33,2.718281828)</f>
        <v>5.96551458704081</v>
      </c>
      <c r="S33" s="16">
        <f>D33</f>
        <v>389.753538203783</v>
      </c>
      <c r="T33" t="s" s="20">
        <f>B33</f>
        <v>48</v>
      </c>
      <c r="U33" s="16">
        <f>-(R33-R$3)/0.24</f>
        <v>12.2225475095956</v>
      </c>
      <c r="V33" s="18"/>
      <c r="W33" s="18"/>
      <c r="X33" s="18"/>
      <c r="Y33" s="18"/>
      <c r="Z33" s="18"/>
    </row>
    <row r="34" ht="20.05" customHeight="1">
      <c r="A34" t="s" s="13">
        <v>49</v>
      </c>
      <c r="B34" t="s" s="14">
        <f>$A34</f>
        <v>49</v>
      </c>
      <c r="C34" s="15">
        <f>S34/H34</f>
        <v>8.52429667519181</v>
      </c>
      <c r="D34" s="16">
        <f>K34/I34*1000000</f>
        <v>386.380711707938</v>
      </c>
      <c r="E34" s="16">
        <f>L34/I34*1000000</f>
        <v>197.769425194642</v>
      </c>
      <c r="F34" s="16">
        <f>M34/I34*1000000</f>
        <v>118.244322214851</v>
      </c>
      <c r="G34" s="16">
        <f>N34/I34*1000000</f>
        <v>70.0191868801665</v>
      </c>
      <c r="H34" s="16">
        <f>O34/I34*1000000</f>
        <v>45.3269901823594</v>
      </c>
      <c r="I34" s="17">
        <v>8626207</v>
      </c>
      <c r="J34" s="18"/>
      <c r="K34" s="19">
        <v>3333</v>
      </c>
      <c r="L34" s="19">
        <v>1706</v>
      </c>
      <c r="M34" s="19">
        <v>1020</v>
      </c>
      <c r="N34" s="19">
        <v>604</v>
      </c>
      <c r="O34" s="19">
        <v>391</v>
      </c>
      <c r="P34" s="18"/>
      <c r="Q34" s="18"/>
      <c r="R34" s="16">
        <f>LOG(S34,2.718281828)</f>
        <v>5.95682318415825</v>
      </c>
      <c r="S34" s="16">
        <f>D34</f>
        <v>386.380711707938</v>
      </c>
      <c r="T34" t="s" s="20">
        <f>B34</f>
        <v>49</v>
      </c>
      <c r="U34" s="16">
        <f>-(R34-R$3)/0.24</f>
        <v>12.2587616882729</v>
      </c>
      <c r="V34" s="18"/>
      <c r="W34" s="18"/>
      <c r="X34" s="18"/>
      <c r="Y34" s="18"/>
      <c r="Z34" s="18"/>
    </row>
    <row r="35" ht="20.05" customHeight="1">
      <c r="A35" t="s" s="13">
        <v>50</v>
      </c>
      <c r="B35" t="s" s="14">
        <f>$A35</f>
        <v>50</v>
      </c>
      <c r="C35" s="15">
        <f>S35/H35</f>
        <v>3.65492957746481</v>
      </c>
      <c r="D35" s="16">
        <f>K35/I35*1000000</f>
        <v>385.647092042592</v>
      </c>
      <c r="E35" s="16">
        <f>L35/I35*1000000</f>
        <v>279.389800786155</v>
      </c>
      <c r="F35" s="16">
        <f>M35/I35*1000000</f>
        <v>204.340944723917</v>
      </c>
      <c r="G35" s="16">
        <f>N35/I35*1000000</f>
        <v>124.833740776793</v>
      </c>
      <c r="H35" s="16">
        <f>O35/I35*1000000</f>
        <v>105.514233275622</v>
      </c>
      <c r="I35" s="17">
        <v>1345790</v>
      </c>
      <c r="J35" s="18"/>
      <c r="K35" s="19">
        <v>519</v>
      </c>
      <c r="L35" s="19">
        <v>376</v>
      </c>
      <c r="M35" s="19">
        <v>275</v>
      </c>
      <c r="N35" s="19">
        <v>168</v>
      </c>
      <c r="O35" s="19">
        <v>142</v>
      </c>
      <c r="P35" s="18"/>
      <c r="Q35" s="18"/>
      <c r="R35" s="16">
        <f>LOG(S35,2.718281828)</f>
        <v>5.95492268295164</v>
      </c>
      <c r="S35" s="16">
        <f>D35</f>
        <v>385.647092042592</v>
      </c>
      <c r="T35" t="s" s="20">
        <f>B35</f>
        <v>50</v>
      </c>
      <c r="U35" s="16">
        <f>-(R35-R$3)/0.24</f>
        <v>12.2666804433005</v>
      </c>
      <c r="V35" s="18"/>
      <c r="W35" s="18"/>
      <c r="X35" s="18"/>
      <c r="Y35" s="18"/>
      <c r="Z35" s="18"/>
    </row>
    <row r="36" ht="20.05" customHeight="1">
      <c r="A36" t="s" s="13">
        <v>51</v>
      </c>
      <c r="B36" t="s" s="14">
        <f>$A36</f>
        <v>51</v>
      </c>
      <c r="C36" s="15">
        <f>S36/H36</f>
        <v>7.94</v>
      </c>
      <c r="D36" s="16">
        <f>K36/I36*1000000</f>
        <v>378.701159951160</v>
      </c>
      <c r="E36" s="16">
        <f>L36/I36*1000000</f>
        <v>192.212301587302</v>
      </c>
      <c r="F36" s="16">
        <f>M36/I36*1000000</f>
        <v>134.023962148962</v>
      </c>
      <c r="G36" s="16">
        <f>N36/I36*1000000</f>
        <v>91.09813797313799</v>
      </c>
      <c r="H36" s="16">
        <f>O36/I36*1000000</f>
        <v>47.6953601953602</v>
      </c>
      <c r="I36" s="17">
        <v>2096640</v>
      </c>
      <c r="J36" s="18"/>
      <c r="K36" s="19">
        <v>794</v>
      </c>
      <c r="L36" s="19">
        <v>403</v>
      </c>
      <c r="M36" s="19">
        <v>281</v>
      </c>
      <c r="N36" s="19">
        <v>191</v>
      </c>
      <c r="O36" s="19">
        <v>100</v>
      </c>
      <c r="P36" s="18"/>
      <c r="Q36" s="18"/>
      <c r="R36" s="16">
        <f>LOG(S36,2.718281828)</f>
        <v>5.93674739888729</v>
      </c>
      <c r="S36" s="16">
        <f>D36</f>
        <v>378.701159951160</v>
      </c>
      <c r="T36" t="s" s="20">
        <f>B36</f>
        <v>51</v>
      </c>
      <c r="U36" s="16">
        <f>-(R36-R$3)/0.24</f>
        <v>12.3424107935686</v>
      </c>
      <c r="V36" s="18"/>
      <c r="W36" s="18"/>
      <c r="X36" s="18"/>
      <c r="Y36" s="18"/>
      <c r="Z36" s="18"/>
    </row>
    <row r="37" ht="20.05" customHeight="1">
      <c r="A37" t="s" s="13">
        <v>52</v>
      </c>
      <c r="B37" t="s" s="14">
        <f>$A37</f>
        <v>52</v>
      </c>
      <c r="C37" s="15">
        <f>S37/H37</f>
        <v>8.975609756097571</v>
      </c>
      <c r="D37" s="16">
        <f>K37/I37*1000000</f>
        <v>372.203950570709</v>
      </c>
      <c r="E37" s="16">
        <f>L37/I37*1000000</f>
        <v>222.260375374764</v>
      </c>
      <c r="F37" s="16">
        <f>M37/I37*1000000</f>
        <v>121.623709391651</v>
      </c>
      <c r="G37" s="16">
        <f>N37/I37*1000000</f>
        <v>81.4196141873425</v>
      </c>
      <c r="H37" s="16">
        <f>O37/I37*1000000</f>
        <v>41.4683749277148</v>
      </c>
      <c r="I37" s="17">
        <v>3954821</v>
      </c>
      <c r="J37" s="18"/>
      <c r="K37" s="19">
        <v>1472</v>
      </c>
      <c r="L37" s="19">
        <v>879</v>
      </c>
      <c r="M37" s="19">
        <v>481</v>
      </c>
      <c r="N37" s="19">
        <v>322</v>
      </c>
      <c r="O37" s="19">
        <v>164</v>
      </c>
      <c r="P37" s="18"/>
      <c r="Q37" s="18"/>
      <c r="R37" s="16">
        <f>LOG(S37,2.718281828)</f>
        <v>5.91944195925868</v>
      </c>
      <c r="S37" s="16">
        <f>D37</f>
        <v>372.203950570709</v>
      </c>
      <c r="T37" t="s" s="20">
        <f>B37</f>
        <v>52</v>
      </c>
      <c r="U37" s="16">
        <f>-(R37-R$3)/0.24</f>
        <v>12.4145167920211</v>
      </c>
      <c r="V37" s="18"/>
      <c r="W37" s="18"/>
      <c r="X37" s="18"/>
      <c r="Y37" s="18"/>
      <c r="Z37" s="18"/>
    </row>
    <row r="38" ht="20.05" customHeight="1">
      <c r="A38" t="s" s="13">
        <v>53</v>
      </c>
      <c r="B38" t="s" s="14">
        <f>$A38</f>
        <v>53</v>
      </c>
      <c r="C38" s="15">
        <f>S38/H38</f>
        <v>7.80487804878048</v>
      </c>
      <c r="D38" s="16">
        <f>K38/I38*1000000</f>
        <v>354.363712269954</v>
      </c>
      <c r="E38" s="16">
        <f>L38/I38*1000000</f>
        <v>182.718789139195</v>
      </c>
      <c r="F38" s="16">
        <f>M38/I38*1000000</f>
        <v>111.846046685204</v>
      </c>
      <c r="G38" s="16">
        <f>N38/I38*1000000</f>
        <v>64.2284228489292</v>
      </c>
      <c r="H38" s="16">
        <f>O38/I38*1000000</f>
        <v>45.4028506345879</v>
      </c>
      <c r="I38" s="17">
        <v>903027</v>
      </c>
      <c r="J38" s="18"/>
      <c r="K38" s="19">
        <v>320</v>
      </c>
      <c r="L38" s="19">
        <v>165</v>
      </c>
      <c r="M38" s="19">
        <v>101</v>
      </c>
      <c r="N38" s="19">
        <v>58</v>
      </c>
      <c r="O38" s="19">
        <v>41</v>
      </c>
      <c r="P38" s="18"/>
      <c r="Q38" s="18"/>
      <c r="R38" s="16">
        <f>LOG(S38,2.718281828)</f>
        <v>5.87032382246504</v>
      </c>
      <c r="S38" s="16">
        <f>D38</f>
        <v>354.363712269954</v>
      </c>
      <c r="T38" t="s" s="20">
        <f>B38</f>
        <v>53</v>
      </c>
      <c r="U38" s="16">
        <f>-(R38-R$3)/0.24</f>
        <v>12.619175695328</v>
      </c>
      <c r="V38" s="18"/>
      <c r="W38" s="18"/>
      <c r="X38" s="18"/>
      <c r="Y38" s="18"/>
      <c r="Z38" s="18"/>
    </row>
    <row r="39" ht="20.05" customHeight="1">
      <c r="A39" t="s" s="13">
        <v>54</v>
      </c>
      <c r="B39" t="s" s="14">
        <f>$A39</f>
        <v>54</v>
      </c>
      <c r="C39" s="15">
        <f>S39/H39</f>
        <v>6.4214463840399</v>
      </c>
      <c r="D39" s="16">
        <f>K39/I39*1000000</f>
        <v>348.987205248117</v>
      </c>
      <c r="E39" s="16">
        <f>L39/I39*1000000</f>
        <v>216.575360771453</v>
      </c>
      <c r="F39" s="16">
        <f>M39/I39*1000000</f>
        <v>156.807066591096</v>
      </c>
      <c r="G39" s="16">
        <f>N39/I39*1000000</f>
        <v>92.83737304658651</v>
      </c>
      <c r="H39" s="16">
        <f>O39/I39*1000000</f>
        <v>54.3471337104835</v>
      </c>
      <c r="I39" s="17">
        <v>7378494</v>
      </c>
      <c r="J39" s="18"/>
      <c r="K39" s="19">
        <v>2575</v>
      </c>
      <c r="L39" s="19">
        <v>1598</v>
      </c>
      <c r="M39" s="19">
        <v>1157</v>
      </c>
      <c r="N39" s="19">
        <v>685</v>
      </c>
      <c r="O39" s="19">
        <v>401</v>
      </c>
      <c r="P39" s="18"/>
      <c r="Q39" s="18"/>
      <c r="R39" s="16">
        <f>LOG(S39,2.718281828)</f>
        <v>5.85503526133897</v>
      </c>
      <c r="S39" s="16">
        <f>D39</f>
        <v>348.987205248117</v>
      </c>
      <c r="T39" t="s" s="20">
        <f>B39</f>
        <v>54</v>
      </c>
      <c r="U39" s="16">
        <f>-(R39-R$3)/0.24</f>
        <v>12.6828780333533</v>
      </c>
      <c r="V39" s="18"/>
      <c r="W39" s="18"/>
      <c r="X39" s="18"/>
      <c r="Y39" s="18"/>
      <c r="Z39" s="18"/>
    </row>
    <row r="40" ht="20.05" customHeight="1">
      <c r="A40" t="s" s="13">
        <v>55</v>
      </c>
      <c r="B40" t="s" s="14">
        <f>$A40</f>
        <v>55</v>
      </c>
      <c r="C40" s="15">
        <f>S40/H40</f>
        <v>7.23448275862069</v>
      </c>
      <c r="D40" s="16">
        <f>K40/I40*1000000</f>
        <v>329.889878418755</v>
      </c>
      <c r="E40" s="16">
        <f>L40/I40*1000000</f>
        <v>193.090929789433</v>
      </c>
      <c r="F40" s="16">
        <f>M40/I40*1000000</f>
        <v>133.339664870879</v>
      </c>
      <c r="G40" s="16">
        <f>N40/I40*1000000</f>
        <v>73.90288029400141</v>
      </c>
      <c r="H40" s="16">
        <f>O40/I40*1000000</f>
        <v>45.5996495431072</v>
      </c>
      <c r="I40" s="17">
        <v>3179849</v>
      </c>
      <c r="J40" s="18"/>
      <c r="K40" s="19">
        <v>1049</v>
      </c>
      <c r="L40" s="19">
        <v>614</v>
      </c>
      <c r="M40" s="19">
        <v>424</v>
      </c>
      <c r="N40" s="19">
        <v>235</v>
      </c>
      <c r="O40" s="19">
        <v>145</v>
      </c>
      <c r="P40" s="18"/>
      <c r="Q40" s="18"/>
      <c r="R40" s="16">
        <f>LOG(S40,2.718281828)</f>
        <v>5.79875889798761</v>
      </c>
      <c r="S40" s="16">
        <f>D40</f>
        <v>329.889878418755</v>
      </c>
      <c r="T40" t="s" s="20">
        <f>B40</f>
        <v>55</v>
      </c>
      <c r="U40" s="16">
        <f>-(R40-R$3)/0.24</f>
        <v>12.9173628806506</v>
      </c>
      <c r="V40" s="18"/>
      <c r="W40" s="18"/>
      <c r="X40" s="18"/>
      <c r="Y40" s="18"/>
      <c r="Z40" s="18"/>
    </row>
    <row r="41" ht="20.05" customHeight="1">
      <c r="A41" t="s" s="13">
        <v>56</v>
      </c>
      <c r="B41" t="s" s="14">
        <f>$A41</f>
        <v>56</v>
      </c>
      <c r="C41" s="15">
        <f>S41/H41</f>
        <v>7.23809523809525</v>
      </c>
      <c r="D41" s="16">
        <f>K41/I41*1000000</f>
        <v>313.363618277758</v>
      </c>
      <c r="E41" s="16">
        <f>L41/I41*1000000</f>
        <v>189.667453168116</v>
      </c>
      <c r="F41" s="16">
        <f>M41/I41*1000000</f>
        <v>126.444968778744</v>
      </c>
      <c r="G41" s="16">
        <f>N41/I41*1000000</f>
        <v>69.40729264485419</v>
      </c>
      <c r="H41" s="16">
        <f>O41/I41*1000000</f>
        <v>43.2936577883744</v>
      </c>
      <c r="I41" s="17">
        <v>2910357</v>
      </c>
      <c r="J41" s="18"/>
      <c r="K41" s="19">
        <v>912</v>
      </c>
      <c r="L41" s="19">
        <v>552</v>
      </c>
      <c r="M41" s="19">
        <v>368</v>
      </c>
      <c r="N41" s="19">
        <v>202</v>
      </c>
      <c r="O41" s="19">
        <v>126</v>
      </c>
      <c r="P41" s="18"/>
      <c r="Q41" s="18"/>
      <c r="R41" s="16">
        <f>LOG(S41,2.718281828)</f>
        <v>5.74736423697376</v>
      </c>
      <c r="S41" s="16">
        <f>D41</f>
        <v>313.363618277758</v>
      </c>
      <c r="T41" t="s" s="20">
        <f>B41</f>
        <v>56</v>
      </c>
      <c r="U41" s="16">
        <f>-(R41-R$3)/0.24</f>
        <v>13.1315073015416</v>
      </c>
      <c r="V41" s="18"/>
      <c r="W41" s="18"/>
      <c r="X41" s="18"/>
      <c r="Y41" s="18"/>
      <c r="Z41" s="18"/>
    </row>
    <row r="42" ht="20.05" customHeight="1">
      <c r="A42" t="s" s="13">
        <v>57</v>
      </c>
      <c r="B42" t="s" s="14">
        <f>$A42</f>
        <v>57</v>
      </c>
      <c r="C42" s="15">
        <f>S42/H42</f>
        <v>5.85714285714286</v>
      </c>
      <c r="D42" s="16">
        <f>K42/I42*1000000</f>
        <v>312.951676152592</v>
      </c>
      <c r="E42" s="16">
        <f>L42/I42*1000000</f>
        <v>179.987263309681</v>
      </c>
      <c r="F42" s="16">
        <f>M42/I42*1000000</f>
        <v>129.383514410572</v>
      </c>
      <c r="G42" s="16">
        <f>N42/I42*1000000</f>
        <v>82.9260689594343</v>
      </c>
      <c r="H42" s="16">
        <f>O42/I42*1000000</f>
        <v>53.4307739772718</v>
      </c>
      <c r="I42" s="17">
        <v>10611862</v>
      </c>
      <c r="J42" s="18"/>
      <c r="K42" s="19">
        <v>3321</v>
      </c>
      <c r="L42" s="19">
        <v>1910</v>
      </c>
      <c r="M42" s="19">
        <v>1373</v>
      </c>
      <c r="N42" s="19">
        <v>880</v>
      </c>
      <c r="O42" s="19">
        <v>567</v>
      </c>
      <c r="P42" s="18"/>
      <c r="Q42" s="18"/>
      <c r="R42" s="16">
        <f>LOG(S42,2.718281828)</f>
        <v>5.74604879030241</v>
      </c>
      <c r="S42" s="16">
        <f>D42</f>
        <v>312.951676152592</v>
      </c>
      <c r="T42" t="s" s="20">
        <f>B42</f>
        <v>57</v>
      </c>
      <c r="U42" s="16">
        <f>-(R42-R$3)/0.24</f>
        <v>13.1369883293389</v>
      </c>
      <c r="V42" s="18"/>
      <c r="W42" s="18"/>
      <c r="X42" s="18"/>
      <c r="Y42" s="18"/>
      <c r="Z42" s="18"/>
    </row>
    <row r="43" ht="20.05" customHeight="1">
      <c r="A43" t="s" s="13">
        <v>58</v>
      </c>
      <c r="B43" t="s" s="14">
        <f>$A43</f>
        <v>58</v>
      </c>
      <c r="C43" s="15">
        <f>S43/H43</f>
        <v>3.37857142857143</v>
      </c>
      <c r="D43" s="16">
        <f>K43/I43*1000000</f>
        <v>311.286709867295</v>
      </c>
      <c r="E43" s="16">
        <f>L43/I43*1000000</f>
        <v>224.745055855563</v>
      </c>
      <c r="F43" s="16">
        <f>M43/I43*1000000</f>
        <v>167.1603050873</v>
      </c>
      <c r="G43" s="16">
        <f>N43/I43*1000000</f>
        <v>125.370228815475</v>
      </c>
      <c r="H43" s="16">
        <f>O43/I43*1000000</f>
        <v>92.1356012292205</v>
      </c>
      <c r="I43" s="17">
        <v>3038999</v>
      </c>
      <c r="J43" s="18"/>
      <c r="K43" s="19">
        <v>946</v>
      </c>
      <c r="L43" s="19">
        <v>683</v>
      </c>
      <c r="M43" s="19">
        <v>508</v>
      </c>
      <c r="N43" s="19">
        <v>381</v>
      </c>
      <c r="O43" s="19">
        <v>280</v>
      </c>
      <c r="P43" s="18"/>
      <c r="Q43" s="18"/>
      <c r="R43" s="16">
        <f>LOG(S43,2.718281828)</f>
        <v>5.74071438514234</v>
      </c>
      <c r="S43" s="16">
        <f>D43</f>
        <v>311.286709867295</v>
      </c>
      <c r="T43" t="s" s="20">
        <f>B43</f>
        <v>58</v>
      </c>
      <c r="U43" s="16">
        <f>-(R43-R$3)/0.24</f>
        <v>13.1592150175059</v>
      </c>
      <c r="V43" s="18"/>
      <c r="W43" s="18"/>
      <c r="X43" s="18"/>
      <c r="Y43" s="18"/>
      <c r="Z43" s="18"/>
    </row>
    <row r="44" ht="20.05" customHeight="1">
      <c r="A44" t="s" s="13">
        <v>59</v>
      </c>
      <c r="B44" t="s" s="14">
        <f>$A44</f>
        <v>59</v>
      </c>
      <c r="C44" s="15">
        <f>S44/H44</f>
        <v>5.26666666666666</v>
      </c>
      <c r="D44" s="16">
        <f>K44/I44*1000000</f>
        <v>311.136725555090</v>
      </c>
      <c r="E44" s="16">
        <f>L44/I44*1000000</f>
        <v>208.737296891390</v>
      </c>
      <c r="F44" s="16">
        <f>M44/I44*1000000</f>
        <v>143.096637491582</v>
      </c>
      <c r="G44" s="16">
        <f>N44/I44*1000000</f>
        <v>89.271296783739</v>
      </c>
      <c r="H44" s="16">
        <f>O44/I44*1000000</f>
        <v>59.0765934598273</v>
      </c>
      <c r="I44" s="17">
        <v>761723</v>
      </c>
      <c r="J44" s="18"/>
      <c r="K44" s="19">
        <v>237</v>
      </c>
      <c r="L44" s="19">
        <v>159</v>
      </c>
      <c r="M44" s="19">
        <v>109</v>
      </c>
      <c r="N44" s="19">
        <v>68</v>
      </c>
      <c r="O44" s="19">
        <v>45</v>
      </c>
      <c r="P44" s="18"/>
      <c r="Q44" s="18"/>
      <c r="R44" s="16">
        <f>LOG(S44,2.718281828)</f>
        <v>5.7402324485487</v>
      </c>
      <c r="S44" s="16">
        <f>D44</f>
        <v>311.136725555090</v>
      </c>
      <c r="T44" t="s" s="20">
        <f>B44</f>
        <v>59</v>
      </c>
      <c r="U44" s="16">
        <f>-(R44-R$3)/0.24</f>
        <v>13.161223086646</v>
      </c>
      <c r="V44" s="18"/>
      <c r="W44" s="18"/>
      <c r="X44" s="18"/>
      <c r="Y44" s="18"/>
      <c r="Z44" s="18"/>
    </row>
    <row r="45" ht="20.05" customHeight="1">
      <c r="A45" t="s" s="13">
        <v>60</v>
      </c>
      <c r="B45" t="s" s="14">
        <f>$A45</f>
        <v>60</v>
      </c>
      <c r="C45" s="15">
        <f>S45/H45</f>
        <v>8.08959276018099</v>
      </c>
      <c r="D45" s="16">
        <f>K45/I45*1000000</f>
        <v>303.301795805179</v>
      </c>
      <c r="E45" s="16">
        <f>L45/I45*1000000</f>
        <v>163.645213241792</v>
      </c>
      <c r="F45" s="16">
        <f>M45/I45*1000000</f>
        <v>106.710386822607</v>
      </c>
      <c r="G45" s="16">
        <f>N45/I45*1000000</f>
        <v>63.8226510694196</v>
      </c>
      <c r="H45" s="16">
        <f>O45/I45*1000000</f>
        <v>37.4928386133486</v>
      </c>
      <c r="I45" s="17">
        <v>29472295</v>
      </c>
      <c r="J45" s="18"/>
      <c r="K45" s="19">
        <v>8939</v>
      </c>
      <c r="L45" s="19">
        <v>4823</v>
      </c>
      <c r="M45" s="19">
        <v>3145</v>
      </c>
      <c r="N45" s="19">
        <v>1881</v>
      </c>
      <c r="O45" s="19">
        <v>1105</v>
      </c>
      <c r="P45" s="18"/>
      <c r="Q45" s="18"/>
      <c r="R45" s="16">
        <f>LOG(S45,2.718281828)</f>
        <v>5.71472833652957</v>
      </c>
      <c r="S45" s="16">
        <f>D45</f>
        <v>303.301795805179</v>
      </c>
      <c r="T45" t="s" s="20">
        <f>B45</f>
        <v>60</v>
      </c>
      <c r="U45" s="16">
        <f>-(R45-R$3)/0.24</f>
        <v>13.2674902200591</v>
      </c>
      <c r="V45" s="18"/>
      <c r="W45" s="18"/>
      <c r="X45" s="18"/>
      <c r="Y45" s="18"/>
      <c r="Z45" s="18"/>
    </row>
    <row r="46" ht="20.05" customHeight="1">
      <c r="A46" t="s" s="13">
        <v>61</v>
      </c>
      <c r="B46" t="s" s="14">
        <f>$A46</f>
        <v>61</v>
      </c>
      <c r="C46" s="15">
        <f>S46/H46</f>
        <v>6.01886792452829</v>
      </c>
      <c r="D46" s="16">
        <f>K46/I46*1000000</f>
        <v>293.533340878704</v>
      </c>
      <c r="E46" s="16">
        <f>L46/I46*1000000</f>
        <v>208.877957302401</v>
      </c>
      <c r="F46" s="16">
        <f>M46/I46*1000000</f>
        <v>157.348593386390</v>
      </c>
      <c r="G46" s="16">
        <f>N46/I46*1000000</f>
        <v>111.340232747095</v>
      </c>
      <c r="H46" s="16">
        <f>O46/I46*1000000</f>
        <v>48.7688622776531</v>
      </c>
      <c r="I46" s="17">
        <v>1086759</v>
      </c>
      <c r="J46" s="18"/>
      <c r="K46" s="19">
        <v>319</v>
      </c>
      <c r="L46" s="19">
        <v>227</v>
      </c>
      <c r="M46" s="19">
        <v>171</v>
      </c>
      <c r="N46" s="19">
        <v>121</v>
      </c>
      <c r="O46" s="19">
        <v>53</v>
      </c>
      <c r="P46" s="18"/>
      <c r="Q46" s="18"/>
      <c r="R46" s="16">
        <f>LOG(S46,2.718281828)</f>
        <v>5.68199123131841</v>
      </c>
      <c r="S46" s="16">
        <f>D46</f>
        <v>293.533340878704</v>
      </c>
      <c r="T46" t="s" s="20">
        <f>B46</f>
        <v>61</v>
      </c>
      <c r="U46" s="16">
        <f>-(R46-R$3)/0.24</f>
        <v>13.4038948251056</v>
      </c>
      <c r="V46" s="18"/>
      <c r="W46" s="18"/>
      <c r="X46" s="18"/>
      <c r="Y46" s="18"/>
      <c r="Z46" s="18"/>
    </row>
    <row r="47" ht="20.05" customHeight="1">
      <c r="A47" t="s" s="13">
        <v>62</v>
      </c>
      <c r="B47" t="s" s="14">
        <f>$A47</f>
        <v>62</v>
      </c>
      <c r="C47" s="15">
        <f>S47/H47</f>
        <v>4.55555555555555</v>
      </c>
      <c r="D47" s="16">
        <f>K47/I47*1000000</f>
        <v>290.227063744481</v>
      </c>
      <c r="E47" s="16">
        <f>L47/I47*1000000</f>
        <v>201.743202846774</v>
      </c>
      <c r="F47" s="16">
        <f>M47/I47*1000000</f>
        <v>144.405660985059</v>
      </c>
      <c r="G47" s="16">
        <f>N47/I47*1000000</f>
        <v>84.94450646179941</v>
      </c>
      <c r="H47" s="16">
        <f>O47/I47*1000000</f>
        <v>63.7083798463495</v>
      </c>
      <c r="I47" s="17">
        <v>1412687</v>
      </c>
      <c r="J47" s="18"/>
      <c r="K47" s="19">
        <v>410</v>
      </c>
      <c r="L47" s="19">
        <v>285</v>
      </c>
      <c r="M47" s="19">
        <v>204</v>
      </c>
      <c r="N47" s="19">
        <v>120</v>
      </c>
      <c r="O47" s="19">
        <v>90</v>
      </c>
      <c r="P47" s="18"/>
      <c r="Q47" s="18"/>
      <c r="R47" s="16">
        <f>LOG(S47,2.718281828)</f>
        <v>5.67066359599969</v>
      </c>
      <c r="S47" s="16">
        <f>D47</f>
        <v>290.227063744481</v>
      </c>
      <c r="T47" t="s" s="20">
        <f>B47</f>
        <v>62</v>
      </c>
      <c r="U47" s="16">
        <f>-(R47-R$3)/0.24</f>
        <v>13.4510933056003</v>
      </c>
      <c r="V47" s="18"/>
      <c r="W47" s="18"/>
      <c r="X47" s="18"/>
      <c r="Y47" s="18"/>
      <c r="Z47" s="18"/>
    </row>
    <row r="48" ht="20.05" customHeight="1">
      <c r="A48" t="s" s="13">
        <v>63</v>
      </c>
      <c r="B48" t="s" s="14">
        <f>$A48</f>
        <v>63</v>
      </c>
      <c r="C48" s="15">
        <f>S48/H48</f>
        <v>5.65071770334928</v>
      </c>
      <c r="D48" s="16">
        <f>K48/I48*1000000</f>
        <v>274.581623398167</v>
      </c>
      <c r="E48" s="16">
        <f>L48/I48*1000000</f>
        <v>192.044386898295</v>
      </c>
      <c r="F48" s="16">
        <f>M48/I48*1000000</f>
        <v>140.894550194149</v>
      </c>
      <c r="G48" s="16">
        <f>N48/I48*1000000</f>
        <v>96.25469270689349</v>
      </c>
      <c r="H48" s="16">
        <f>O48/I48*1000000</f>
        <v>48.592344868939</v>
      </c>
      <c r="I48" s="17">
        <v>4301089</v>
      </c>
      <c r="J48" s="18"/>
      <c r="K48" s="19">
        <v>1181</v>
      </c>
      <c r="L48" s="19">
        <v>826</v>
      </c>
      <c r="M48" s="19">
        <v>606</v>
      </c>
      <c r="N48" s="19">
        <v>414</v>
      </c>
      <c r="O48" s="19">
        <v>209</v>
      </c>
      <c r="P48" s="18"/>
      <c r="Q48" s="18"/>
      <c r="R48" s="16">
        <f>LOG(S48,2.718281828)</f>
        <v>5.615248570696</v>
      </c>
      <c r="S48" s="16">
        <f>D48</f>
        <v>274.581623398167</v>
      </c>
      <c r="T48" t="s" s="20">
        <f>B48</f>
        <v>63</v>
      </c>
      <c r="U48" s="16">
        <f>-(R48-R$3)/0.24</f>
        <v>13.6819892443656</v>
      </c>
      <c r="V48" s="18"/>
      <c r="W48" s="18"/>
      <c r="X48" s="18"/>
      <c r="Y48" s="18"/>
      <c r="Z48" s="18"/>
    </row>
    <row r="49" ht="20.05" customHeight="1">
      <c r="A49" t="s" s="13">
        <v>64</v>
      </c>
      <c r="B49" t="s" s="14">
        <f>$A49</f>
        <v>64</v>
      </c>
      <c r="C49" s="15">
        <f>S49/H49</f>
        <v>7.04907975460124</v>
      </c>
      <c r="D49" s="16">
        <f>K49/I49*1000000</f>
        <v>255.350810677709</v>
      </c>
      <c r="E49" s="16">
        <f>L49/I49*1000000</f>
        <v>151.121454535110</v>
      </c>
      <c r="F49" s="16">
        <f>M49/I49*1000000</f>
        <v>106.673967907137</v>
      </c>
      <c r="G49" s="16">
        <f>N49/I49*1000000</f>
        <v>67.1157048082402</v>
      </c>
      <c r="H49" s="16">
        <f>O49/I49*1000000</f>
        <v>36.2247016017985</v>
      </c>
      <c r="I49" s="17">
        <v>4499692</v>
      </c>
      <c r="J49" s="18"/>
      <c r="K49" s="19">
        <v>1149</v>
      </c>
      <c r="L49" s="19">
        <v>680</v>
      </c>
      <c r="M49" s="19">
        <v>480</v>
      </c>
      <c r="N49" s="19">
        <v>302</v>
      </c>
      <c r="O49" s="19">
        <v>163</v>
      </c>
      <c r="P49" s="18"/>
      <c r="Q49" s="18"/>
      <c r="R49" s="16">
        <f>LOG(S49,2.718281828)</f>
        <v>5.54263832879536</v>
      </c>
      <c r="S49" s="16">
        <f>D49</f>
        <v>255.350810677709</v>
      </c>
      <c r="T49" t="s" s="20">
        <f>B49</f>
        <v>64</v>
      </c>
      <c r="U49" s="16">
        <f>-(R49-R$3)/0.24</f>
        <v>13.9845319189516</v>
      </c>
      <c r="V49" s="18"/>
      <c r="W49" s="18"/>
      <c r="X49" s="18"/>
      <c r="Y49" s="18"/>
      <c r="Z49" s="18"/>
    </row>
    <row r="50" ht="20.05" customHeight="1">
      <c r="A50" t="s" s="13">
        <v>65</v>
      </c>
      <c r="B50" t="s" s="14">
        <f>$A50</f>
        <v>65</v>
      </c>
      <c r="C50" s="15">
        <f>S50/H50</f>
        <v>7.83606557377049</v>
      </c>
      <c r="D50" s="16">
        <f>K50/I50*1000000</f>
        <v>244.805563949052</v>
      </c>
      <c r="E50" s="16">
        <f>L50/I50*1000000</f>
        <v>125.987800693445</v>
      </c>
      <c r="F50" s="16">
        <f>M50/I50*1000000</f>
        <v>78.3582662849475</v>
      </c>
      <c r="G50" s="16">
        <f>N50/I50*1000000</f>
        <v>43.5323701583042</v>
      </c>
      <c r="H50" s="16">
        <f>O50/I50*1000000</f>
        <v>31.2408774077242</v>
      </c>
      <c r="I50" s="17">
        <v>1952570</v>
      </c>
      <c r="J50" s="18"/>
      <c r="K50" s="19">
        <v>478</v>
      </c>
      <c r="L50" s="19">
        <v>246</v>
      </c>
      <c r="M50" s="19">
        <v>153</v>
      </c>
      <c r="N50" s="19">
        <v>85</v>
      </c>
      <c r="O50" s="19">
        <v>61</v>
      </c>
      <c r="P50" s="18"/>
      <c r="Q50" s="18"/>
      <c r="R50" s="16">
        <f>LOG(S50,2.718281828)</f>
        <v>5.50046427985881</v>
      </c>
      <c r="S50" s="16">
        <f>D50</f>
        <v>244.805563949052</v>
      </c>
      <c r="T50" t="s" s="20">
        <f>B50</f>
        <v>65</v>
      </c>
      <c r="U50" s="16">
        <f>-(R50-R$3)/0.24</f>
        <v>14.1602571228539</v>
      </c>
      <c r="V50" s="18"/>
      <c r="W50" s="18"/>
      <c r="X50" s="18"/>
      <c r="Y50" s="18"/>
      <c r="Z50" s="18"/>
    </row>
    <row r="51" ht="20.05" customHeight="1">
      <c r="A51" t="s" s="13">
        <v>66</v>
      </c>
      <c r="B51" t="s" s="14">
        <f>$A51</f>
        <v>66</v>
      </c>
      <c r="C51" s="15">
        <f>S51/H51</f>
        <v>10.5641025641026</v>
      </c>
      <c r="D51" s="16">
        <f>K51/I51*1000000</f>
        <v>231.711912354407</v>
      </c>
      <c r="E51" s="16">
        <f>L51/I51*1000000</f>
        <v>122.042439274044</v>
      </c>
      <c r="F51" s="16">
        <f>M51/I51*1000000</f>
        <v>81.549095367449</v>
      </c>
      <c r="G51" s="16">
        <f>N51/I51*1000000</f>
        <v>53.9911252087938</v>
      </c>
      <c r="H51" s="16">
        <f>O51/I51*1000000</f>
        <v>21.9338946160725</v>
      </c>
      <c r="I51" s="17">
        <v>1778070</v>
      </c>
      <c r="J51" s="18"/>
      <c r="K51" s="19">
        <v>412</v>
      </c>
      <c r="L51" s="19">
        <v>217</v>
      </c>
      <c r="M51" s="19">
        <v>145</v>
      </c>
      <c r="N51" s="19">
        <v>96</v>
      </c>
      <c r="O51" s="19">
        <v>39</v>
      </c>
      <c r="P51" s="18"/>
      <c r="Q51" s="18"/>
      <c r="R51" s="16">
        <f>LOG(S51,2.718281828)</f>
        <v>5.44549484387365</v>
      </c>
      <c r="S51" s="16">
        <f>D51</f>
        <v>231.711912354407</v>
      </c>
      <c r="T51" t="s" s="20">
        <f>B51</f>
        <v>66</v>
      </c>
      <c r="U51" s="16">
        <f>-(R51-R$3)/0.24</f>
        <v>14.3892964394588</v>
      </c>
      <c r="V51" s="18"/>
      <c r="W51" s="18"/>
      <c r="X51" s="18"/>
      <c r="Y51" s="18"/>
      <c r="Z51" s="18"/>
    </row>
    <row r="52" ht="20.05" customHeight="1">
      <c r="A52" t="s" s="13">
        <v>67</v>
      </c>
      <c r="B52" t="s" s="14">
        <f>$A52</f>
        <v>67</v>
      </c>
      <c r="C52" s="15">
        <f>S52/H52</f>
        <v>11.2352941176471</v>
      </c>
      <c r="D52" s="16">
        <f>K52/I52*1000000</f>
        <v>188.973884996364</v>
      </c>
      <c r="E52" s="16">
        <f>L52/I52*1000000</f>
        <v>103.886167144598</v>
      </c>
      <c r="F52" s="16">
        <f>M52/I52*1000000</f>
        <v>57.3847399465398</v>
      </c>
      <c r="G52" s="16">
        <f>N52/I52*1000000</f>
        <v>26.0539911251531</v>
      </c>
      <c r="H52" s="16">
        <f>O52/I52*1000000</f>
        <v>16.8196651567444</v>
      </c>
      <c r="I52" s="17">
        <v>3032165</v>
      </c>
      <c r="J52" s="18"/>
      <c r="K52" s="19">
        <v>573</v>
      </c>
      <c r="L52" s="19">
        <v>315</v>
      </c>
      <c r="M52" s="19">
        <v>174</v>
      </c>
      <c r="N52" s="19">
        <v>79</v>
      </c>
      <c r="O52" s="19">
        <v>51</v>
      </c>
      <c r="P52" s="18"/>
      <c r="Q52" s="18"/>
      <c r="R52" s="16">
        <f>LOG(S52,2.718281828)</f>
        <v>5.2416088317754</v>
      </c>
      <c r="S52" s="16">
        <f>D52</f>
        <v>188.973884996364</v>
      </c>
      <c r="T52" t="s" s="20">
        <f>B52</f>
        <v>67</v>
      </c>
      <c r="U52" s="16">
        <f>-(R52-R$3)/0.24</f>
        <v>15.2388214898681</v>
      </c>
      <c r="V52" s="18"/>
      <c r="W52" s="18"/>
      <c r="X52" s="18"/>
      <c r="Y52" s="18"/>
      <c r="Z52" s="18"/>
    </row>
    <row r="53" ht="20.05" customHeight="1">
      <c r="A53" t="s" s="13">
        <v>68</v>
      </c>
      <c r="B53" t="s" s="14">
        <f>$A53</f>
        <v>68</v>
      </c>
      <c r="C53" s="15">
        <f>S53/H53</f>
        <v>3.72473867595818</v>
      </c>
      <c r="D53" s="16">
        <f>K53/I53*1000000</f>
        <v>187.521784716220</v>
      </c>
      <c r="E53" s="16">
        <f>L53/I53*1000000</f>
        <v>130.160116238948</v>
      </c>
      <c r="F53" s="16">
        <f>M53/I53*1000000</f>
        <v>101.040737134278</v>
      </c>
      <c r="G53" s="16">
        <f>N53/I53*1000000</f>
        <v>69.8163426726433</v>
      </c>
      <c r="H53" s="16">
        <f>O53/I53*1000000</f>
        <v>50.3449506207252</v>
      </c>
      <c r="I53" s="17">
        <v>5700671</v>
      </c>
      <c r="J53" s="18"/>
      <c r="K53" s="19">
        <v>1069</v>
      </c>
      <c r="L53" s="19">
        <v>742</v>
      </c>
      <c r="M53" s="19">
        <v>576</v>
      </c>
      <c r="N53" s="19">
        <v>398</v>
      </c>
      <c r="O53" s="19">
        <v>287</v>
      </c>
      <c r="P53" s="18"/>
      <c r="Q53" s="18"/>
      <c r="R53" s="16">
        <f>LOG(S53,2.718281828)</f>
        <v>5.23389502469853</v>
      </c>
      <c r="S53" s="16">
        <f>D53</f>
        <v>187.521784716220</v>
      </c>
      <c r="T53" t="s" s="20">
        <f>B53</f>
        <v>68</v>
      </c>
      <c r="U53" s="16">
        <f>-(R53-R$3)/0.24</f>
        <v>15.2709623526884</v>
      </c>
      <c r="V53" s="18"/>
      <c r="W53" s="18"/>
      <c r="X53" s="18"/>
      <c r="Y53" s="18"/>
      <c r="Z53" s="18"/>
    </row>
    <row r="54" ht="20.05" customHeight="1">
      <c r="A54" t="s" s="13">
        <v>69</v>
      </c>
      <c r="B54" t="s" s="14">
        <f>$A54</f>
        <v>69</v>
      </c>
      <c r="C54" s="15">
        <f>S54/H54</f>
        <v>0.547619047619047</v>
      </c>
      <c r="D54" s="16">
        <f>K54/I54*1000000</f>
        <v>31.3350644821131</v>
      </c>
      <c r="E54" s="16">
        <f>L54/I54*1000000</f>
        <v>194.822357432269</v>
      </c>
      <c r="F54" s="16">
        <f>M54/I54*1000000</f>
        <v>155.312928302648</v>
      </c>
      <c r="G54" s="16">
        <f>N54/I54*1000000</f>
        <v>94.0051934463394</v>
      </c>
      <c r="H54" s="16">
        <f>O54/I54*1000000</f>
        <v>57.2205525325544</v>
      </c>
      <c r="I54" s="17">
        <v>734002</v>
      </c>
      <c r="J54" s="18"/>
      <c r="K54" s="19">
        <v>23</v>
      </c>
      <c r="L54" s="19">
        <v>143</v>
      </c>
      <c r="M54" s="19">
        <v>114</v>
      </c>
      <c r="N54" s="19">
        <v>69</v>
      </c>
      <c r="O54" s="19">
        <v>42</v>
      </c>
      <c r="P54" s="18"/>
      <c r="Q54" s="18"/>
      <c r="R54" s="16">
        <f>LOG(S54,2.718281828)</f>
        <v>3.44473774208657</v>
      </c>
      <c r="S54" s="16">
        <f>D54</f>
        <v>31.3350644821131</v>
      </c>
      <c r="T54" t="s" s="20">
        <f>B54</f>
        <v>69</v>
      </c>
      <c r="U54" s="16">
        <f>-(R54-R$3)/0.24</f>
        <v>22.7257843635716</v>
      </c>
      <c r="V54" s="18"/>
      <c r="W54" s="18"/>
      <c r="X54" s="18"/>
      <c r="Y54" s="18"/>
      <c r="Z54" s="18"/>
    </row>
    <row r="55" ht="20.05" customHeight="1">
      <c r="A55" s="21"/>
      <c r="B55" s="22"/>
      <c r="C55" s="15"/>
      <c r="D55" s="16"/>
      <c r="E55" s="16"/>
      <c r="F55" s="16"/>
      <c r="G55" s="16"/>
      <c r="H55" s="16"/>
      <c r="I55" s="17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20.05" customHeight="1">
      <c r="A56" s="21"/>
      <c r="B56" s="22"/>
      <c r="C56" s="15"/>
      <c r="D56" s="16"/>
      <c r="E56" s="16"/>
      <c r="F56" s="16"/>
      <c r="G56" s="16"/>
      <c r="H56" s="16"/>
      <c r="I56" s="17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20.05" customHeight="1">
      <c r="A57" s="21"/>
      <c r="B57" s="22"/>
      <c r="C57" s="15"/>
      <c r="D57" s="16"/>
      <c r="E57" s="16"/>
      <c r="F57" s="16"/>
      <c r="G57" s="16"/>
      <c r="H57" s="16"/>
      <c r="I57" t="s" s="23">
        <v>70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</sheetData>
  <mergeCells count="2">
    <mergeCell ref="A1:Z1"/>
    <mergeCell ref="I57:Q57"/>
  </mergeCells>
  <hyperlinks>
    <hyperlink ref="I57" r:id="rId1" location="" tooltip="" display="https://www.icloud.com/numbers/0BQW1nH3Sk2kadzMnYOIFic_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