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<sst xmlns="http://schemas.openxmlformats.org/spreadsheetml/2006/main" count="86" uniqueCount="80">
  <si>
    <t>Motor</t>
  </si>
  <si>
    <t>slip ring to rotor</t>
  </si>
  <si>
    <t>esc to stator</t>
  </si>
  <si>
    <t>coil A-B</t>
  </si>
  <si>
    <t>I</t>
  </si>
  <si>
    <t>V</t>
  </si>
  <si>
    <t>Notes:</t>
  </si>
  <si>
    <t>Generator</t>
  </si>
  <si>
    <t>inv Curr</t>
  </si>
  <si>
    <t>out 1 V</t>
  </si>
  <si>
    <t>out 1 cur (A)</t>
  </si>
  <si>
    <t>curr ^2</t>
  </si>
  <si>
    <t>power 1 (W)</t>
  </si>
  <si>
    <t>Rotor R</t>
  </si>
  <si>
    <t>out 2 v</t>
  </si>
  <si>
    <t>out 2 cur (A)</t>
  </si>
  <si>
    <t>power 2 (W)</t>
  </si>
  <si>
    <t>file</t>
  </si>
  <si>
    <t>1 is volts accross ESC</t>
  </si>
  <si>
    <t>supply I</t>
  </si>
  <si>
    <t>supply V</t>
  </si>
  <si>
    <t>Filename</t>
  </si>
  <si>
    <t xml:space="preserve">three phases connected to 4ohm load, </t>
  </si>
  <si>
    <t>af1</t>
  </si>
  <si>
    <t>2 is line to line back emf line to ground on D</t>
  </si>
  <si>
    <t>gen1</t>
  </si>
  <si>
    <t>errbody grnd to neutral phase</t>
  </si>
  <si>
    <t>af3</t>
  </si>
  <si>
    <t>3 is current to D</t>
  </si>
  <si>
    <t>gen3</t>
  </si>
  <si>
    <t>starting with 3rd biggest ring</t>
  </si>
  <si>
    <t>af5</t>
  </si>
  <si>
    <t>gen5</t>
  </si>
  <si>
    <t>af7</t>
  </si>
  <si>
    <t>gen7</t>
  </si>
  <si>
    <t>af9</t>
  </si>
  <si>
    <t>\</t>
  </si>
  <si>
    <t>af11</t>
  </si>
  <si>
    <t>gen9</t>
  </si>
  <si>
    <t>af13</t>
  </si>
  <si>
    <t>gen11</t>
  </si>
  <si>
    <t>af15</t>
  </si>
  <si>
    <t>avg resistance:</t>
  </si>
  <si>
    <t>gen13</t>
  </si>
  <si>
    <t>af17</t>
  </si>
  <si>
    <t>gen15</t>
  </si>
  <si>
    <t>af19</t>
  </si>
  <si>
    <t>coil B-D</t>
  </si>
  <si>
    <t>af21</t>
  </si>
  <si>
    <t>gen17</t>
  </si>
  <si>
    <t>af23</t>
  </si>
  <si>
    <t>gen19</t>
  </si>
  <si>
    <t>af25</t>
  </si>
  <si>
    <t>gen21</t>
  </si>
  <si>
    <t>af27</t>
  </si>
  <si>
    <t>gen23</t>
  </si>
  <si>
    <t>af29</t>
  </si>
  <si>
    <t>af31</t>
  </si>
  <si>
    <t>gen25</t>
  </si>
  <si>
    <t>af33</t>
  </si>
  <si>
    <t>gen27</t>
  </si>
  <si>
    <t>af35</t>
  </si>
  <si>
    <t>gen29</t>
  </si>
  <si>
    <t>af37</t>
  </si>
  <si>
    <t>gen31</t>
  </si>
  <si>
    <t>af39</t>
  </si>
  <si>
    <t>af41</t>
  </si>
  <si>
    <t>gen33</t>
  </si>
  <si>
    <t>af43</t>
  </si>
  <si>
    <t>coil D- A</t>
  </si>
  <si>
    <t xml:space="preserve">I </t>
  </si>
  <si>
    <t>gen35</t>
  </si>
  <si>
    <t>af45</t>
  </si>
  <si>
    <t>gen37</t>
  </si>
  <si>
    <t>af47</t>
  </si>
  <si>
    <t>gen39</t>
  </si>
  <si>
    <t>af49</t>
  </si>
  <si>
    <t>af51</t>
  </si>
  <si>
    <t>af53</t>
  </si>
  <si>
    <t>avg res all coil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</si>
</sst>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Sheet1!$A$3:$A$29</c:f>
            </c:numRef>
          </c:xVal>
          <c:yVal>
            <c:numRef>
              <c:f>Sheet1!$F$3:$F$29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621858"/>
        <c:axId val="573680938"/>
      </c:scatterChart>
      <c:valAx>
        <c:axId val="18446218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 rotor curr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680938"/>
      </c:valAx>
      <c:valAx>
        <c:axId val="573680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rotor R (slip ring)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621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30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D1" s="2"/>
      <c r="E1" s="2" t="s">
        <v>1</v>
      </c>
      <c r="I1" s="2" t="s">
        <v>2</v>
      </c>
      <c r="M1" s="2" t="s">
        <v>3</v>
      </c>
      <c r="N1" s="2" t="s">
        <v>4</v>
      </c>
      <c r="O1" s="2" t="s">
        <v>5</v>
      </c>
      <c r="Q1" s="2" t="s">
        <v>6</v>
      </c>
      <c r="T1" s="1" t="s">
        <v>7</v>
      </c>
      <c r="X1" s="2" t="s">
        <v>6</v>
      </c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 t="s">
        <v>16</v>
      </c>
      <c r="J2" s="3" t="s">
        <v>17</v>
      </c>
      <c r="N2" s="2">
        <v>1.66</v>
      </c>
      <c r="O2" s="2">
        <v>0.23</v>
      </c>
      <c r="Q2" s="2" t="s">
        <v>18</v>
      </c>
      <c r="T2" s="1" t="s">
        <v>19</v>
      </c>
      <c r="U2" s="1" t="s">
        <v>20</v>
      </c>
      <c r="V2" s="1" t="s">
        <v>21</v>
      </c>
      <c r="X2" s="2" t="s">
        <v>22</v>
      </c>
    </row>
    <row r="3">
      <c r="A3" s="2">
        <f t="shared" ref="A3:A29" si="1">1/C3</f>
        <v>1.234567901</v>
      </c>
      <c r="B3" s="2">
        <v>2.08</v>
      </c>
      <c r="C3" s="2">
        <v>0.81</v>
      </c>
      <c r="D3" s="2">
        <f t="shared" ref="D3:D29" si="2">C3*C3</f>
        <v>0.6561</v>
      </c>
      <c r="E3" s="2">
        <f t="shared" ref="E3:E29" si="3">B3*C3</f>
        <v>1.6848</v>
      </c>
      <c r="F3" s="2">
        <f t="shared" ref="F3:F29" si="4">43/C3</f>
        <v>53.08641975</v>
      </c>
      <c r="G3" s="2">
        <v>19.97</v>
      </c>
      <c r="H3" s="2">
        <v>1.03</v>
      </c>
      <c r="I3" s="5">
        <f t="shared" ref="I3:I29" si="5">G3*H3</f>
        <v>20.5691</v>
      </c>
      <c r="J3" s="2" t="s">
        <v>23</v>
      </c>
      <c r="N3" s="2">
        <v>1.33</v>
      </c>
      <c r="O3" s="2">
        <v>0.19</v>
      </c>
      <c r="Q3" s="2" t="s">
        <v>24</v>
      </c>
      <c r="T3" s="2">
        <v>3.94</v>
      </c>
      <c r="U3" s="2">
        <v>1.4</v>
      </c>
      <c r="V3" s="2" t="s">
        <v>25</v>
      </c>
      <c r="X3" s="2" t="s">
        <v>26</v>
      </c>
    </row>
    <row r="4">
      <c r="A4" s="2">
        <f t="shared" si="1"/>
        <v>1.25</v>
      </c>
      <c r="B4" s="2">
        <v>2.08</v>
      </c>
      <c r="C4" s="2">
        <v>0.8</v>
      </c>
      <c r="D4" s="2">
        <f t="shared" si="2"/>
        <v>0.64</v>
      </c>
      <c r="E4" s="2">
        <f t="shared" si="3"/>
        <v>1.664</v>
      </c>
      <c r="F4" s="2">
        <f t="shared" si="4"/>
        <v>53.75</v>
      </c>
      <c r="G4" s="2">
        <v>18.8</v>
      </c>
      <c r="H4" s="2">
        <v>2.21</v>
      </c>
      <c r="I4" s="5">
        <f t="shared" si="5"/>
        <v>41.548</v>
      </c>
      <c r="J4" s="2" t="s">
        <v>27</v>
      </c>
      <c r="N4" s="2">
        <v>1.13</v>
      </c>
      <c r="O4" s="2">
        <v>0.16</v>
      </c>
      <c r="Q4" s="2" t="s">
        <v>28</v>
      </c>
      <c r="T4" s="2">
        <v>3.94</v>
      </c>
      <c r="U4" s="2">
        <v>1.4</v>
      </c>
      <c r="V4" s="2" t="s">
        <v>29</v>
      </c>
      <c r="X4" s="2" t="s">
        <v>30</v>
      </c>
    </row>
    <row r="5">
      <c r="A5" s="2">
        <f t="shared" si="1"/>
        <v>0.8196721311</v>
      </c>
      <c r="B5" s="2">
        <v>3.19</v>
      </c>
      <c r="C5" s="2">
        <v>1.22</v>
      </c>
      <c r="D5" s="2">
        <f t="shared" si="2"/>
        <v>1.4884</v>
      </c>
      <c r="E5" s="2">
        <f t="shared" si="3"/>
        <v>3.8918</v>
      </c>
      <c r="F5" s="2">
        <f t="shared" si="4"/>
        <v>35.24590164</v>
      </c>
      <c r="G5" s="2">
        <v>19.97</v>
      </c>
      <c r="H5" s="2">
        <v>0.9</v>
      </c>
      <c r="I5" s="5">
        <f t="shared" si="5"/>
        <v>17.973</v>
      </c>
      <c r="J5" s="2" t="s">
        <v>31</v>
      </c>
      <c r="N5" s="2">
        <v>0.61</v>
      </c>
      <c r="O5" s="2">
        <v>0.08</v>
      </c>
      <c r="T5" s="2">
        <v>3.94</v>
      </c>
      <c r="U5" s="2">
        <v>1.4</v>
      </c>
      <c r="V5" s="2" t="s">
        <v>32</v>
      </c>
    </row>
    <row r="6">
      <c r="A6" s="2">
        <f t="shared" si="1"/>
        <v>0.8196721311</v>
      </c>
      <c r="B6" s="2">
        <v>3.19</v>
      </c>
      <c r="C6" s="2">
        <v>1.22</v>
      </c>
      <c r="D6" s="2">
        <f t="shared" si="2"/>
        <v>1.4884</v>
      </c>
      <c r="E6" s="2">
        <f t="shared" si="3"/>
        <v>3.8918</v>
      </c>
      <c r="F6" s="2">
        <f t="shared" si="4"/>
        <v>35.24590164</v>
      </c>
      <c r="G6" s="2">
        <v>19.97</v>
      </c>
      <c r="H6" s="2">
        <v>1.5</v>
      </c>
      <c r="I6" s="5">
        <f t="shared" si="5"/>
        <v>29.955</v>
      </c>
      <c r="J6" s="2" t="s">
        <v>33</v>
      </c>
      <c r="N6" s="2">
        <v>0.3</v>
      </c>
      <c r="O6" s="2">
        <v>0.04</v>
      </c>
      <c r="T6" s="2">
        <v>3.94</v>
      </c>
      <c r="U6" s="2">
        <v>1.4</v>
      </c>
      <c r="V6" s="2" t="s">
        <v>34</v>
      </c>
    </row>
    <row r="7">
      <c r="A7" s="2">
        <f t="shared" si="1"/>
        <v>0.8196721311</v>
      </c>
      <c r="B7" s="2">
        <v>3.19</v>
      </c>
      <c r="C7" s="2">
        <v>1.22</v>
      </c>
      <c r="D7" s="2">
        <f t="shared" si="2"/>
        <v>1.4884</v>
      </c>
      <c r="E7" s="2">
        <f t="shared" si="3"/>
        <v>3.8918</v>
      </c>
      <c r="F7" s="2">
        <f t="shared" si="4"/>
        <v>35.24590164</v>
      </c>
      <c r="G7" s="2">
        <v>19.5</v>
      </c>
      <c r="H7" s="2">
        <v>2.18</v>
      </c>
      <c r="I7" s="5">
        <f t="shared" si="5"/>
        <v>42.51</v>
      </c>
      <c r="J7" s="2" t="s">
        <v>35</v>
      </c>
      <c r="N7" s="2">
        <v>0.98</v>
      </c>
      <c r="O7" s="2">
        <v>0.14</v>
      </c>
      <c r="Q7" s="2" t="s">
        <v>36</v>
      </c>
    </row>
    <row r="8">
      <c r="A8" s="2">
        <f t="shared" si="1"/>
        <v>0.8196721311</v>
      </c>
      <c r="B8" s="2">
        <v>3.19</v>
      </c>
      <c r="C8" s="2">
        <v>1.22</v>
      </c>
      <c r="D8" s="2">
        <f t="shared" si="2"/>
        <v>1.4884</v>
      </c>
      <c r="E8" s="2">
        <f t="shared" si="3"/>
        <v>3.8918</v>
      </c>
      <c r="F8" s="2">
        <f t="shared" si="4"/>
        <v>35.24590164</v>
      </c>
      <c r="G8" s="2">
        <v>17.4</v>
      </c>
      <c r="H8" s="2">
        <v>2.83</v>
      </c>
      <c r="I8" s="5">
        <f t="shared" si="5"/>
        <v>49.242</v>
      </c>
      <c r="J8" s="2" t="s">
        <v>37</v>
      </c>
      <c r="N8" s="2">
        <v>1.22</v>
      </c>
      <c r="O8" s="2">
        <v>0.17</v>
      </c>
      <c r="T8" s="2">
        <v>5.14</v>
      </c>
      <c r="U8" s="2">
        <v>1.9</v>
      </c>
      <c r="V8" s="2" t="s">
        <v>38</v>
      </c>
    </row>
    <row r="9">
      <c r="A9" s="2">
        <f t="shared" si="1"/>
        <v>2</v>
      </c>
      <c r="B9" s="2">
        <v>1.33</v>
      </c>
      <c r="C9" s="2">
        <v>0.5</v>
      </c>
      <c r="D9" s="2">
        <f t="shared" si="2"/>
        <v>0.25</v>
      </c>
      <c r="E9" s="2">
        <f t="shared" si="3"/>
        <v>0.665</v>
      </c>
      <c r="F9" s="2">
        <f t="shared" si="4"/>
        <v>86</v>
      </c>
      <c r="G9" s="2">
        <v>19.5</v>
      </c>
      <c r="H9" s="2">
        <v>2.4</v>
      </c>
      <c r="I9" s="5">
        <f t="shared" si="5"/>
        <v>46.8</v>
      </c>
      <c r="J9" s="2" t="s">
        <v>39</v>
      </c>
      <c r="N9" s="2">
        <v>1.84</v>
      </c>
      <c r="O9" s="2">
        <v>0.25</v>
      </c>
      <c r="V9" s="2" t="s">
        <v>40</v>
      </c>
    </row>
    <row r="10">
      <c r="A10" s="2">
        <f t="shared" si="1"/>
        <v>1.960784314</v>
      </c>
      <c r="B10" s="2">
        <v>1.33</v>
      </c>
      <c r="C10" s="2">
        <v>0.51</v>
      </c>
      <c r="D10" s="2">
        <f t="shared" si="2"/>
        <v>0.2601</v>
      </c>
      <c r="E10" s="2">
        <f t="shared" si="3"/>
        <v>0.6783</v>
      </c>
      <c r="F10" s="2">
        <f t="shared" si="4"/>
        <v>84.31372549</v>
      </c>
      <c r="G10" s="2">
        <v>19.96</v>
      </c>
      <c r="H10" s="2">
        <v>1.15</v>
      </c>
      <c r="I10" s="5">
        <f t="shared" si="5"/>
        <v>22.954</v>
      </c>
      <c r="J10" s="2" t="s">
        <v>41</v>
      </c>
      <c r="K10" s="2"/>
      <c r="L10" s="2" t="s">
        <v>42</v>
      </c>
      <c r="M10" s="5">
        <f>O10/N10</f>
        <v>0.1389195149</v>
      </c>
      <c r="N10" s="5">
        <f t="shared" ref="N10:O10" si="6">AVERAGE(N2:N9)</f>
        <v>1.13375</v>
      </c>
      <c r="O10" s="5">
        <f t="shared" si="6"/>
        <v>0.1575</v>
      </c>
      <c r="V10" s="2" t="s">
        <v>43</v>
      </c>
    </row>
    <row r="11">
      <c r="A11" s="2">
        <f t="shared" si="1"/>
        <v>1.960784314</v>
      </c>
      <c r="B11" s="2">
        <v>1.33</v>
      </c>
      <c r="C11" s="2">
        <v>0.51</v>
      </c>
      <c r="D11" s="2">
        <f t="shared" si="2"/>
        <v>0.2601</v>
      </c>
      <c r="E11" s="2">
        <f t="shared" si="3"/>
        <v>0.6783</v>
      </c>
      <c r="F11" s="2">
        <f t="shared" si="4"/>
        <v>84.31372549</v>
      </c>
      <c r="G11" s="2">
        <v>19.96</v>
      </c>
      <c r="H11" s="2">
        <v>1.45</v>
      </c>
      <c r="I11" s="5">
        <f t="shared" si="5"/>
        <v>28.942</v>
      </c>
      <c r="J11" s="2" t="s">
        <v>44</v>
      </c>
      <c r="V11" s="2" t="s">
        <v>45</v>
      </c>
    </row>
    <row r="12">
      <c r="A12" s="2">
        <f t="shared" si="1"/>
        <v>1.960784314</v>
      </c>
      <c r="B12" s="2">
        <v>1.33</v>
      </c>
      <c r="C12" s="2">
        <v>0.51</v>
      </c>
      <c r="D12" s="2">
        <f t="shared" si="2"/>
        <v>0.2601</v>
      </c>
      <c r="E12" s="2">
        <f t="shared" si="3"/>
        <v>0.6783</v>
      </c>
      <c r="F12" s="2">
        <f t="shared" si="4"/>
        <v>84.31372549</v>
      </c>
      <c r="G12" s="2">
        <v>19.5</v>
      </c>
      <c r="H12" s="2">
        <v>1.7</v>
      </c>
      <c r="I12" s="5">
        <f t="shared" si="5"/>
        <v>33.15</v>
      </c>
      <c r="J12" s="2" t="s">
        <v>46</v>
      </c>
      <c r="M12" s="2" t="s">
        <v>47</v>
      </c>
      <c r="N12" s="2" t="s">
        <v>4</v>
      </c>
      <c r="O12" s="2" t="s">
        <v>5</v>
      </c>
    </row>
    <row r="13">
      <c r="A13" s="2">
        <f t="shared" si="1"/>
        <v>1.960784314</v>
      </c>
      <c r="B13" s="2">
        <v>1.33</v>
      </c>
      <c r="C13" s="2">
        <v>0.51</v>
      </c>
      <c r="D13" s="2">
        <f t="shared" si="2"/>
        <v>0.2601</v>
      </c>
      <c r="E13" s="2">
        <f t="shared" si="3"/>
        <v>0.6783</v>
      </c>
      <c r="F13" s="2">
        <f t="shared" si="4"/>
        <v>84.31372549</v>
      </c>
      <c r="G13" s="2">
        <v>19.5</v>
      </c>
      <c r="H13" s="2">
        <v>2.5</v>
      </c>
      <c r="I13" s="5">
        <f t="shared" si="5"/>
        <v>48.75</v>
      </c>
      <c r="J13" s="2" t="s">
        <v>48</v>
      </c>
      <c r="N13" s="2">
        <v>1.64</v>
      </c>
      <c r="O13" s="2">
        <v>0.24</v>
      </c>
      <c r="T13" s="2">
        <v>4.7</v>
      </c>
      <c r="U13" s="2">
        <v>1.69</v>
      </c>
      <c r="V13" s="2" t="s">
        <v>49</v>
      </c>
    </row>
    <row r="14">
      <c r="A14" s="2">
        <f t="shared" si="1"/>
        <v>1.666666667</v>
      </c>
      <c r="B14" s="2">
        <v>1.63</v>
      </c>
      <c r="C14" s="2">
        <v>0.6</v>
      </c>
      <c r="D14" s="2">
        <f t="shared" si="2"/>
        <v>0.36</v>
      </c>
      <c r="E14" s="2">
        <f t="shared" si="3"/>
        <v>0.978</v>
      </c>
      <c r="F14" s="2">
        <f t="shared" si="4"/>
        <v>71.66666667</v>
      </c>
      <c r="G14" s="2">
        <v>19.97</v>
      </c>
      <c r="H14" s="2">
        <v>1.05</v>
      </c>
      <c r="I14" s="5">
        <f t="shared" si="5"/>
        <v>20.9685</v>
      </c>
      <c r="J14" s="2" t="s">
        <v>50</v>
      </c>
      <c r="N14" s="2">
        <v>1.56</v>
      </c>
      <c r="O14" s="2">
        <v>0.23</v>
      </c>
      <c r="V14" s="2" t="s">
        <v>51</v>
      </c>
    </row>
    <row r="15">
      <c r="A15" s="2">
        <f t="shared" si="1"/>
        <v>1.666666667</v>
      </c>
      <c r="B15" s="2">
        <v>1.63</v>
      </c>
      <c r="C15" s="2">
        <v>0.6</v>
      </c>
      <c r="D15" s="2">
        <f t="shared" si="2"/>
        <v>0.36</v>
      </c>
      <c r="E15" s="2">
        <f t="shared" si="3"/>
        <v>0.978</v>
      </c>
      <c r="F15" s="2">
        <f t="shared" si="4"/>
        <v>71.66666667</v>
      </c>
      <c r="G15" s="2">
        <v>19.97</v>
      </c>
      <c r="H15" s="2">
        <v>1.29</v>
      </c>
      <c r="I15" s="5">
        <f t="shared" si="5"/>
        <v>25.7613</v>
      </c>
      <c r="J15" s="2" t="s">
        <v>52</v>
      </c>
      <c r="N15" s="2">
        <v>1.45</v>
      </c>
      <c r="O15" s="2">
        <v>0.21</v>
      </c>
      <c r="V15" s="2" t="s">
        <v>53</v>
      </c>
    </row>
    <row r="16">
      <c r="A16" s="2">
        <f t="shared" si="1"/>
        <v>1.666666667</v>
      </c>
      <c r="B16" s="2">
        <v>1.63</v>
      </c>
      <c r="C16" s="2">
        <v>0.6</v>
      </c>
      <c r="D16" s="2">
        <f t="shared" si="2"/>
        <v>0.36</v>
      </c>
      <c r="E16" s="2">
        <f t="shared" si="3"/>
        <v>0.978</v>
      </c>
      <c r="F16" s="2">
        <f t="shared" si="4"/>
        <v>71.66666667</v>
      </c>
      <c r="G16" s="2">
        <v>19.97</v>
      </c>
      <c r="H16" s="2">
        <v>1.64</v>
      </c>
      <c r="I16" s="5">
        <f t="shared" si="5"/>
        <v>32.7508</v>
      </c>
      <c r="J16" s="2" t="s">
        <v>54</v>
      </c>
      <c r="N16" s="2">
        <v>1.36</v>
      </c>
      <c r="O16" s="2">
        <v>0.2</v>
      </c>
      <c r="V16" s="2" t="s">
        <v>55</v>
      </c>
    </row>
    <row r="17">
      <c r="A17" s="2">
        <f t="shared" si="1"/>
        <v>1.666666667</v>
      </c>
      <c r="B17" s="2">
        <v>1.63</v>
      </c>
      <c r="C17" s="2">
        <v>0.6</v>
      </c>
      <c r="D17" s="2">
        <f t="shared" si="2"/>
        <v>0.36</v>
      </c>
      <c r="E17" s="2">
        <f t="shared" si="3"/>
        <v>0.978</v>
      </c>
      <c r="F17" s="2">
        <f t="shared" si="4"/>
        <v>71.66666667</v>
      </c>
      <c r="G17" s="2">
        <v>19.53</v>
      </c>
      <c r="H17" s="2">
        <v>1.9</v>
      </c>
      <c r="I17" s="5">
        <f t="shared" si="5"/>
        <v>37.107</v>
      </c>
      <c r="J17" s="2" t="s">
        <v>56</v>
      </c>
      <c r="N17" s="2">
        <v>1.29</v>
      </c>
      <c r="O17" s="2">
        <v>0.19</v>
      </c>
    </row>
    <row r="18">
      <c r="A18" s="2">
        <f t="shared" si="1"/>
        <v>1.666666667</v>
      </c>
      <c r="B18" s="2">
        <v>1.63</v>
      </c>
      <c r="C18" s="2">
        <v>0.6</v>
      </c>
      <c r="D18" s="2">
        <f t="shared" si="2"/>
        <v>0.36</v>
      </c>
      <c r="E18" s="2">
        <f t="shared" si="3"/>
        <v>0.978</v>
      </c>
      <c r="F18" s="2">
        <f t="shared" si="4"/>
        <v>71.66666667</v>
      </c>
      <c r="G18" s="2">
        <v>19.53</v>
      </c>
      <c r="H18" s="2">
        <v>2.3</v>
      </c>
      <c r="I18" s="5">
        <f t="shared" si="5"/>
        <v>44.919</v>
      </c>
      <c r="J18" s="2" t="s">
        <v>57</v>
      </c>
      <c r="N18" s="2">
        <v>1.16</v>
      </c>
      <c r="O18" s="2">
        <v>0.17</v>
      </c>
      <c r="T18" s="2">
        <v>3.61</v>
      </c>
      <c r="U18" s="2">
        <v>1.23</v>
      </c>
      <c r="V18" s="2" t="s">
        <v>58</v>
      </c>
    </row>
    <row r="19">
      <c r="A19" s="2">
        <f t="shared" si="1"/>
        <v>1.666666667</v>
      </c>
      <c r="B19" s="2">
        <v>1.63</v>
      </c>
      <c r="C19" s="2">
        <v>0.6</v>
      </c>
      <c r="D19" s="2">
        <f t="shared" si="2"/>
        <v>0.36</v>
      </c>
      <c r="E19" s="2">
        <f t="shared" si="3"/>
        <v>0.978</v>
      </c>
      <c r="F19" s="2">
        <f t="shared" si="4"/>
        <v>71.66666667</v>
      </c>
      <c r="G19" s="2">
        <v>16.53</v>
      </c>
      <c r="H19" s="2">
        <v>2.8</v>
      </c>
      <c r="I19" s="5">
        <f t="shared" si="5"/>
        <v>46.284</v>
      </c>
      <c r="J19" s="2" t="s">
        <v>59</v>
      </c>
      <c r="N19" s="2">
        <v>1.07</v>
      </c>
      <c r="O19" s="2">
        <v>0.16</v>
      </c>
      <c r="V19" s="2" t="s">
        <v>60</v>
      </c>
    </row>
    <row r="20">
      <c r="A20" s="2">
        <f t="shared" si="1"/>
        <v>0.9433962264</v>
      </c>
      <c r="B20" s="2">
        <v>2.84</v>
      </c>
      <c r="C20" s="2">
        <v>1.06</v>
      </c>
      <c r="D20" s="2">
        <f t="shared" si="2"/>
        <v>1.1236</v>
      </c>
      <c r="E20" s="2">
        <f t="shared" si="3"/>
        <v>3.0104</v>
      </c>
      <c r="F20" s="2">
        <f t="shared" si="4"/>
        <v>40.56603774</v>
      </c>
      <c r="G20" s="2">
        <v>19.97</v>
      </c>
      <c r="H20" s="2">
        <v>0.98</v>
      </c>
      <c r="I20" s="5">
        <f t="shared" si="5"/>
        <v>19.5706</v>
      </c>
      <c r="J20" s="2" t="s">
        <v>61</v>
      </c>
      <c r="N20" s="2">
        <v>0.95</v>
      </c>
      <c r="O20" s="2">
        <v>0.14</v>
      </c>
      <c r="V20" s="2" t="s">
        <v>62</v>
      </c>
    </row>
    <row r="21">
      <c r="A21" s="2">
        <f t="shared" si="1"/>
        <v>0.9345794393</v>
      </c>
      <c r="B21" s="2">
        <v>2.84</v>
      </c>
      <c r="C21" s="2">
        <v>1.07</v>
      </c>
      <c r="D21" s="2">
        <f t="shared" si="2"/>
        <v>1.1449</v>
      </c>
      <c r="E21" s="2">
        <f t="shared" si="3"/>
        <v>3.0388</v>
      </c>
      <c r="F21" s="2">
        <f t="shared" si="4"/>
        <v>40.18691589</v>
      </c>
      <c r="G21" s="2">
        <v>19.97</v>
      </c>
      <c r="H21" s="2">
        <v>0.62</v>
      </c>
      <c r="I21" s="5">
        <f t="shared" si="5"/>
        <v>12.3814</v>
      </c>
      <c r="J21" s="2" t="s">
        <v>63</v>
      </c>
      <c r="K21" s="2"/>
      <c r="L21" s="2" t="s">
        <v>42</v>
      </c>
      <c r="M21" s="5">
        <f>O21/N21</f>
        <v>0.1469465649</v>
      </c>
      <c r="N21" s="5">
        <f t="shared" ref="N21:O21" si="7">AVERAGE(N13:N20)</f>
        <v>1.31</v>
      </c>
      <c r="O21" s="5">
        <f t="shared" si="7"/>
        <v>0.1925</v>
      </c>
      <c r="V21" s="2" t="s">
        <v>64</v>
      </c>
    </row>
    <row r="22">
      <c r="A22" s="2">
        <f t="shared" si="1"/>
        <v>0.9345794393</v>
      </c>
      <c r="B22" s="2">
        <v>2.84</v>
      </c>
      <c r="C22" s="2">
        <v>1.07</v>
      </c>
      <c r="D22" s="2">
        <f t="shared" si="2"/>
        <v>1.1449</v>
      </c>
      <c r="E22" s="2">
        <f t="shared" si="3"/>
        <v>3.0388</v>
      </c>
      <c r="F22" s="2">
        <f t="shared" si="4"/>
        <v>40.18691589</v>
      </c>
      <c r="G22" s="2">
        <v>19.97</v>
      </c>
      <c r="H22" s="2">
        <v>1.1</v>
      </c>
      <c r="I22" s="5">
        <f t="shared" si="5"/>
        <v>21.967</v>
      </c>
      <c r="J22" s="2" t="s">
        <v>65</v>
      </c>
    </row>
    <row r="23">
      <c r="A23" s="2">
        <f t="shared" si="1"/>
        <v>0.9345794393</v>
      </c>
      <c r="B23" s="2">
        <v>2.84</v>
      </c>
      <c r="C23" s="2">
        <v>1.07</v>
      </c>
      <c r="D23" s="2">
        <f t="shared" si="2"/>
        <v>1.1449</v>
      </c>
      <c r="E23" s="2">
        <f t="shared" si="3"/>
        <v>3.0388</v>
      </c>
      <c r="F23" s="2">
        <f t="shared" si="4"/>
        <v>40.18691589</v>
      </c>
      <c r="G23" s="2">
        <v>19.97</v>
      </c>
      <c r="H23" s="2">
        <v>1.3</v>
      </c>
      <c r="I23" s="5">
        <f t="shared" si="5"/>
        <v>25.961</v>
      </c>
      <c r="J23" s="2" t="s">
        <v>66</v>
      </c>
      <c r="T23" s="2">
        <v>2.88</v>
      </c>
      <c r="U23" s="2">
        <v>1.01</v>
      </c>
      <c r="V23" s="2" t="s">
        <v>67</v>
      </c>
    </row>
    <row r="24">
      <c r="A24" s="2">
        <f t="shared" si="1"/>
        <v>0.9345794393</v>
      </c>
      <c r="B24" s="2">
        <v>2.84</v>
      </c>
      <c r="C24" s="2">
        <v>1.07</v>
      </c>
      <c r="D24" s="2">
        <f t="shared" si="2"/>
        <v>1.1449</v>
      </c>
      <c r="E24" s="2">
        <f t="shared" si="3"/>
        <v>3.0388</v>
      </c>
      <c r="F24" s="2">
        <f t="shared" si="4"/>
        <v>40.18691589</v>
      </c>
      <c r="G24" s="2">
        <v>19.97</v>
      </c>
      <c r="H24" s="2">
        <v>1.65</v>
      </c>
      <c r="I24" s="5">
        <f t="shared" si="5"/>
        <v>32.9505</v>
      </c>
      <c r="J24" s="2" t="s">
        <v>68</v>
      </c>
      <c r="M24" s="2" t="s">
        <v>69</v>
      </c>
      <c r="N24" s="2" t="s">
        <v>70</v>
      </c>
      <c r="O24" s="2" t="s">
        <v>5</v>
      </c>
      <c r="V24" s="2" t="s">
        <v>71</v>
      </c>
    </row>
    <row r="25">
      <c r="A25" s="2">
        <f t="shared" si="1"/>
        <v>0.6896551724</v>
      </c>
      <c r="B25" s="2">
        <v>3.94</v>
      </c>
      <c r="C25" s="2">
        <v>1.45</v>
      </c>
      <c r="D25" s="2">
        <f t="shared" si="2"/>
        <v>2.1025</v>
      </c>
      <c r="E25" s="2">
        <f t="shared" si="3"/>
        <v>5.713</v>
      </c>
      <c r="F25" s="2">
        <f t="shared" si="4"/>
        <v>29.65517241</v>
      </c>
      <c r="G25" s="2">
        <v>16.7</v>
      </c>
      <c r="H25" s="2">
        <v>1.7</v>
      </c>
      <c r="I25" s="5">
        <f t="shared" si="5"/>
        <v>28.39</v>
      </c>
      <c r="J25" s="2" t="s">
        <v>72</v>
      </c>
      <c r="N25" s="2">
        <v>0.77</v>
      </c>
      <c r="O25" s="2">
        <v>0.12</v>
      </c>
      <c r="V25" s="2" t="s">
        <v>73</v>
      </c>
    </row>
    <row r="26">
      <c r="A26" s="2">
        <f t="shared" si="1"/>
        <v>0.6896551724</v>
      </c>
      <c r="B26" s="2">
        <v>3.94</v>
      </c>
      <c r="C26" s="2">
        <v>1.45</v>
      </c>
      <c r="D26" s="2">
        <f t="shared" si="2"/>
        <v>2.1025</v>
      </c>
      <c r="E26" s="2">
        <f t="shared" si="3"/>
        <v>5.713</v>
      </c>
      <c r="F26" s="2">
        <f t="shared" si="4"/>
        <v>29.65517241</v>
      </c>
      <c r="G26" s="2">
        <v>16.7</v>
      </c>
      <c r="H26" s="2">
        <v>1.4</v>
      </c>
      <c r="I26" s="5">
        <f t="shared" si="5"/>
        <v>23.38</v>
      </c>
      <c r="J26" s="2" t="s">
        <v>74</v>
      </c>
      <c r="N26" s="2">
        <v>0.52</v>
      </c>
      <c r="O26" s="2">
        <v>0.08</v>
      </c>
      <c r="V26" s="2" t="s">
        <v>75</v>
      </c>
    </row>
    <row r="27">
      <c r="A27" s="2">
        <f t="shared" si="1"/>
        <v>0.6896551724</v>
      </c>
      <c r="B27" s="2">
        <v>3.94</v>
      </c>
      <c r="C27" s="2">
        <v>1.45</v>
      </c>
      <c r="D27" s="2">
        <f t="shared" si="2"/>
        <v>2.1025</v>
      </c>
      <c r="E27" s="2">
        <f t="shared" si="3"/>
        <v>5.713</v>
      </c>
      <c r="F27" s="2">
        <f t="shared" si="4"/>
        <v>29.65517241</v>
      </c>
      <c r="G27" s="2">
        <v>16.7</v>
      </c>
      <c r="H27" s="2">
        <v>0.9</v>
      </c>
      <c r="I27" s="5">
        <f t="shared" si="5"/>
        <v>15.03</v>
      </c>
      <c r="J27" s="2" t="s">
        <v>76</v>
      </c>
      <c r="N27" s="2">
        <v>1.27</v>
      </c>
      <c r="O27" s="2">
        <v>0.2</v>
      </c>
    </row>
    <row r="28">
      <c r="A28" s="2">
        <f t="shared" si="1"/>
        <v>0.6896551724</v>
      </c>
      <c r="B28" s="2">
        <v>3.94</v>
      </c>
      <c r="C28" s="2">
        <v>1.45</v>
      </c>
      <c r="D28" s="2">
        <f t="shared" si="2"/>
        <v>2.1025</v>
      </c>
      <c r="E28" s="2">
        <f t="shared" si="3"/>
        <v>5.713</v>
      </c>
      <c r="F28" s="2">
        <f t="shared" si="4"/>
        <v>29.65517241</v>
      </c>
      <c r="G28" s="2">
        <v>16.7</v>
      </c>
      <c r="H28" s="2">
        <v>2.0</v>
      </c>
      <c r="I28" s="5">
        <f t="shared" si="5"/>
        <v>33.4</v>
      </c>
      <c r="J28" s="2" t="s">
        <v>77</v>
      </c>
      <c r="N28" s="2">
        <v>0.97</v>
      </c>
      <c r="O28" s="2">
        <v>0.15</v>
      </c>
    </row>
    <row r="29">
      <c r="A29" s="2">
        <f t="shared" si="1"/>
        <v>0.6896551724</v>
      </c>
      <c r="B29" s="2">
        <v>3.94</v>
      </c>
      <c r="C29" s="2">
        <v>1.45</v>
      </c>
      <c r="D29" s="2">
        <f t="shared" si="2"/>
        <v>2.1025</v>
      </c>
      <c r="E29" s="2">
        <f t="shared" si="3"/>
        <v>5.713</v>
      </c>
      <c r="F29" s="2">
        <f t="shared" si="4"/>
        <v>29.65517241</v>
      </c>
      <c r="G29" s="2">
        <v>16.7</v>
      </c>
      <c r="H29" s="2">
        <v>2.3</v>
      </c>
      <c r="I29" s="5">
        <f t="shared" si="5"/>
        <v>38.41</v>
      </c>
      <c r="J29" s="2" t="s">
        <v>78</v>
      </c>
      <c r="N29" s="2">
        <v>0.82</v>
      </c>
      <c r="O29" s="2">
        <v>0.13</v>
      </c>
    </row>
    <row r="30">
      <c r="N30" s="2">
        <v>1.33</v>
      </c>
      <c r="O30" s="2">
        <v>0.2</v>
      </c>
    </row>
    <row r="31">
      <c r="N31" s="2">
        <v>1.44</v>
      </c>
      <c r="O31" s="2">
        <v>0.22</v>
      </c>
    </row>
    <row r="32">
      <c r="N32" s="2">
        <v>1.52</v>
      </c>
      <c r="O32" s="2">
        <v>0.23</v>
      </c>
    </row>
    <row r="33">
      <c r="N33" s="2">
        <v>1.63</v>
      </c>
      <c r="O33" s="2">
        <v>0.24</v>
      </c>
    </row>
    <row r="34">
      <c r="K34" s="2"/>
      <c r="L34" s="2" t="s">
        <v>42</v>
      </c>
      <c r="M34" s="5">
        <f>O34/N34</f>
        <v>0.152872444</v>
      </c>
      <c r="N34" s="5">
        <f t="shared" ref="N34:O34" si="8">AVERAGE(N25:N33)</f>
        <v>1.141111111</v>
      </c>
      <c r="O34" s="5">
        <f t="shared" si="8"/>
        <v>0.1744444444</v>
      </c>
    </row>
    <row r="36">
      <c r="K36" s="2"/>
      <c r="L36" s="2" t="s">
        <v>79</v>
      </c>
      <c r="M36" s="5">
        <f>AVERAGE(M10,M21,M34)</f>
        <v>0.1462461746</v>
      </c>
    </row>
  </sheetData>
  <drawing r:id="rId1"/>
</worksheet>
</file>