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TESIS\Proyectos\NCH\Implementacion\Prueba1\resultados\"/>
    </mc:Choice>
  </mc:AlternateContent>
  <bookViews>
    <workbookView xWindow="0" yWindow="0" windowWidth="16380" windowHeight="8190" tabRatio="500" activeTab="4"/>
  </bookViews>
  <sheets>
    <sheet name="Hoja1" sheetId="1" r:id="rId1"/>
    <sheet name="Hoja2" sheetId="4" r:id="rId2"/>
    <sheet name="Hoja3" sheetId="2" r:id="rId3"/>
    <sheet name="Hoja4" sheetId="5" r:id="rId4"/>
    <sheet name="Hoja5" sheetId="6" r:id="rId5"/>
  </sheets>
  <calcPr calcId="162913" refMode="R1C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C66" i="6" l="1"/>
  <c r="AB66" i="6"/>
  <c r="AA66" i="6"/>
  <c r="Z66" i="6"/>
  <c r="Y66" i="6"/>
  <c r="X66" i="6"/>
  <c r="W66" i="6"/>
  <c r="AC65" i="6"/>
  <c r="AB65" i="6"/>
  <c r="AA65" i="6"/>
  <c r="Z65" i="6"/>
  <c r="Y65" i="6"/>
  <c r="X65" i="6"/>
  <c r="W65" i="6"/>
  <c r="AC64" i="6"/>
  <c r="AB64" i="6"/>
  <c r="AA64" i="6"/>
  <c r="Z64" i="6"/>
  <c r="Y64" i="6"/>
  <c r="X64" i="6"/>
  <c r="W64" i="6"/>
  <c r="AC63" i="6"/>
  <c r="AB63" i="6"/>
  <c r="AA63" i="6"/>
  <c r="Z63" i="6"/>
  <c r="Y63" i="6"/>
  <c r="X63" i="6"/>
  <c r="W63" i="6"/>
  <c r="AC62" i="6"/>
  <c r="AB62" i="6"/>
  <c r="AA62" i="6"/>
  <c r="Z62" i="6"/>
  <c r="Y62" i="6"/>
  <c r="X62" i="6"/>
  <c r="W62" i="6"/>
  <c r="AC61" i="6"/>
  <c r="AB61" i="6"/>
  <c r="AA61" i="6"/>
  <c r="Z61" i="6"/>
  <c r="Y61" i="6"/>
  <c r="X61" i="6"/>
  <c r="W61" i="6"/>
  <c r="AC60" i="6"/>
  <c r="AB60" i="6"/>
  <c r="AA60" i="6"/>
  <c r="Z60" i="6"/>
  <c r="Y60" i="6"/>
  <c r="X60" i="6"/>
  <c r="W60" i="6"/>
  <c r="O41" i="6"/>
  <c r="O40" i="6"/>
  <c r="O39" i="6"/>
  <c r="O38" i="6"/>
  <c r="AC25" i="6" l="1"/>
  <c r="O6" i="6"/>
  <c r="W25" i="6"/>
  <c r="X25" i="6"/>
  <c r="Y25" i="6"/>
  <c r="Z25" i="6"/>
  <c r="AA25" i="6"/>
  <c r="AB25" i="6"/>
  <c r="W26" i="6"/>
  <c r="X26" i="6"/>
  <c r="Y26" i="6"/>
  <c r="Z26" i="6"/>
  <c r="AA26" i="6"/>
  <c r="AB26" i="6"/>
  <c r="AC26" i="6"/>
  <c r="W27" i="6"/>
  <c r="X27" i="6"/>
  <c r="Y27" i="6"/>
  <c r="Z27" i="6"/>
  <c r="AA27" i="6"/>
  <c r="AB27" i="6"/>
  <c r="AC27" i="6"/>
  <c r="W28" i="6"/>
  <c r="X28" i="6"/>
  <c r="Y28" i="6"/>
  <c r="Z28" i="6"/>
  <c r="AA28" i="6"/>
  <c r="AB28" i="6"/>
  <c r="AC28" i="6"/>
  <c r="W29" i="6"/>
  <c r="X29" i="6"/>
  <c r="Y29" i="6"/>
  <c r="Z29" i="6"/>
  <c r="AA29" i="6"/>
  <c r="AB29" i="6"/>
  <c r="AC29" i="6"/>
  <c r="W30" i="6"/>
  <c r="X30" i="6"/>
  <c r="Y30" i="6"/>
  <c r="Z30" i="6"/>
  <c r="AA30" i="6"/>
  <c r="AB30" i="6"/>
  <c r="AC30" i="6"/>
  <c r="W31" i="6"/>
  <c r="X31" i="6"/>
  <c r="Y31" i="6"/>
  <c r="Z31" i="6"/>
  <c r="AA31" i="6"/>
  <c r="AB31" i="6"/>
  <c r="AC31" i="6"/>
  <c r="O5" i="6"/>
  <c r="O4" i="6"/>
  <c r="O3" i="6"/>
  <c r="N26" i="5" l="1"/>
  <c r="O26" i="5"/>
  <c r="P26" i="5"/>
  <c r="Q26" i="5"/>
  <c r="R26" i="5"/>
  <c r="S26" i="5"/>
  <c r="T26" i="5"/>
  <c r="N28" i="5"/>
  <c r="O28" i="5"/>
  <c r="P28" i="5"/>
  <c r="Q28" i="5"/>
  <c r="R28" i="5"/>
  <c r="S28" i="5"/>
  <c r="T28" i="5"/>
  <c r="N29" i="5"/>
  <c r="O29" i="5"/>
  <c r="P29" i="5"/>
  <c r="Q29" i="5"/>
  <c r="R29" i="5"/>
  <c r="S29" i="5"/>
  <c r="T29" i="5"/>
  <c r="N30" i="5"/>
  <c r="O30" i="5"/>
  <c r="P30" i="5"/>
  <c r="Q30" i="5"/>
  <c r="R30" i="5"/>
  <c r="S30" i="5"/>
  <c r="T30" i="5"/>
  <c r="N31" i="5"/>
  <c r="O31" i="5"/>
  <c r="P31" i="5"/>
  <c r="Q31" i="5"/>
  <c r="R31" i="5"/>
  <c r="S31" i="5"/>
  <c r="T31" i="5"/>
  <c r="N32" i="5"/>
  <c r="O32" i="5"/>
  <c r="P32" i="5"/>
  <c r="Q32" i="5"/>
  <c r="R32" i="5"/>
  <c r="S32" i="5"/>
  <c r="T32" i="5"/>
  <c r="N33" i="5"/>
  <c r="O33" i="5"/>
  <c r="P33" i="5"/>
  <c r="Q33" i="5"/>
  <c r="R33" i="5"/>
  <c r="S33" i="5"/>
  <c r="T33" i="5"/>
  <c r="O27" i="5"/>
  <c r="P27" i="5"/>
  <c r="Q27" i="5"/>
  <c r="R27" i="5"/>
  <c r="S27" i="5"/>
  <c r="T27" i="5"/>
  <c r="N27" i="5"/>
  <c r="W27" i="5"/>
  <c r="X27" i="5"/>
  <c r="Y27" i="5"/>
  <c r="Z27" i="5"/>
  <c r="AA27" i="5"/>
  <c r="AB27" i="5"/>
  <c r="AC27" i="5"/>
  <c r="W28" i="5"/>
  <c r="X28" i="5"/>
  <c r="Y28" i="5"/>
  <c r="Z28" i="5"/>
  <c r="AA28" i="5"/>
  <c r="AB28" i="5"/>
  <c r="AC28" i="5"/>
  <c r="W29" i="5"/>
  <c r="X29" i="5"/>
  <c r="Y29" i="5"/>
  <c r="Z29" i="5"/>
  <c r="AA29" i="5"/>
  <c r="AB29" i="5"/>
  <c r="AC29" i="5"/>
  <c r="W30" i="5"/>
  <c r="X30" i="5"/>
  <c r="Y30" i="5"/>
  <c r="Z30" i="5"/>
  <c r="AA30" i="5"/>
  <c r="AB30" i="5"/>
  <c r="AC30" i="5"/>
  <c r="W31" i="5"/>
  <c r="X31" i="5"/>
  <c r="Y31" i="5"/>
  <c r="Z31" i="5"/>
  <c r="AA31" i="5"/>
  <c r="AB31" i="5"/>
  <c r="AC31" i="5"/>
  <c r="W32" i="5"/>
  <c r="X32" i="5"/>
  <c r="Y32" i="5"/>
  <c r="Z32" i="5"/>
  <c r="AA32" i="5"/>
  <c r="AB32" i="5"/>
  <c r="AC32" i="5"/>
  <c r="W33" i="5"/>
  <c r="X33" i="5"/>
  <c r="Y33" i="5"/>
  <c r="Z33" i="5"/>
  <c r="AA33" i="5"/>
  <c r="AB33" i="5"/>
  <c r="AC33" i="5"/>
  <c r="X26" i="5"/>
  <c r="Y26" i="5"/>
  <c r="Z26" i="5"/>
  <c r="AA26" i="5"/>
  <c r="AB26" i="5"/>
  <c r="AC26" i="5"/>
  <c r="W26" i="5"/>
  <c r="W3" i="5"/>
  <c r="W5" i="5"/>
  <c r="W6" i="5"/>
  <c r="W4" i="5"/>
  <c r="Y119" i="2" l="1"/>
  <c r="T5" i="4" l="1"/>
  <c r="T4" i="4"/>
  <c r="Y5" i="2" l="1"/>
  <c r="Y4" i="2"/>
</calcChain>
</file>

<file path=xl/sharedStrings.xml><?xml version="1.0" encoding="utf-8"?>
<sst xmlns="http://schemas.openxmlformats.org/spreadsheetml/2006/main" count="604" uniqueCount="124">
  <si>
    <r>
      <rPr>
        <i/>
        <sz val="11"/>
        <color rgb="FF000000"/>
        <rFont val="Calibri"/>
        <family val="2"/>
        <charset val="1"/>
      </rPr>
      <t xml:space="preserve">*Sorted by </t>
    </r>
    <r>
      <rPr>
        <b/>
        <i/>
        <sz val="11"/>
        <color rgb="FF000000"/>
        <rFont val="Calibri"/>
        <family val="2"/>
        <charset val="1"/>
      </rPr>
      <t xml:space="preserve">Accuracy </t>
    </r>
    <r>
      <rPr>
        <i/>
        <sz val="11"/>
        <color rgb="FF000000"/>
        <rFont val="Calibri"/>
        <family val="2"/>
        <charset val="1"/>
      </rPr>
      <t>or</t>
    </r>
    <r>
      <rPr>
        <b/>
        <i/>
        <sz val="11"/>
        <color rgb="FF000000"/>
        <rFont val="Calibri"/>
        <family val="2"/>
        <charset val="1"/>
      </rPr>
      <t xml:space="preserve"> Similarity</t>
    </r>
  </si>
  <si>
    <t>TELESCOPE</t>
  </si>
  <si>
    <t>Recall</t>
  </si>
  <si>
    <t>Specifity</t>
  </si>
  <si>
    <t>Accuracy</t>
  </si>
  <si>
    <t>Similarity</t>
  </si>
  <si>
    <t>Train time (s)</t>
  </si>
  <si>
    <t>Test time (s)</t>
  </si>
  <si>
    <t>Parameters</t>
  </si>
  <si>
    <t>AE</t>
  </si>
  <si>
    <t>AE -hidden layers: [5, 2, 5] -Epochs: 100 -Contamination: 0,2</t>
  </si>
  <si>
    <t>IF</t>
  </si>
  <si>
    <t>IF -m_estimators: 15 -Contamination: 0,2 -Random state: 11</t>
  </si>
  <si>
    <t>LOF</t>
  </si>
  <si>
    <t>LOF -n_neighbors: 5 -Contamination: 0,2</t>
  </si>
  <si>
    <t>OC-SVM</t>
  </si>
  <si>
    <t>OCSVM -Nu: 0,1 -Kernel: linear -Gamma: auto</t>
  </si>
  <si>
    <t>RC</t>
  </si>
  <si>
    <t>RC -Contamination: 0,2</t>
  </si>
  <si>
    <t>SVDD</t>
  </si>
  <si>
    <t>SVDD -positive_penalty: 0,6 -negative_penalty: 0,6 -kernel: 1</t>
  </si>
  <si>
    <t>NCH</t>
  </si>
  <si>
    <t>NCH -Proyecciones: 2000 -l: 0.5 -Extend: 0.5 -Threads: 10</t>
  </si>
  <si>
    <t>NCH -Proyecciones: 2000 -l: 1.25 -Extend: 1.5 -Threads: 10</t>
  </si>
  <si>
    <t>NCH -Proyecciones: 500 -l: 1 -Extend: 1.5 -Threads: 10</t>
  </si>
  <si>
    <t>MINIBOONE</t>
  </si>
  <si>
    <t>AE -hidden layers: [5, 2, 5] -Epochs: 500 -Contamination: 0.2</t>
  </si>
  <si>
    <t>IF -m_estimators: 15 -Contamination: 0.2 -Random state: 7</t>
  </si>
  <si>
    <t>LOF -n_neighbors: 200 -Contamination: 0.2</t>
  </si>
  <si>
    <t>OCSVM -Nu: 0.2 -Kernel: sigmoid -Gamma: auto</t>
  </si>
  <si>
    <t>RC -Contamination: 0.2</t>
  </si>
  <si>
    <t>NCH -Proyecciones: 1000 -l: 0.5 -Extend: 1.5 -Threads: 10</t>
  </si>
  <si>
    <r>
      <rPr>
        <i/>
        <sz val="11"/>
        <color rgb="FF000000"/>
        <rFont val="Calibri"/>
        <family val="2"/>
        <charset val="1"/>
      </rPr>
      <t>*Sorted by</t>
    </r>
    <r>
      <rPr>
        <b/>
        <i/>
        <sz val="11"/>
        <color rgb="FF000000"/>
        <rFont val="Calibri"/>
        <family val="2"/>
        <charset val="1"/>
      </rPr>
      <t xml:space="preserve"> Similarity</t>
    </r>
  </si>
  <si>
    <t>MNIST</t>
  </si>
  <si>
    <t>AE -hidden layers: [400, 50, 400] -Epochs: 500 -Contamination: 0.2</t>
  </si>
  <si>
    <t>IF -m_estimators: 50 -Contamination: 0.2 -Random state: 7</t>
  </si>
  <si>
    <t>OCSVM -Nu: 0.02 -Kernel: poly -Gamma: auto</t>
  </si>
  <si>
    <t>NCH -Proyecciones: 10 -l: 1.25 -Extend: 0.5 -Threads: 10</t>
  </si>
  <si>
    <t>L</t>
  </si>
  <si>
    <t>0.5</t>
  </si>
  <si>
    <t>proyecciones = 1000</t>
  </si>
  <si>
    <t>Extend</t>
  </si>
  <si>
    <t>FP</t>
  </si>
  <si>
    <t>FN</t>
  </si>
  <si>
    <t>TP</t>
  </si>
  <si>
    <t>TN</t>
  </si>
  <si>
    <t>Sensibilidad</t>
  </si>
  <si>
    <t>Especificidad</t>
  </si>
  <si>
    <t>LOF -n_neighbors: 15 -Contamination: 0.2</t>
  </si>
  <si>
    <t>1000 proy</t>
  </si>
  <si>
    <t>0.05</t>
  </si>
  <si>
    <t>0.1</t>
  </si>
  <si>
    <t>0.25</t>
  </si>
  <si>
    <t>1.5</t>
  </si>
  <si>
    <t>0.01</t>
  </si>
  <si>
    <t>0.75</t>
  </si>
  <si>
    <t>1 normalizador/proy</t>
  </si>
  <si>
    <t>0.15</t>
  </si>
  <si>
    <t>0.20</t>
  </si>
  <si>
    <t>0.22</t>
  </si>
  <si>
    <t>0.30</t>
  </si>
  <si>
    <t>0.35</t>
  </si>
  <si>
    <t>0.40</t>
  </si>
  <si>
    <t>0.45</t>
  </si>
  <si>
    <t>0.50</t>
  </si>
  <si>
    <t>0.55</t>
  </si>
  <si>
    <t>0.6</t>
  </si>
  <si>
    <t>0.7</t>
  </si>
  <si>
    <t>Anomaly label = 0</t>
  </si>
  <si>
    <t>Anomaly label = 1 y 7</t>
  </si>
  <si>
    <t>0.65</t>
  </si>
  <si>
    <t>0.85</t>
  </si>
  <si>
    <t>0.95</t>
  </si>
  <si>
    <t>1.05</t>
  </si>
  <si>
    <t>1.15</t>
  </si>
  <si>
    <t>1.25</t>
  </si>
  <si>
    <t>Proyecciones</t>
  </si>
  <si>
    <t>2.5</t>
  </si>
  <si>
    <t>0.001</t>
  </si>
  <si>
    <t>0.0025</t>
  </si>
  <si>
    <t>0.005</t>
  </si>
  <si>
    <t>0.0075</t>
  </si>
  <si>
    <t>0.0015</t>
  </si>
  <si>
    <t>0.0035</t>
  </si>
  <si>
    <t>0.006</t>
  </si>
  <si>
    <t>Extend = 0.001</t>
  </si>
  <si>
    <t>Extend = 0.0015</t>
  </si>
  <si>
    <t>Extend = 0.005</t>
  </si>
  <si>
    <t>Extend = 0.05</t>
  </si>
  <si>
    <t>Extend = 0</t>
  </si>
  <si>
    <t>Pruebas empleando un único normalizador antes de llevar a cabo las proyecciones</t>
  </si>
  <si>
    <t>Pruebas empleando un normalizador sobre cada proyección de manera independiente</t>
  </si>
  <si>
    <t>0.2</t>
  </si>
  <si>
    <t>0.32</t>
  </si>
  <si>
    <t>proy 3000</t>
  </si>
  <si>
    <t>F1</t>
  </si>
  <si>
    <t>Precision</t>
  </si>
  <si>
    <t>Specificity</t>
  </si>
  <si>
    <t>0.0005</t>
  </si>
  <si>
    <t>0.60</t>
  </si>
  <si>
    <r>
      <t xml:space="preserve">*Sorted by </t>
    </r>
    <r>
      <rPr>
        <b/>
        <i/>
        <sz val="11"/>
        <color rgb="FF000000"/>
        <rFont val="Calibri"/>
        <family val="2"/>
        <charset val="1"/>
      </rPr>
      <t>F1 Score</t>
    </r>
  </si>
  <si>
    <t>[0.899067693554925, 0.309687880016214, 0.6043777867855695, 0.7112923052003923, 0.6944270507201004, 'AE -hidden layers: [6, 4, 6] -Epochs: 100 -Contamination: 0.7 -Tiempo train/test: 0.6258211000003939 0.31275360000108776']</t>
  </si>
  <si>
    <t>AE -hidden layers: [10, 5, 10] -Epochs: 100 -Contamination: 0.4</t>
  </si>
  <si>
    <t>IF -m_estimators: 15 -Contamination: 0.2 -Random state: 11</t>
  </si>
  <si>
    <t>[1.0, 0.00040535062829347385, 0.5002026753141467, 0.6465899224957385, 0.6667567567567567, 'OCSVM -Nu: 0.001 -Kernel: rbf -Gamma: auto -Tiempo train/test: 6.595931999999991 2.244951999999998']</t>
  </si>
  <si>
    <t>OCSVM -Nu: 0.1 -Kernel: rbf -Gamma: scale</t>
  </si>
  <si>
    <t>[0.8313741386299148, 0.48763680583704905, 0.659505472233482, 0.7313262158660179, 0.7094430992736076, 'RC -Contamination: 0.5 -Tiempo train/test: 3.3747654000000082 0.003646400000008043']</t>
  </si>
  <si>
    <t>RC -Contamination: 0.4</t>
  </si>
  <si>
    <t>[0.9983785974868261, 0.013781921361978111, 0.5060802594244022, 0.6507441202525177, 0.6690207795735433, 'SVDD -positive_penalty: 0.1 -negative_penalty: 0.1 -kernel: 1 -Tiempo train/test: 111.22883869999998 3.0089662999999973']</t>
  </si>
  <si>
    <t>0.71</t>
  </si>
  <si>
    <t>99.85</t>
  </si>
  <si>
    <t>Proyecciones: 3000 -l: 0.45 -Extend: 0.005 -Threads: 8</t>
  </si>
  <si>
    <t>NCH -Proyecciones: 3000 -l: 0.5 -Extend: 0.0015 -Threads: 8</t>
  </si>
  <si>
    <t>NCH -Proyecciones: 3000 -l: 0.35 -Extend: 0.0015 -Threads: 8</t>
  </si>
  <si>
    <t>AE -hidden layers: [10, 5, 10] -Epochs: 100 -Contamination: 0.3</t>
  </si>
  <si>
    <t>LOF -n_neighbors: 100 -Contamination: 0.35</t>
  </si>
  <si>
    <t>[0.855, 0.5083333333333333, 0.6816666666666666, 0.7526529653390694, 0.7286931818181818, 'OCSVM -Nu: 0.5 -Kernel: rbf -Gamma: scale -Tiempo train/test: 3.4783299000000625 0.8451327999999876']</t>
  </si>
  <si>
    <t>OCSVM -Nu: 0.2 -Kernel: rbf -Gamma: scale</t>
  </si>
  <si>
    <t>RC -Contamination: 0.6</t>
  </si>
  <si>
    <t>[0.93625, 0.18583333333333332, 0.5610416666666667, 0.6863533190811851, 0.6808059384941675, 'RC -Contamination: 0.8 -Tiempo train/test: 17.799590299999977 0.011177700000018831']</t>
  </si>
  <si>
    <t>[1.0, 0.0, 0.5, 0.6464466094067263, 0.6666666666666666, 'SVDD -positive_penalty: 0.1 -negative_penalty: 0.1 -kernel: 1 -Tiempo train/test: 116.75524989999985 4.138479299999972']</t>
  </si>
  <si>
    <t>6 conjuntos</t>
  </si>
  <si>
    <t>2 10-fold, almacenar los 20 F1 scores y demás medidas para realizar el análisis estadístico más adelante</t>
  </si>
  <si>
    <t>Leer los 2 surveys de Óscar y el que le va a pedir Bertha a Carlos. Intentar añadir algún método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</si>
</sst>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_-* #,##0.00\ _€_-;\-* #,##0.00\ _€_-;_-* \-??\ _€_-;_-@_-"/>
  </numFmts>
  <fonts count="11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C9C9C9"/>
        <bgColor rgb="FFBFBFBF"/>
      </patternFill>
    </fill>
    <fill>
      <patternFill patternType="solid">
        <fgColor rgb="FFDEEBF7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EEBF7"/>
      </patternFill>
    </fill>
    <fill>
      <patternFill patternType="solid">
        <fgColor rgb="FFEDEDED"/>
        <bgColor rgb="FFDEEBF7"/>
      </patternFill>
    </fill>
    <fill>
      <patternFill patternType="solid">
        <fgColor rgb="FFBFBFBF"/>
        <bgColor rgb="FFC9C9C9"/>
      </patternFill>
    </fill>
    <fill>
      <patternFill patternType="solid">
        <fgColor rgb="FFFFFFFF"/>
        <bgColor rgb="FFEDEDED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5" fillId="0" borderId="0" applyBorder="0" applyProtection="0"/>
  </cellStyleXfs>
  <cellXfs count="74">
    <xf numFmtId="0" fontId="0" fillId="0" borderId="0" xfId="0"/>
    <xf numFmtId="164" fontId="0" fillId="0" borderId="0" xfId="0" applyNumberFormat="1"/>
    <xf numFmtId="165" fontId="0" fillId="0" borderId="0" xfId="1" applyFont="1" applyBorder="1" applyAlignment="1" applyProtection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0" fillId="14" borderId="1" xfId="0" applyFill="1" applyBorder="1"/>
    <xf numFmtId="0" fontId="6" fillId="14" borderId="1" xfId="0" applyFont="1" applyFill="1" applyBorder="1"/>
    <xf numFmtId="0" fontId="6" fillId="7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15" borderId="1" xfId="0" applyFont="1" applyFill="1" applyBorder="1" applyAlignment="1">
      <alignment horizontal="center"/>
    </xf>
    <xf numFmtId="0" fontId="6" fillId="11" borderId="0" xfId="0" applyFont="1" applyFill="1"/>
    <xf numFmtId="0" fontId="6" fillId="15" borderId="1" xfId="0" applyFont="1" applyFill="1" applyBorder="1" applyAlignment="1"/>
    <xf numFmtId="0" fontId="0" fillId="16" borderId="0" xfId="0" applyFill="1"/>
    <xf numFmtId="0" fontId="0" fillId="17" borderId="0" xfId="0" applyFill="1" applyBorder="1"/>
    <xf numFmtId="0" fontId="6" fillId="17" borderId="0" xfId="0" applyFont="1" applyFill="1" applyBorder="1"/>
    <xf numFmtId="0" fontId="6" fillId="17" borderId="0" xfId="0" applyFont="1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8" borderId="0" xfId="0" applyFill="1"/>
    <xf numFmtId="0" fontId="0" fillId="12" borderId="0" xfId="0" applyFill="1"/>
    <xf numFmtId="0" fontId="8" fillId="12" borderId="0" xfId="0" applyFont="1" applyFill="1"/>
    <xf numFmtId="0" fontId="0" fillId="11" borderId="0" xfId="0" applyFill="1"/>
    <xf numFmtId="0" fontId="6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9" fillId="19" borderId="0" xfId="0" applyFont="1" applyFill="1" applyAlignment="1">
      <alignment horizontal="center"/>
    </xf>
    <xf numFmtId="0" fontId="9" fillId="19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0" fillId="21" borderId="0" xfId="0" applyFill="1"/>
    <xf numFmtId="0" fontId="10" fillId="8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10" fillId="9" borderId="1" xfId="0" quotePrefix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15" borderId="3" xfId="0" applyFont="1" applyFill="1" applyBorder="1" applyAlignment="1">
      <alignment horizontal="center"/>
    </xf>
    <xf numFmtId="0" fontId="6" fillId="15" borderId="4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E2F0D9"/>
      <rgbColor rgb="FFFFFF99"/>
      <rgbColor rgb="FFC9C9C9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L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Hoja2!$J$10:$J$19</c:f>
              <c:numCache>
                <c:formatCode>General</c:formatCode>
                <c:ptCount val="10"/>
                <c:pt idx="0">
                  <c:v>0.59740000000000004</c:v>
                </c:pt>
                <c:pt idx="1">
                  <c:v>0.78410000000000002</c:v>
                </c:pt>
                <c:pt idx="2">
                  <c:v>0.89470000000000005</c:v>
                </c:pt>
                <c:pt idx="3">
                  <c:v>0.9425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B3-4C7E-B960-30207CBFA22A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Hoja2!$W$10:$W$19</c:f>
              <c:numCache>
                <c:formatCode>General</c:formatCode>
                <c:ptCount val="10"/>
                <c:pt idx="0">
                  <c:v>0.85319999999999996</c:v>
                </c:pt>
                <c:pt idx="1">
                  <c:v>0.4284</c:v>
                </c:pt>
                <c:pt idx="2">
                  <c:v>0.22739999999999999</c:v>
                </c:pt>
                <c:pt idx="3">
                  <c:v>0.1207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B3-4C7E-B960-30207CBFA22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Extend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L = 4.5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Hoja2!$K$10:$K$19</c:f>
              <c:numCache>
                <c:formatCode>General</c:formatCode>
                <c:ptCount val="10"/>
                <c:pt idx="0">
                  <c:v>0.54079999999999995</c:v>
                </c:pt>
                <c:pt idx="1">
                  <c:v>0.54449999999999998</c:v>
                </c:pt>
                <c:pt idx="2">
                  <c:v>0.75209999999999999</c:v>
                </c:pt>
                <c:pt idx="3">
                  <c:v>0.74539999999999995</c:v>
                </c:pt>
                <c:pt idx="4">
                  <c:v>0.93330000000000002</c:v>
                </c:pt>
                <c:pt idx="5">
                  <c:v>0.99919999999999998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5-42B0-824F-5AB4ABD20966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Hoja2!$X$10:$X$19</c:f>
              <c:numCache>
                <c:formatCode>General</c:formatCode>
                <c:ptCount val="10"/>
                <c:pt idx="0">
                  <c:v>0.89049999999999996</c:v>
                </c:pt>
                <c:pt idx="1">
                  <c:v>0.90469999999999995</c:v>
                </c:pt>
                <c:pt idx="2">
                  <c:v>0.46929999999999999</c:v>
                </c:pt>
                <c:pt idx="3">
                  <c:v>0.46810000000000002</c:v>
                </c:pt>
                <c:pt idx="4">
                  <c:v>0.1094</c:v>
                </c:pt>
                <c:pt idx="5">
                  <c:v>3.2000000000000002E-3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5-42B0-824F-5AB4ABD209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Extend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L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Hoja2!$L$10:$L$19</c:f>
              <c:numCache>
                <c:formatCode>General</c:formatCode>
                <c:ptCount val="10"/>
                <c:pt idx="0">
                  <c:v>0.54169999999999996</c:v>
                </c:pt>
                <c:pt idx="1">
                  <c:v>0.5232</c:v>
                </c:pt>
                <c:pt idx="2">
                  <c:v>0.49</c:v>
                </c:pt>
                <c:pt idx="3">
                  <c:v>0.47449999999999998</c:v>
                </c:pt>
                <c:pt idx="4">
                  <c:v>0.85619999999999996</c:v>
                </c:pt>
                <c:pt idx="5">
                  <c:v>0.99119999999999997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60-4BC6-B6D4-E1279BB491F5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Hoja2!$Y$10:$Y$19</c:f>
              <c:numCache>
                <c:formatCode>General</c:formatCode>
                <c:ptCount val="10"/>
                <c:pt idx="0">
                  <c:v>0.8841</c:v>
                </c:pt>
                <c:pt idx="1">
                  <c:v>0.91120000000000001</c:v>
                </c:pt>
                <c:pt idx="2">
                  <c:v>0.92410000000000003</c:v>
                </c:pt>
                <c:pt idx="3">
                  <c:v>0.93430000000000002</c:v>
                </c:pt>
                <c:pt idx="4">
                  <c:v>0.2442</c:v>
                </c:pt>
                <c:pt idx="5">
                  <c:v>1.5800000000000002E-2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60-4BC6-B6D4-E1279BB491F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Extend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L = 5.5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Hoja2!$M$10:$M$19</c:f>
              <c:numCache>
                <c:formatCode>General</c:formatCode>
                <c:ptCount val="10"/>
                <c:pt idx="0">
                  <c:v>0.50470000000000004</c:v>
                </c:pt>
                <c:pt idx="1">
                  <c:v>0.499</c:v>
                </c:pt>
                <c:pt idx="2">
                  <c:v>0.48449999999999999</c:v>
                </c:pt>
                <c:pt idx="3">
                  <c:v>0.46850000000000003</c:v>
                </c:pt>
                <c:pt idx="4">
                  <c:v>0.43430000000000002</c:v>
                </c:pt>
                <c:pt idx="5">
                  <c:v>0.99860000000000004</c:v>
                </c:pt>
                <c:pt idx="6">
                  <c:v>0.99960000000000004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7E-4A6C-B730-FC9862D664A3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Hoja2!$Z$10:$Z$19</c:f>
              <c:numCache>
                <c:formatCode>General</c:formatCode>
                <c:ptCount val="10"/>
                <c:pt idx="0">
                  <c:v>0.89980000000000004</c:v>
                </c:pt>
                <c:pt idx="1">
                  <c:v>0.90549999999999997</c:v>
                </c:pt>
                <c:pt idx="2">
                  <c:v>0.92379999999999995</c:v>
                </c:pt>
                <c:pt idx="3">
                  <c:v>0.94359999999999999</c:v>
                </c:pt>
                <c:pt idx="4">
                  <c:v>0.95250000000000001</c:v>
                </c:pt>
                <c:pt idx="5">
                  <c:v>2.8E-3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7E-4A6C-B730-FC9862D664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Extend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L =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Hoja2!$N$10:$N$19</c:f>
              <c:numCache>
                <c:formatCode>General</c:formatCode>
                <c:ptCount val="10"/>
                <c:pt idx="0">
                  <c:v>0.50229999999999997</c:v>
                </c:pt>
                <c:pt idx="1">
                  <c:v>0.48520000000000002</c:v>
                </c:pt>
                <c:pt idx="2">
                  <c:v>0.47010000000000002</c:v>
                </c:pt>
                <c:pt idx="3">
                  <c:v>0.44850000000000001</c:v>
                </c:pt>
                <c:pt idx="4">
                  <c:v>0.41860000000000003</c:v>
                </c:pt>
                <c:pt idx="5">
                  <c:v>0.9637</c:v>
                </c:pt>
                <c:pt idx="6">
                  <c:v>0.99909999999999999</c:v>
                </c:pt>
                <c:pt idx="7">
                  <c:v>0.99960000000000004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B-444A-B8A1-7A3E17170560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Hoja2!$AA$10:$AA$19</c:f>
              <c:numCache>
                <c:formatCode>General</c:formatCode>
                <c:ptCount val="10"/>
                <c:pt idx="0">
                  <c:v>0.89980000000000004</c:v>
                </c:pt>
                <c:pt idx="1">
                  <c:v>0.91810000000000003</c:v>
                </c:pt>
                <c:pt idx="2">
                  <c:v>0.92700000000000005</c:v>
                </c:pt>
                <c:pt idx="3">
                  <c:v>0.94</c:v>
                </c:pt>
                <c:pt idx="4">
                  <c:v>0.95369999999999999</c:v>
                </c:pt>
                <c:pt idx="5">
                  <c:v>6.08E-2</c:v>
                </c:pt>
                <c:pt idx="6">
                  <c:v>0</c:v>
                </c:pt>
                <c:pt idx="7">
                  <c:v>4.0000000000000002E-4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3B-444A-B8A1-7A3E1717056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Extend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L = 6.5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Hoja2!$O$10:$O$19</c:f>
              <c:numCache>
                <c:formatCode>General</c:formatCode>
                <c:ptCount val="10"/>
                <c:pt idx="0">
                  <c:v>0.49709999999999999</c:v>
                </c:pt>
                <c:pt idx="1">
                  <c:v>0.48970000000000002</c:v>
                </c:pt>
                <c:pt idx="2">
                  <c:v>0.45889999999999997</c:v>
                </c:pt>
                <c:pt idx="3">
                  <c:v>0.4597</c:v>
                </c:pt>
                <c:pt idx="4">
                  <c:v>0.4299</c:v>
                </c:pt>
                <c:pt idx="5">
                  <c:v>0.83930000000000005</c:v>
                </c:pt>
                <c:pt idx="6">
                  <c:v>0.99450000000000005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0-4664-81AA-B46FABF3C63E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Hoja2!$AB$10:$AB$19</c:f>
              <c:numCache>
                <c:formatCode>General</c:formatCode>
                <c:ptCount val="10"/>
                <c:pt idx="0">
                  <c:v>0.90349999999999997</c:v>
                </c:pt>
                <c:pt idx="1">
                  <c:v>0.92910000000000004</c:v>
                </c:pt>
                <c:pt idx="2">
                  <c:v>0.94079999999999997</c:v>
                </c:pt>
                <c:pt idx="3">
                  <c:v>0.94240000000000002</c:v>
                </c:pt>
                <c:pt idx="4">
                  <c:v>0.95699999999999996</c:v>
                </c:pt>
                <c:pt idx="5">
                  <c:v>0.24399999999999999</c:v>
                </c:pt>
                <c:pt idx="6">
                  <c:v>8.0999999999999996E-3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0-4664-81AA-B46FABF3C63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Extend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L =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Hoja2!$P$10:$P$19</c:f>
              <c:numCache>
                <c:formatCode>General</c:formatCode>
                <c:ptCount val="10"/>
                <c:pt idx="0">
                  <c:v>0.48659999999999998</c:v>
                </c:pt>
                <c:pt idx="1">
                  <c:v>0.4778</c:v>
                </c:pt>
                <c:pt idx="2">
                  <c:v>0.45550000000000002</c:v>
                </c:pt>
                <c:pt idx="3">
                  <c:v>0.44330000000000003</c:v>
                </c:pt>
                <c:pt idx="4">
                  <c:v>0.41639999999999999</c:v>
                </c:pt>
                <c:pt idx="5">
                  <c:v>0.67290000000000005</c:v>
                </c:pt>
                <c:pt idx="6">
                  <c:v>0.98839999999999995</c:v>
                </c:pt>
                <c:pt idx="7">
                  <c:v>0.99839999999999995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F-467A-ACD5-C5227A434566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Hoja2!$AC$10:$AC$19</c:f>
              <c:numCache>
                <c:formatCode>General</c:formatCode>
                <c:ptCount val="10"/>
                <c:pt idx="0">
                  <c:v>0.91200000000000003</c:v>
                </c:pt>
                <c:pt idx="1">
                  <c:v>0.91810000000000003</c:v>
                </c:pt>
                <c:pt idx="2">
                  <c:v>0.93789999999999996</c:v>
                </c:pt>
                <c:pt idx="3">
                  <c:v>0.94320000000000004</c:v>
                </c:pt>
                <c:pt idx="4">
                  <c:v>0.95499999999999996</c:v>
                </c:pt>
                <c:pt idx="5">
                  <c:v>0.48720000000000002</c:v>
                </c:pt>
                <c:pt idx="6">
                  <c:v>1.2500000000000001E-2</c:v>
                </c:pt>
                <c:pt idx="7">
                  <c:v>2.3999999999999998E-3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F-467A-ACD5-C5227A4345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Extend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L = 7.5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Hoja2!$Q$10:$Q$19</c:f>
              <c:numCache>
                <c:formatCode>General</c:formatCode>
                <c:ptCount val="10"/>
                <c:pt idx="0">
                  <c:v>0.47599999999999998</c:v>
                </c:pt>
                <c:pt idx="1">
                  <c:v>0.46820000000000001</c:v>
                </c:pt>
                <c:pt idx="2">
                  <c:v>0.45619999999999999</c:v>
                </c:pt>
                <c:pt idx="3">
                  <c:v>0.42730000000000001</c:v>
                </c:pt>
                <c:pt idx="4">
                  <c:v>0.40210000000000001</c:v>
                </c:pt>
                <c:pt idx="5">
                  <c:v>0.67830000000000001</c:v>
                </c:pt>
                <c:pt idx="6">
                  <c:v>0.98909999999999998</c:v>
                </c:pt>
                <c:pt idx="7">
                  <c:v>0.98880000000000001</c:v>
                </c:pt>
                <c:pt idx="8">
                  <c:v>0.98880000000000001</c:v>
                </c:pt>
                <c:pt idx="9">
                  <c:v>0.99960000000000004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F4-4799-9C1E-87A1757C7E7C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Hoja2!$AD$10:$AD$19</c:f>
              <c:numCache>
                <c:formatCode>General</c:formatCode>
                <c:ptCount val="10"/>
                <c:pt idx="0">
                  <c:v>0.90920000000000001</c:v>
                </c:pt>
                <c:pt idx="1">
                  <c:v>0.92859999999999998</c:v>
                </c:pt>
                <c:pt idx="2">
                  <c:v>0.93920000000000003</c:v>
                </c:pt>
                <c:pt idx="3">
                  <c:v>0.94479999999999997</c:v>
                </c:pt>
                <c:pt idx="4">
                  <c:v>0.95940000000000003</c:v>
                </c:pt>
                <c:pt idx="5">
                  <c:v>0.47539999999999999</c:v>
                </c:pt>
                <c:pt idx="6">
                  <c:v>1.4500000000000001E-2</c:v>
                </c:pt>
                <c:pt idx="7">
                  <c:v>1.4500000000000001E-2</c:v>
                </c:pt>
                <c:pt idx="8">
                  <c:v>1.7000000000000001E-2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F4-4799-9C1E-87A1757C7E7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Extend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L = 0.5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Hoja2!$G$10:$G$19</c:f>
              <c:numCache>
                <c:formatCode>General</c:formatCode>
                <c:ptCount val="10"/>
                <c:pt idx="0">
                  <c:v>0.87450000000000006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9E-41F4-953D-83C7DA28BBAA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Hoja2!$T$10:$T$19</c:f>
              <c:numCache>
                <c:formatCode>General</c:formatCode>
                <c:ptCount val="10"/>
                <c:pt idx="0">
                  <c:v>0.443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9E-41F4-953D-83C7DA28BBA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Extend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L =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Hoja2!$H$10:$H$19</c:f>
              <c:numCache>
                <c:formatCode>General</c:formatCode>
                <c:ptCount val="10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B6-481A-8D42-AE98C7B294E7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Hoja2!$U$10:$U$19</c:f>
              <c:numCache>
                <c:formatCode>General</c:formatCode>
                <c:ptCount val="10"/>
                <c:pt idx="0">
                  <c:v>0.66149999999999998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B6-481A-8D42-AE98C7B294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Extend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L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Hoja2!$I$10:$I$19</c:f>
              <c:numCache>
                <c:formatCode>General</c:formatCode>
                <c:ptCount val="10"/>
                <c:pt idx="0">
                  <c:v>0.66359999999999997</c:v>
                </c:pt>
                <c:pt idx="1">
                  <c:v>0.81589999999999996</c:v>
                </c:pt>
                <c:pt idx="2">
                  <c:v>0.95479999999999998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4D-4EEC-BDA4-136B7B261DA1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Hoja2!$F$10:$F$19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1.25</c:v>
                </c:pt>
                <c:pt idx="9">
                  <c:v>1.5</c:v>
                </c:pt>
              </c:numCache>
            </c:numRef>
          </c:cat>
          <c:val>
            <c:numRef>
              <c:f>Hoja2!$V$10:$V$19</c:f>
              <c:numCache>
                <c:formatCode>General</c:formatCode>
                <c:ptCount val="10"/>
                <c:pt idx="0">
                  <c:v>0.8</c:v>
                </c:pt>
                <c:pt idx="1">
                  <c:v>0.42</c:v>
                </c:pt>
                <c:pt idx="2">
                  <c:v>0.10489999999999999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4D-4EEC-BDA4-136B7B261DA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Extend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Extend</a:t>
            </a:r>
            <a:r>
              <a:rPr lang="es-ES" baseline="0"/>
              <a:t> = 0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Hoja3!$G$9:$S$9</c:f>
              <c:strCache>
                <c:ptCount val="13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0.20</c:v>
                </c:pt>
                <c:pt idx="4">
                  <c:v>0.22</c:v>
                </c:pt>
                <c:pt idx="5">
                  <c:v>0.25</c:v>
                </c:pt>
                <c:pt idx="6">
                  <c:v>0.30</c:v>
                </c:pt>
                <c:pt idx="7">
                  <c:v>0.35</c:v>
                </c:pt>
                <c:pt idx="8">
                  <c:v>0.40</c:v>
                </c:pt>
                <c:pt idx="9">
                  <c:v>0.45</c:v>
                </c:pt>
                <c:pt idx="10">
                  <c:v>0.50</c:v>
                </c:pt>
                <c:pt idx="11">
                  <c:v>0.6</c:v>
                </c:pt>
                <c:pt idx="12">
                  <c:v>0.7</c:v>
                </c:pt>
              </c:strCache>
            </c:strRef>
          </c:cat>
          <c:val>
            <c:numRef>
              <c:f>Hoja3!$G$10:$S$10</c:f>
              <c:numCache>
                <c:formatCode>General</c:formatCode>
                <c:ptCount val="13"/>
                <c:pt idx="0">
                  <c:v>0.99099999999999999</c:v>
                </c:pt>
                <c:pt idx="1">
                  <c:v>0.90900000000000003</c:v>
                </c:pt>
                <c:pt idx="2">
                  <c:v>0.83799999999999997</c:v>
                </c:pt>
                <c:pt idx="3">
                  <c:v>0.78400000000000003</c:v>
                </c:pt>
                <c:pt idx="4">
                  <c:v>0.76800000000000002</c:v>
                </c:pt>
                <c:pt idx="5">
                  <c:v>0.75</c:v>
                </c:pt>
                <c:pt idx="6">
                  <c:v>0.71599999999999997</c:v>
                </c:pt>
                <c:pt idx="7">
                  <c:v>0.68700000000000006</c:v>
                </c:pt>
                <c:pt idx="8">
                  <c:v>0.67300000000000004</c:v>
                </c:pt>
                <c:pt idx="9">
                  <c:v>0.66300000000000003</c:v>
                </c:pt>
                <c:pt idx="10">
                  <c:v>0.63700000000000001</c:v>
                </c:pt>
                <c:pt idx="11">
                  <c:v>0.61399999999999999</c:v>
                </c:pt>
                <c:pt idx="12">
                  <c:v>0.59099999999999997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E-407B-A47B-5AF495630215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Hoja3!$G$9:$S$9</c:f>
              <c:strCache>
                <c:ptCount val="13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0.20</c:v>
                </c:pt>
                <c:pt idx="4">
                  <c:v>0.22</c:v>
                </c:pt>
                <c:pt idx="5">
                  <c:v>0.25</c:v>
                </c:pt>
                <c:pt idx="6">
                  <c:v>0.30</c:v>
                </c:pt>
                <c:pt idx="7">
                  <c:v>0.35</c:v>
                </c:pt>
                <c:pt idx="8">
                  <c:v>0.40</c:v>
                </c:pt>
                <c:pt idx="9">
                  <c:v>0.45</c:v>
                </c:pt>
                <c:pt idx="10">
                  <c:v>0.50</c:v>
                </c:pt>
                <c:pt idx="11">
                  <c:v>0.6</c:v>
                </c:pt>
                <c:pt idx="12">
                  <c:v>0.7</c:v>
                </c:pt>
              </c:strCache>
            </c:strRef>
          </c:cat>
          <c:val>
            <c:numRef>
              <c:f>Hoja3!$Y$10:$AK$10</c:f>
              <c:numCache>
                <c:formatCode>General</c:formatCode>
                <c:ptCount val="13"/>
                <c:pt idx="0">
                  <c:v>3.5000000000000003E-2</c:v>
                </c:pt>
                <c:pt idx="1">
                  <c:v>0.28100000000000003</c:v>
                </c:pt>
                <c:pt idx="2">
                  <c:v>0.44700000000000001</c:v>
                </c:pt>
                <c:pt idx="3">
                  <c:v>0.54700000000000004</c:v>
                </c:pt>
                <c:pt idx="4">
                  <c:v>0.57799999999999996</c:v>
                </c:pt>
                <c:pt idx="5">
                  <c:v>0.61</c:v>
                </c:pt>
                <c:pt idx="6">
                  <c:v>0.67700000000000005</c:v>
                </c:pt>
                <c:pt idx="7">
                  <c:v>0.72499999999999998</c:v>
                </c:pt>
                <c:pt idx="8">
                  <c:v>0.74399999999999999</c:v>
                </c:pt>
                <c:pt idx="9">
                  <c:v>0.77300000000000002</c:v>
                </c:pt>
                <c:pt idx="10">
                  <c:v>0.78600000000000003</c:v>
                </c:pt>
                <c:pt idx="11">
                  <c:v>0.82099999999999995</c:v>
                </c:pt>
                <c:pt idx="12">
                  <c:v>0.84199999999999997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E-407B-A47B-5AF4956302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Extend</a:t>
            </a:r>
            <a:r>
              <a:rPr lang="es-ES" baseline="0"/>
              <a:t> = 0</a:t>
            </a:r>
            <a:r>
              <a:rPr lang="es-E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Hoja3!$G$123:$V$123</c:f>
              <c:strCache>
                <c:ptCount val="16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  <c:pt idx="10">
                  <c:v>1.05</c:v>
                </c:pt>
                <c:pt idx="11">
                  <c:v>1.15</c:v>
                </c:pt>
                <c:pt idx="12">
                  <c:v>1.25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</c:strCache>
            </c:strRef>
          </c:cat>
          <c:val>
            <c:numRef>
              <c:f>Hoja3!$G$124:$V$124</c:f>
              <c:numCache>
                <c:formatCode>General</c:formatCode>
                <c:ptCount val="16"/>
                <c:pt idx="7">
                  <c:v>0.64800000000000002</c:v>
                </c:pt>
                <c:pt idx="8">
                  <c:v>0.59799999999999998</c:v>
                </c:pt>
                <c:pt idx="9">
                  <c:v>0.55800000000000005</c:v>
                </c:pt>
                <c:pt idx="10">
                  <c:v>0.53500000000000003</c:v>
                </c:pt>
                <c:pt idx="11">
                  <c:v>0.51400000000000001</c:v>
                </c:pt>
                <c:pt idx="12">
                  <c:v>0.50800000000000001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53-46F7-9CC1-956F96B93C91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Hoja3!$G$123:$V$123</c:f>
              <c:strCache>
                <c:ptCount val="16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  <c:pt idx="10">
                  <c:v>1.05</c:v>
                </c:pt>
                <c:pt idx="11">
                  <c:v>1.15</c:v>
                </c:pt>
                <c:pt idx="12">
                  <c:v>1.25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</c:strCache>
            </c:strRef>
          </c:cat>
          <c:val>
            <c:numRef>
              <c:f>Hoja3!$Y$124:$AN$124</c:f>
              <c:numCache>
                <c:formatCode>General</c:formatCode>
                <c:ptCount val="16"/>
                <c:pt idx="7">
                  <c:v>0.33700000000000002</c:v>
                </c:pt>
                <c:pt idx="8">
                  <c:v>0.39900000000000002</c:v>
                </c:pt>
                <c:pt idx="9">
                  <c:v>0.41899999999999998</c:v>
                </c:pt>
                <c:pt idx="10">
                  <c:v>0.441</c:v>
                </c:pt>
                <c:pt idx="11">
                  <c:v>0.47599999999999998</c:v>
                </c:pt>
                <c:pt idx="12">
                  <c:v>0.48099999999999998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53-46F7-9CC1-956F96B93C9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L</a:t>
            </a:r>
            <a:r>
              <a:rPr lang="es-ES" baseline="0"/>
              <a:t> = 0.75</a:t>
            </a:r>
            <a:r>
              <a:rPr lang="es-E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Hoja3!$X$124:$X$126</c:f>
              <c:numCache>
                <c:formatCode>General</c:formatCode>
                <c:ptCount val="3"/>
                <c:pt idx="0">
                  <c:v>500</c:v>
                </c:pt>
                <c:pt idx="1">
                  <c:v>1000</c:v>
                </c:pt>
                <c:pt idx="2">
                  <c:v>3000</c:v>
                </c:pt>
              </c:numCache>
            </c:numRef>
          </c:cat>
          <c:val>
            <c:numRef>
              <c:f>Hoja3!$N$124:$N$126</c:f>
              <c:numCache>
                <c:formatCode>General</c:formatCode>
                <c:ptCount val="3"/>
                <c:pt idx="0">
                  <c:v>0.64800000000000002</c:v>
                </c:pt>
                <c:pt idx="1">
                  <c:v>0.79300000000000004</c:v>
                </c:pt>
                <c:pt idx="2">
                  <c:v>0.94799999999999995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BF-4D0F-94C4-953609339926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Hoja3!$X$124:$X$126</c:f>
              <c:numCache>
                <c:formatCode>General</c:formatCode>
                <c:ptCount val="3"/>
                <c:pt idx="0">
                  <c:v>500</c:v>
                </c:pt>
                <c:pt idx="1">
                  <c:v>1000</c:v>
                </c:pt>
                <c:pt idx="2">
                  <c:v>3000</c:v>
                </c:pt>
              </c:numCache>
            </c:numRef>
          </c:cat>
          <c:val>
            <c:numRef>
              <c:f>Hoja3!$AF$124:$AF$126</c:f>
              <c:numCache>
                <c:formatCode>General</c:formatCode>
                <c:ptCount val="3"/>
                <c:pt idx="0">
                  <c:v>0.33700000000000002</c:v>
                </c:pt>
                <c:pt idx="1">
                  <c:v>0.20499999999999999</c:v>
                </c:pt>
                <c:pt idx="2">
                  <c:v>4.5999999999999999E-2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BF-4D0F-94C4-95360933992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 PROJECTIONS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Extend</a:t>
            </a:r>
            <a:r>
              <a:rPr lang="es-ES" baseline="0"/>
              <a:t> = 0</a:t>
            </a:r>
            <a:r>
              <a:rPr lang="es-E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Hoja3!$F$51:$F$54</c:f>
              <c:numCache>
                <c:formatCode>General</c:formatCode>
                <c:ptCount val="4"/>
                <c:pt idx="0">
                  <c:v>0.57699999999999996</c:v>
                </c:pt>
                <c:pt idx="1">
                  <c:v>0.67500000000000004</c:v>
                </c:pt>
                <c:pt idx="2">
                  <c:v>0.70599999999999996</c:v>
                </c:pt>
                <c:pt idx="3">
                  <c:v>0.752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B-45C5-ACAB-628DCEF1D8A6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Hoja3!$G$51:$G$54</c:f>
              <c:numCache>
                <c:formatCode>General</c:formatCode>
                <c:ptCount val="4"/>
                <c:pt idx="0">
                  <c:v>0.83399999999999996</c:v>
                </c:pt>
                <c:pt idx="1">
                  <c:v>0.73399999999999999</c:v>
                </c:pt>
                <c:pt idx="2">
                  <c:v>0.68500000000000005</c:v>
                </c:pt>
                <c:pt idx="3">
                  <c:v>0.622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B-45C5-ACAB-628DCEF1D8A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900" b="1" i="0" u="none" strike="noStrike" cap="all" baseline="0">
                    <a:effectLst/>
                  </a:rPr>
                  <a:t>Proyecciones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L</a:t>
            </a:r>
            <a:r>
              <a:rPr lang="es-ES" baseline="0"/>
              <a:t> = 0.32</a:t>
            </a:r>
            <a:r>
              <a:rPr lang="es-E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Hoja3!$R$26:$R$34</c:f>
              <c:strCache>
                <c:ptCount val="9"/>
                <c:pt idx="0">
                  <c:v>0</c:v>
                </c:pt>
                <c:pt idx="1">
                  <c:v>0.001</c:v>
                </c:pt>
                <c:pt idx="2">
                  <c:v>0.0015</c:v>
                </c:pt>
                <c:pt idx="3">
                  <c:v>0.0025</c:v>
                </c:pt>
                <c:pt idx="4">
                  <c:v>0.0035</c:v>
                </c:pt>
                <c:pt idx="5">
                  <c:v>0.005</c:v>
                </c:pt>
                <c:pt idx="6">
                  <c:v>0.006</c:v>
                </c:pt>
                <c:pt idx="7">
                  <c:v>0.0075</c:v>
                </c:pt>
                <c:pt idx="8">
                  <c:v>0.01</c:v>
                </c:pt>
              </c:strCache>
            </c:strRef>
          </c:cat>
          <c:val>
            <c:numRef>
              <c:f>Hoja3!$S$26:$S$34</c:f>
              <c:numCache>
                <c:formatCode>General</c:formatCode>
                <c:ptCount val="9"/>
                <c:pt idx="0">
                  <c:v>0.70599999999999996</c:v>
                </c:pt>
                <c:pt idx="1">
                  <c:v>0.70499999999999996</c:v>
                </c:pt>
                <c:pt idx="2">
                  <c:v>0.69799999999999995</c:v>
                </c:pt>
                <c:pt idx="3">
                  <c:v>0.92300000000000004</c:v>
                </c:pt>
                <c:pt idx="4">
                  <c:v>0.84699999999999998</c:v>
                </c:pt>
                <c:pt idx="5">
                  <c:v>0.70399999999999996</c:v>
                </c:pt>
                <c:pt idx="6">
                  <c:v>0.98299999999999998</c:v>
                </c:pt>
                <c:pt idx="7">
                  <c:v>0.92700000000000005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9D-4DE8-A8AA-37C5B9427A7D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Hoja3!$R$26:$R$34</c:f>
              <c:strCache>
                <c:ptCount val="9"/>
                <c:pt idx="0">
                  <c:v>0</c:v>
                </c:pt>
                <c:pt idx="1">
                  <c:v>0.001</c:v>
                </c:pt>
                <c:pt idx="2">
                  <c:v>0.0015</c:v>
                </c:pt>
                <c:pt idx="3">
                  <c:v>0.0025</c:v>
                </c:pt>
                <c:pt idx="4">
                  <c:v>0.0035</c:v>
                </c:pt>
                <c:pt idx="5">
                  <c:v>0.005</c:v>
                </c:pt>
                <c:pt idx="6">
                  <c:v>0.006</c:v>
                </c:pt>
                <c:pt idx="7">
                  <c:v>0.0075</c:v>
                </c:pt>
                <c:pt idx="8">
                  <c:v>0.01</c:v>
                </c:pt>
              </c:strCache>
            </c:strRef>
          </c:cat>
          <c:val>
            <c:numRef>
              <c:f>Hoja3!$T$26:$T$34</c:f>
              <c:numCache>
                <c:formatCode>General</c:formatCode>
                <c:ptCount val="9"/>
                <c:pt idx="0">
                  <c:v>0.67800000000000005</c:v>
                </c:pt>
                <c:pt idx="1">
                  <c:v>0.68600000000000005</c:v>
                </c:pt>
                <c:pt idx="2">
                  <c:v>0.69399999999999995</c:v>
                </c:pt>
                <c:pt idx="3">
                  <c:v>0.17499999999999999</c:v>
                </c:pt>
                <c:pt idx="4">
                  <c:v>0.35299999999999998</c:v>
                </c:pt>
                <c:pt idx="5">
                  <c:v>0.69899999999999995</c:v>
                </c:pt>
                <c:pt idx="6">
                  <c:v>4.2999999999999997E-2</c:v>
                </c:pt>
                <c:pt idx="7">
                  <c:v>0.188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9D-4DE8-A8AA-37C5B9427A7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Extend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Extend</a:t>
            </a:r>
            <a:r>
              <a:rPr lang="es-ES" baseline="0"/>
              <a:t> = 0.001</a:t>
            </a:r>
            <a:r>
              <a:rPr lang="es-E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Hoja3!$S$51:$S$54</c:f>
              <c:numCache>
                <c:formatCode>General</c:formatCode>
                <c:ptCount val="4"/>
                <c:pt idx="0">
                  <c:v>0.58899999999999997</c:v>
                </c:pt>
                <c:pt idx="1">
                  <c:v>0.68200000000000005</c:v>
                </c:pt>
                <c:pt idx="2">
                  <c:v>0.70399999999999996</c:v>
                </c:pt>
                <c:pt idx="3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3-41E8-819C-A10E6CC77776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Hoja3!$T$51:$T$54</c:f>
              <c:numCache>
                <c:formatCode>General</c:formatCode>
                <c:ptCount val="4"/>
                <c:pt idx="0">
                  <c:v>0.83299999999999996</c:v>
                </c:pt>
                <c:pt idx="1">
                  <c:v>0.73399999999999999</c:v>
                </c:pt>
                <c:pt idx="2">
                  <c:v>0.68700000000000006</c:v>
                </c:pt>
                <c:pt idx="3">
                  <c:v>0.629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3-41E8-819C-A10E6CC7777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900" b="1" i="0" u="none" strike="noStrike" cap="all" baseline="0">
                    <a:effectLst/>
                  </a:rPr>
                  <a:t>Proyecciones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Extend</a:t>
            </a:r>
            <a:r>
              <a:rPr lang="es-ES" baseline="0"/>
              <a:t> = 0.0015</a:t>
            </a:r>
            <a:r>
              <a:rPr lang="es-E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Hoja3!$AG$51:$AG$54</c:f>
              <c:numCache>
                <c:formatCode>General</c:formatCode>
                <c:ptCount val="4"/>
                <c:pt idx="0">
                  <c:v>0.57099999999999995</c:v>
                </c:pt>
                <c:pt idx="1">
                  <c:v>0.67</c:v>
                </c:pt>
                <c:pt idx="2">
                  <c:v>0.69799999999999995</c:v>
                </c:pt>
                <c:pt idx="3">
                  <c:v>0.748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9-4DC7-A331-B0ADB0BC144F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Hoja3!$AH$51:$AH$54</c:f>
              <c:numCache>
                <c:formatCode>General</c:formatCode>
                <c:ptCount val="4"/>
                <c:pt idx="0">
                  <c:v>0.82599999999999996</c:v>
                </c:pt>
                <c:pt idx="1">
                  <c:v>0.73499999999999999</c:v>
                </c:pt>
                <c:pt idx="2">
                  <c:v>0.68899999999999995</c:v>
                </c:pt>
                <c:pt idx="3">
                  <c:v>0.627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9-4DC7-A331-B0ADB0BC144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900" b="1" i="0" u="none" strike="noStrike" cap="all" baseline="0">
                    <a:effectLst/>
                  </a:rPr>
                  <a:t>Proyecciones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Extend</a:t>
            </a:r>
            <a:r>
              <a:rPr lang="es-ES" baseline="0"/>
              <a:t> = 0.005</a:t>
            </a:r>
            <a:r>
              <a:rPr lang="es-E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Hoja3!$AW$51:$AW$54</c:f>
              <c:numCache>
                <c:formatCode>General</c:formatCode>
                <c:ptCount val="4"/>
                <c:pt idx="0">
                  <c:v>0.57599999999999996</c:v>
                </c:pt>
                <c:pt idx="1">
                  <c:v>0.91800000000000004</c:v>
                </c:pt>
                <c:pt idx="2">
                  <c:v>0.85199999999999998</c:v>
                </c:pt>
                <c:pt idx="3">
                  <c:v>0.995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C3-4A91-955E-E1CB1B9198B6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Hoja3!$AX$51:$AX$54</c:f>
              <c:numCache>
                <c:formatCode>General</c:formatCode>
                <c:ptCount val="4"/>
                <c:pt idx="0">
                  <c:v>0.83399999999999996</c:v>
                </c:pt>
                <c:pt idx="1">
                  <c:v>0.17299999999999999</c:v>
                </c:pt>
                <c:pt idx="2">
                  <c:v>0.316</c:v>
                </c:pt>
                <c:pt idx="3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C3-4A91-955E-E1CB1B9198B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Proyecciones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Extend</a:t>
            </a:r>
            <a:r>
              <a:rPr lang="es-ES" baseline="0"/>
              <a:t> = 0</a:t>
            </a:r>
            <a:r>
              <a:rPr lang="es-E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Hoja3!$F$82:$F$85</c:f>
              <c:numCache>
                <c:formatCode>General</c:formatCode>
                <c:ptCount val="4"/>
                <c:pt idx="0">
                  <c:v>0.254</c:v>
                </c:pt>
                <c:pt idx="1">
                  <c:v>0.313</c:v>
                </c:pt>
                <c:pt idx="2">
                  <c:v>0.33800000000000002</c:v>
                </c:pt>
                <c:pt idx="3">
                  <c:v>0.36899999999999999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C-4805-89E0-32A2414C2EE6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Hoja3!$G$82:$G$85</c:f>
              <c:numCache>
                <c:formatCode>General</c:formatCode>
                <c:ptCount val="4"/>
                <c:pt idx="0">
                  <c:v>0.98599999999999999</c:v>
                </c:pt>
                <c:pt idx="1">
                  <c:v>0.97399999999999998</c:v>
                </c:pt>
                <c:pt idx="2">
                  <c:v>0.95699999999999996</c:v>
                </c:pt>
                <c:pt idx="3">
                  <c:v>0.94599999999999995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DC-4805-89E0-32A2414C2EE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900" b="1" i="0" u="none" strike="noStrike" cap="all" baseline="0">
                    <a:effectLst/>
                  </a:rPr>
                  <a:t>Proyecciones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Extend</a:t>
            </a:r>
            <a:r>
              <a:rPr lang="es-ES" baseline="0"/>
              <a:t> = 0.0015</a:t>
            </a:r>
            <a:r>
              <a:rPr lang="es-E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Hoja3!$S$82:$S$85</c:f>
              <c:numCache>
                <c:formatCode>General</c:formatCode>
                <c:ptCount val="4"/>
                <c:pt idx="0">
                  <c:v>0.245</c:v>
                </c:pt>
                <c:pt idx="1">
                  <c:v>0.316</c:v>
                </c:pt>
                <c:pt idx="2">
                  <c:v>0.33200000000000002</c:v>
                </c:pt>
                <c:pt idx="3">
                  <c:v>0.36699999999999999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EB-43F1-A95F-BD347F187BFE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Hoja3!$T$82:$T$85</c:f>
              <c:numCache>
                <c:formatCode>General</c:formatCode>
                <c:ptCount val="4"/>
                <c:pt idx="0">
                  <c:v>0.98599999999999999</c:v>
                </c:pt>
                <c:pt idx="1">
                  <c:v>0.97399999999999998</c:v>
                </c:pt>
                <c:pt idx="2">
                  <c:v>0.96599999999999997</c:v>
                </c:pt>
                <c:pt idx="3">
                  <c:v>0.94599999999999995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EB-43F1-A95F-BD347F187BF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900" b="1" i="0" u="none" strike="noStrike" cap="all" baseline="0">
                    <a:effectLst/>
                  </a:rPr>
                  <a:t>Proyecciones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Extend</a:t>
            </a:r>
            <a:r>
              <a:rPr lang="es-ES" baseline="0"/>
              <a:t> = 0.005</a:t>
            </a:r>
            <a:r>
              <a:rPr lang="es-E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Hoja3!$AG$82:$AG$85</c:f>
              <c:numCache>
                <c:formatCode>General</c:formatCode>
                <c:ptCount val="4"/>
                <c:pt idx="0">
                  <c:v>0.246</c:v>
                </c:pt>
                <c:pt idx="1">
                  <c:v>0.28599999999999998</c:v>
                </c:pt>
                <c:pt idx="2">
                  <c:v>0.34</c:v>
                </c:pt>
                <c:pt idx="3">
                  <c:v>0.36399999999999999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0-4CE8-BD36-B8064366647E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Hoja3!$AH$51:$AH$54</c:f>
              <c:numCache>
                <c:formatCode>General</c:formatCode>
                <c:ptCount val="4"/>
                <c:pt idx="0">
                  <c:v>0.82599999999999996</c:v>
                </c:pt>
                <c:pt idx="1">
                  <c:v>0.73499999999999999</c:v>
                </c:pt>
                <c:pt idx="2">
                  <c:v>0.68899999999999995</c:v>
                </c:pt>
                <c:pt idx="3">
                  <c:v>0.627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0-4CE8-BD36-B8064366647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900" b="1" i="0" u="none" strike="noStrike" cap="all" baseline="0">
                    <a:effectLst/>
                  </a:rPr>
                  <a:t>Proyecciones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Extend</a:t>
            </a:r>
            <a:r>
              <a:rPr lang="es-ES" baseline="0"/>
              <a:t> = 0.05</a:t>
            </a:r>
            <a:r>
              <a:rPr lang="es-E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Sensibilidad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Hoja3!$AW$82:$AW$85</c:f>
              <c:numCache>
                <c:formatCode>General</c:formatCode>
                <c:ptCount val="4"/>
                <c:pt idx="0">
                  <c:v>0.23499999999999999</c:v>
                </c:pt>
                <c:pt idx="1">
                  <c:v>0.28000000000000003</c:v>
                </c:pt>
                <c:pt idx="2">
                  <c:v>0.29399999999999998</c:v>
                </c:pt>
                <c:pt idx="3">
                  <c:v>0.32600000000000001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3-4E45-8791-A2CD0BD03DC9}"/>
            </c:ext>
          </c:extLst>
        </c:ser>
        <c:ser>
          <c:idx val="1"/>
          <c:order val="1"/>
          <c:tx>
            <c:v>Especificidad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Hoja3!$E$51:$E$54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Hoja3!$AX$82:$AX$85</c:f>
              <c:numCache>
                <c:formatCode>General</c:formatCode>
                <c:ptCount val="4"/>
                <c:pt idx="0">
                  <c:v>0.99099999999999999</c:v>
                </c:pt>
                <c:pt idx="1">
                  <c:v>0.98399999999999999</c:v>
                </c:pt>
                <c:pt idx="2">
                  <c:v>0.98399999999999999</c:v>
                </c:pt>
                <c:pt idx="3">
                  <c:v>0.97499999999999998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E3-4E45-8791-A2CD0BD03DC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1245200"/>
        <c:axId val="1851249360"/>
      </c:lineChart>
      <c:catAx>
        <c:axId val="18512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Proyecciones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9360"/>
        <c:crosses val="autoZero"/>
        <c:auto val="0"/>
        <c:lblAlgn val="ctr"/>
        <c:lblOffset val="100"/>
        <c:noMultiLvlLbl val="0"/>
      </c:catAx>
      <c:valAx>
        <c:axId val="1851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12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12" Type="http://schemas.openxmlformats.org/officeDocument/2006/relationships/chart" Target="../charts/chart23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857250</xdr:colOff>
      <xdr:row>27</xdr:row>
      <xdr:rowOff>127187</xdr:rowOff>
    </xdr:from>
    <xdr:to>
      <xdr:col>11</xdr:col>
      <xdr:colOff>296955</xdr:colOff>
      <xdr:row>42</xdr:row>
      <xdr:rowOff>12887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437028</xdr:colOff>
      <xdr:row>27</xdr:row>
      <xdr:rowOff>131670</xdr:rowOff>
    </xdr:from>
    <xdr:to>
      <xdr:col>17</xdr:col>
      <xdr:colOff>437028</xdr:colOff>
      <xdr:row>42</xdr:row>
      <xdr:rowOff>17370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593912</xdr:colOff>
      <xdr:row>27</xdr:row>
      <xdr:rowOff>131669</xdr:rowOff>
    </xdr:from>
    <xdr:to>
      <xdr:col>23</xdr:col>
      <xdr:colOff>180082</xdr:colOff>
      <xdr:row>42</xdr:row>
      <xdr:rowOff>17369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365064</xdr:colOff>
      <xdr:row>27</xdr:row>
      <xdr:rowOff>125556</xdr:rowOff>
    </xdr:from>
    <xdr:to>
      <xdr:col>29</xdr:col>
      <xdr:colOff>365064</xdr:colOff>
      <xdr:row>42</xdr:row>
      <xdr:rowOff>11256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825763</xdr:colOff>
      <xdr:row>42</xdr:row>
      <xdr:rowOff>184337</xdr:rowOff>
    </xdr:from>
    <xdr:to>
      <xdr:col>11</xdr:col>
      <xdr:colOff>282666</xdr:colOff>
      <xdr:row>57</xdr:row>
      <xdr:rowOff>70037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422741</xdr:colOff>
      <xdr:row>42</xdr:row>
      <xdr:rowOff>188820</xdr:rowOff>
    </xdr:from>
    <xdr:to>
      <xdr:col>17</xdr:col>
      <xdr:colOff>422741</xdr:colOff>
      <xdr:row>57</xdr:row>
      <xdr:rowOff>74520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579625</xdr:colOff>
      <xdr:row>42</xdr:row>
      <xdr:rowOff>188819</xdr:rowOff>
    </xdr:from>
    <xdr:to>
      <xdr:col>23</xdr:col>
      <xdr:colOff>163286</xdr:colOff>
      <xdr:row>57</xdr:row>
      <xdr:rowOff>74519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420051</xdr:colOff>
      <xdr:row>42</xdr:row>
      <xdr:rowOff>182707</xdr:rowOff>
    </xdr:from>
    <xdr:to>
      <xdr:col>29</xdr:col>
      <xdr:colOff>420051</xdr:colOff>
      <xdr:row>57</xdr:row>
      <xdr:rowOff>68407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437027</xdr:colOff>
      <xdr:row>22</xdr:row>
      <xdr:rowOff>1131796</xdr:rowOff>
    </xdr:from>
    <xdr:to>
      <xdr:col>17</xdr:col>
      <xdr:colOff>437027</xdr:colOff>
      <xdr:row>26</xdr:row>
      <xdr:rowOff>168905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593911</xdr:colOff>
      <xdr:row>22</xdr:row>
      <xdr:rowOff>1131795</xdr:rowOff>
    </xdr:from>
    <xdr:to>
      <xdr:col>23</xdr:col>
      <xdr:colOff>180081</xdr:colOff>
      <xdr:row>26</xdr:row>
      <xdr:rowOff>168904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365063</xdr:colOff>
      <xdr:row>22</xdr:row>
      <xdr:rowOff>1125682</xdr:rowOff>
    </xdr:from>
    <xdr:to>
      <xdr:col>29</xdr:col>
      <xdr:colOff>365063</xdr:colOff>
      <xdr:row>26</xdr:row>
      <xdr:rowOff>162791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734786</xdr:colOff>
      <xdr:row>21</xdr:row>
      <xdr:rowOff>154402</xdr:rowOff>
    </xdr:from>
    <xdr:to>
      <xdr:col>13</xdr:col>
      <xdr:colOff>174491</xdr:colOff>
      <xdr:row>36</xdr:row>
      <xdr:rowOff>40102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13607</xdr:colOff>
      <xdr:row>135</xdr:row>
      <xdr:rowOff>59152</xdr:rowOff>
    </xdr:from>
    <xdr:to>
      <xdr:col>13</xdr:col>
      <xdr:colOff>215312</xdr:colOff>
      <xdr:row>149</xdr:row>
      <xdr:rowOff>135352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347382</xdr:colOff>
      <xdr:row>135</xdr:row>
      <xdr:rowOff>67236</xdr:rowOff>
    </xdr:from>
    <xdr:to>
      <xdr:col>24</xdr:col>
      <xdr:colOff>672352</xdr:colOff>
      <xdr:row>149</xdr:row>
      <xdr:rowOff>143436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744682</xdr:colOff>
      <xdr:row>44</xdr:row>
      <xdr:rowOff>173182</xdr:rowOff>
    </xdr:from>
    <xdr:to>
      <xdr:col>16</xdr:col>
      <xdr:colOff>305614</xdr:colOff>
      <xdr:row>59</xdr:row>
      <xdr:rowOff>58882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95249</xdr:colOff>
      <xdr:row>20</xdr:row>
      <xdr:rowOff>40821</xdr:rowOff>
    </xdr:from>
    <xdr:to>
      <xdr:col>30</xdr:col>
      <xdr:colOff>268503</xdr:colOff>
      <xdr:row>34</xdr:row>
      <xdr:rowOff>117021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381000</xdr:colOff>
      <xdr:row>44</xdr:row>
      <xdr:rowOff>122464</xdr:rowOff>
    </xdr:from>
    <xdr:to>
      <xdr:col>29</xdr:col>
      <xdr:colOff>499825</xdr:colOff>
      <xdr:row>59</xdr:row>
      <xdr:rowOff>8164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0</xdr:colOff>
      <xdr:row>45</xdr:row>
      <xdr:rowOff>0</xdr:rowOff>
    </xdr:from>
    <xdr:to>
      <xdr:col>44</xdr:col>
      <xdr:colOff>118825</xdr:colOff>
      <xdr:row>59</xdr:row>
      <xdr:rowOff>76200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51</xdr:col>
      <xdr:colOff>95250</xdr:colOff>
      <xdr:row>45</xdr:row>
      <xdr:rowOff>0</xdr:rowOff>
    </xdr:from>
    <xdr:to>
      <xdr:col>60</xdr:col>
      <xdr:colOff>214075</xdr:colOff>
      <xdr:row>59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744682</xdr:colOff>
      <xdr:row>75</xdr:row>
      <xdr:rowOff>173182</xdr:rowOff>
    </xdr:from>
    <xdr:to>
      <xdr:col>16</xdr:col>
      <xdr:colOff>305614</xdr:colOff>
      <xdr:row>90</xdr:row>
      <xdr:rowOff>58882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381000</xdr:colOff>
      <xdr:row>75</xdr:row>
      <xdr:rowOff>122464</xdr:rowOff>
    </xdr:from>
    <xdr:to>
      <xdr:col>29</xdr:col>
      <xdr:colOff>499825</xdr:colOff>
      <xdr:row>90</xdr:row>
      <xdr:rowOff>8164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35</xdr:col>
      <xdr:colOff>0</xdr:colOff>
      <xdr:row>76</xdr:row>
      <xdr:rowOff>0</xdr:rowOff>
    </xdr:from>
    <xdr:to>
      <xdr:col>44</xdr:col>
      <xdr:colOff>118825</xdr:colOff>
      <xdr:row>90</xdr:row>
      <xdr:rowOff>76200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51</xdr:col>
      <xdr:colOff>95250</xdr:colOff>
      <xdr:row>76</xdr:row>
      <xdr:rowOff>0</xdr:rowOff>
    </xdr:from>
    <xdr:to>
      <xdr:col>60</xdr:col>
      <xdr:colOff>214075</xdr:colOff>
      <xdr:row>90</xdr:row>
      <xdr:rowOff>76200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9"/>
  <sheetViews>
    <sheetView zoomScale="85" zoomScaleNormal="85" workbookViewId="0">
      <selection activeCell="L9" sqref="L9"/>
    </sheetView>
  </sheetViews>
  <sheetFormatPr baseColWidth="10" defaultColWidth="9.140625" defaultRowHeight="15" x14ac:dyDescent="0.25"/>
  <cols>
    <col min="1" max="4" width="9.140625" customWidth="1"/>
    <col min="5" max="5" width="16.5703125" customWidth="1"/>
    <col min="6" max="9" width="11.28515625" customWidth="1"/>
    <col min="10" max="11" width="11.5703125" customWidth="1"/>
    <col min="12" max="12" width="66.140625" customWidth="1"/>
    <col min="13" max="1025" width="9.140625" customWidth="1"/>
  </cols>
  <sheetData>
    <row r="3" spans="3:12" x14ac:dyDescent="0.25">
      <c r="H3" s="1"/>
    </row>
    <row r="5" spans="3:12" x14ac:dyDescent="0.25">
      <c r="C5" s="2"/>
    </row>
    <row r="6" spans="3:12" x14ac:dyDescent="0.25">
      <c r="E6" s="3" t="s">
        <v>0</v>
      </c>
    </row>
    <row r="8" spans="3:12" x14ac:dyDescent="0.25">
      <c r="E8" s="4" t="s">
        <v>1</v>
      </c>
      <c r="F8" s="5" t="s">
        <v>2</v>
      </c>
      <c r="G8" s="6" t="s">
        <v>3</v>
      </c>
      <c r="H8" s="7" t="s">
        <v>4</v>
      </c>
      <c r="I8" s="8" t="s">
        <v>5</v>
      </c>
      <c r="J8" s="9" t="s">
        <v>6</v>
      </c>
      <c r="K8" s="9" t="s">
        <v>7</v>
      </c>
      <c r="L8" s="10" t="s">
        <v>8</v>
      </c>
    </row>
    <row r="9" spans="3:12" x14ac:dyDescent="0.25">
      <c r="E9" s="11" t="s">
        <v>9</v>
      </c>
      <c r="F9" s="12">
        <v>0.63</v>
      </c>
      <c r="G9" s="6">
        <v>0.8</v>
      </c>
      <c r="H9" s="13">
        <v>0.67</v>
      </c>
      <c r="I9" s="14">
        <v>0.65</v>
      </c>
      <c r="J9" s="15">
        <v>0.9</v>
      </c>
      <c r="K9" s="15">
        <v>0.42</v>
      </c>
      <c r="L9" s="16" t="s">
        <v>10</v>
      </c>
    </row>
    <row r="10" spans="3:12" x14ac:dyDescent="0.25">
      <c r="E10" s="11" t="s">
        <v>11</v>
      </c>
      <c r="F10" s="12">
        <v>0.6</v>
      </c>
      <c r="G10" s="6">
        <v>0.8</v>
      </c>
      <c r="H10" s="13">
        <v>0.65</v>
      </c>
      <c r="I10" s="14">
        <v>0.62</v>
      </c>
      <c r="J10" s="9">
        <v>0.05</v>
      </c>
      <c r="K10" s="15">
        <v>0.03</v>
      </c>
      <c r="L10" s="16" t="s">
        <v>12</v>
      </c>
    </row>
    <row r="11" spans="3:12" x14ac:dyDescent="0.25">
      <c r="E11" s="11" t="s">
        <v>13</v>
      </c>
      <c r="F11" s="12">
        <v>0.74</v>
      </c>
      <c r="G11" s="17">
        <v>0.77</v>
      </c>
      <c r="H11" s="13">
        <v>0.75</v>
      </c>
      <c r="I11" s="14">
        <v>0.74</v>
      </c>
      <c r="J11" s="15">
        <v>0.31</v>
      </c>
      <c r="K11" s="15">
        <v>0.35</v>
      </c>
      <c r="L11" s="16" t="s">
        <v>14</v>
      </c>
    </row>
    <row r="12" spans="3:12" x14ac:dyDescent="0.25">
      <c r="E12" s="11" t="s">
        <v>15</v>
      </c>
      <c r="F12" s="12">
        <v>0.76</v>
      </c>
      <c r="G12" s="17">
        <v>0.66</v>
      </c>
      <c r="H12" s="13">
        <v>0.73</v>
      </c>
      <c r="I12" s="14">
        <v>0.74</v>
      </c>
      <c r="J12" s="15">
        <v>0.09</v>
      </c>
      <c r="K12" s="15">
        <v>0.05</v>
      </c>
      <c r="L12" s="16" t="s">
        <v>16</v>
      </c>
    </row>
    <row r="13" spans="3:12" x14ac:dyDescent="0.25">
      <c r="E13" s="11" t="s">
        <v>17</v>
      </c>
      <c r="F13" s="12">
        <v>0.45</v>
      </c>
      <c r="G13" s="6">
        <v>0.8</v>
      </c>
      <c r="H13" s="13">
        <v>0.54</v>
      </c>
      <c r="I13" s="14">
        <v>0.49</v>
      </c>
      <c r="J13" s="15">
        <v>3.13</v>
      </c>
      <c r="K13" s="9">
        <v>0.01</v>
      </c>
      <c r="L13" s="16" t="s">
        <v>18</v>
      </c>
    </row>
    <row r="14" spans="3:12" x14ac:dyDescent="0.25">
      <c r="E14" s="11" t="s">
        <v>19</v>
      </c>
      <c r="F14" s="12">
        <v>0.6</v>
      </c>
      <c r="G14" s="17">
        <v>0.68</v>
      </c>
      <c r="H14" s="13">
        <v>0.62</v>
      </c>
      <c r="I14" s="14">
        <v>0.61</v>
      </c>
      <c r="J14" s="15">
        <v>99.83</v>
      </c>
      <c r="K14" s="15">
        <v>3.61</v>
      </c>
      <c r="L14" s="16" t="s">
        <v>20</v>
      </c>
    </row>
    <row r="15" spans="3:12" x14ac:dyDescent="0.25">
      <c r="E15" s="18" t="s">
        <v>21</v>
      </c>
      <c r="F15" s="18">
        <v>0.91</v>
      </c>
      <c r="G15" s="19">
        <v>0.38</v>
      </c>
      <c r="H15" s="18">
        <v>0.77</v>
      </c>
      <c r="I15" s="18">
        <v>0.83</v>
      </c>
      <c r="J15" s="19">
        <v>325.94</v>
      </c>
      <c r="K15" s="19">
        <v>353.41</v>
      </c>
      <c r="L15" s="20" t="s">
        <v>22</v>
      </c>
    </row>
    <row r="16" spans="3:12" x14ac:dyDescent="0.25">
      <c r="E16" s="18" t="s">
        <v>21</v>
      </c>
      <c r="F16" s="20">
        <v>0.77</v>
      </c>
      <c r="G16" s="19">
        <v>0.66</v>
      </c>
      <c r="H16" s="19">
        <v>0.73</v>
      </c>
      <c r="I16" s="19">
        <v>0.75</v>
      </c>
      <c r="J16" s="19">
        <v>93.45</v>
      </c>
      <c r="K16" s="19">
        <v>154.44999999999999</v>
      </c>
      <c r="L16" s="20" t="s">
        <v>23</v>
      </c>
    </row>
    <row r="17" spans="5:12" x14ac:dyDescent="0.25">
      <c r="E17" s="18" t="s">
        <v>21</v>
      </c>
      <c r="F17" s="19">
        <v>0.71</v>
      </c>
      <c r="G17" s="19">
        <v>0.73</v>
      </c>
      <c r="H17" s="19">
        <v>0.71</v>
      </c>
      <c r="I17" s="19">
        <v>0.71</v>
      </c>
      <c r="J17" s="19">
        <v>37.21</v>
      </c>
      <c r="K17" s="19">
        <v>48.95</v>
      </c>
      <c r="L17" s="20" t="s">
        <v>24</v>
      </c>
    </row>
    <row r="18" spans="5:12" x14ac:dyDescent="0.25">
      <c r="G18" s="21"/>
      <c r="H18" s="21"/>
      <c r="I18" s="21"/>
      <c r="J18" s="21"/>
      <c r="K18" s="21"/>
    </row>
    <row r="19" spans="5:12" x14ac:dyDescent="0.25">
      <c r="E19" s="3" t="s">
        <v>0</v>
      </c>
      <c r="G19" s="21"/>
      <c r="H19" s="21"/>
      <c r="I19" s="21"/>
      <c r="J19" s="21"/>
      <c r="K19" s="21"/>
    </row>
    <row r="21" spans="5:12" x14ac:dyDescent="0.25">
      <c r="E21" s="4" t="s">
        <v>25</v>
      </c>
      <c r="F21" s="5" t="s">
        <v>2</v>
      </c>
      <c r="G21" s="6" t="s">
        <v>3</v>
      </c>
      <c r="H21" s="7" t="s">
        <v>4</v>
      </c>
      <c r="I21" s="8" t="s">
        <v>5</v>
      </c>
      <c r="J21" s="9" t="s">
        <v>6</v>
      </c>
      <c r="K21" s="9" t="s">
        <v>7</v>
      </c>
      <c r="L21" s="10" t="s">
        <v>8</v>
      </c>
    </row>
    <row r="22" spans="5:12" x14ac:dyDescent="0.25">
      <c r="E22" s="11" t="s">
        <v>9</v>
      </c>
      <c r="F22" s="22">
        <v>0.53</v>
      </c>
      <c r="G22" s="6">
        <v>0.8</v>
      </c>
      <c r="H22" s="23">
        <v>0.62</v>
      </c>
      <c r="I22" s="24">
        <v>0.57999999999999996</v>
      </c>
      <c r="J22" s="25">
        <v>16.8</v>
      </c>
      <c r="K22" s="25">
        <v>4.3</v>
      </c>
      <c r="L22" s="16" t="s">
        <v>26</v>
      </c>
    </row>
    <row r="23" spans="5:12" x14ac:dyDescent="0.25">
      <c r="E23" s="11" t="s">
        <v>11</v>
      </c>
      <c r="F23" s="22">
        <v>0.56999999999999995</v>
      </c>
      <c r="G23" s="26">
        <v>0.8</v>
      </c>
      <c r="H23" s="23">
        <v>0.65</v>
      </c>
      <c r="I23" s="24">
        <v>0.61</v>
      </c>
      <c r="J23" s="9">
        <v>0.82</v>
      </c>
      <c r="K23" s="25">
        <v>0.38</v>
      </c>
      <c r="L23" s="16" t="s">
        <v>27</v>
      </c>
    </row>
    <row r="24" spans="5:12" x14ac:dyDescent="0.25">
      <c r="E24" s="11" t="s">
        <v>13</v>
      </c>
      <c r="F24" s="22">
        <v>0.43</v>
      </c>
      <c r="G24" s="26">
        <v>0.8</v>
      </c>
      <c r="H24" s="23">
        <v>0.55000000000000004</v>
      </c>
      <c r="I24" s="24">
        <v>0.49</v>
      </c>
      <c r="J24" s="25">
        <v>432.51</v>
      </c>
      <c r="K24" s="25">
        <v>307.47000000000003</v>
      </c>
      <c r="L24" s="16" t="s">
        <v>28</v>
      </c>
    </row>
    <row r="25" spans="5:12" x14ac:dyDescent="0.25">
      <c r="E25" s="11" t="s">
        <v>15</v>
      </c>
      <c r="F25" s="5">
        <v>0.73</v>
      </c>
      <c r="G25" s="26">
        <v>0.8</v>
      </c>
      <c r="H25" s="7">
        <v>0.75</v>
      </c>
      <c r="I25" s="8">
        <v>0.74</v>
      </c>
      <c r="J25" s="25">
        <v>201.49</v>
      </c>
      <c r="K25" s="25">
        <v>36.65</v>
      </c>
      <c r="L25" s="16" t="s">
        <v>29</v>
      </c>
    </row>
    <row r="26" spans="5:12" x14ac:dyDescent="0.25">
      <c r="E26" s="11" t="s">
        <v>17</v>
      </c>
      <c r="F26" s="22">
        <v>0.26</v>
      </c>
      <c r="G26" s="26">
        <v>0.8</v>
      </c>
      <c r="H26" s="23">
        <v>0.44</v>
      </c>
      <c r="I26" s="24">
        <v>0.35</v>
      </c>
      <c r="J26" s="25">
        <v>147.37</v>
      </c>
      <c r="K26" s="9">
        <v>0.1</v>
      </c>
      <c r="L26" s="16" t="s">
        <v>30</v>
      </c>
    </row>
    <row r="27" spans="5:12" x14ac:dyDescent="0.25">
      <c r="E27" s="11" t="s">
        <v>19</v>
      </c>
      <c r="F27" s="22"/>
      <c r="G27" s="26"/>
      <c r="H27" s="23"/>
      <c r="I27" s="24"/>
      <c r="J27" s="25"/>
      <c r="K27" s="25"/>
      <c r="L27" s="16"/>
    </row>
    <row r="28" spans="5:12" x14ac:dyDescent="0.25">
      <c r="E28" s="11" t="s">
        <v>21</v>
      </c>
      <c r="F28" s="22">
        <v>0.59</v>
      </c>
      <c r="G28" s="26">
        <v>0.75</v>
      </c>
      <c r="H28" s="23">
        <v>0.65</v>
      </c>
      <c r="I28" s="24">
        <v>0.62</v>
      </c>
      <c r="J28" s="25">
        <v>1237.67</v>
      </c>
      <c r="K28" s="25">
        <v>3084.52</v>
      </c>
      <c r="L28" s="16" t="s">
        <v>31</v>
      </c>
    </row>
    <row r="30" spans="5:12" x14ac:dyDescent="0.25">
      <c r="E30" s="3" t="s">
        <v>32</v>
      </c>
      <c r="G30" t="s">
        <v>68</v>
      </c>
    </row>
    <row r="32" spans="5:12" x14ac:dyDescent="0.25">
      <c r="E32" s="4" t="s">
        <v>33</v>
      </c>
      <c r="F32" s="5" t="s">
        <v>2</v>
      </c>
      <c r="G32" s="6" t="s">
        <v>3</v>
      </c>
      <c r="H32" s="7" t="s">
        <v>4</v>
      </c>
      <c r="I32" s="8" t="s">
        <v>5</v>
      </c>
      <c r="J32" s="9" t="s">
        <v>6</v>
      </c>
      <c r="K32" s="9" t="s">
        <v>7</v>
      </c>
      <c r="L32" s="10" t="s">
        <v>8</v>
      </c>
    </row>
    <row r="33" spans="5:12" x14ac:dyDescent="0.25">
      <c r="E33" s="11" t="s">
        <v>9</v>
      </c>
      <c r="F33" s="22">
        <v>0.51</v>
      </c>
      <c r="G33" s="26">
        <v>0.81</v>
      </c>
      <c r="H33" s="23">
        <v>0.78</v>
      </c>
      <c r="I33" s="24">
        <v>0.62</v>
      </c>
      <c r="J33" s="25">
        <v>1087</v>
      </c>
      <c r="K33" s="25">
        <v>9.6999999999999993</v>
      </c>
      <c r="L33" s="16" t="s">
        <v>34</v>
      </c>
    </row>
    <row r="34" spans="5:12" x14ac:dyDescent="0.25">
      <c r="E34" s="11" t="s">
        <v>11</v>
      </c>
      <c r="F34" s="39">
        <v>0.75</v>
      </c>
      <c r="G34" s="26">
        <v>0.8</v>
      </c>
      <c r="H34" s="37">
        <v>0.79</v>
      </c>
      <c r="I34" s="24">
        <v>0.77</v>
      </c>
      <c r="J34" s="35">
        <v>8.42</v>
      </c>
      <c r="K34" s="35">
        <v>2.02</v>
      </c>
      <c r="L34" s="16" t="s">
        <v>35</v>
      </c>
    </row>
    <row r="35" spans="5:12" x14ac:dyDescent="0.25">
      <c r="E35" s="11" t="s">
        <v>13</v>
      </c>
      <c r="F35" s="22">
        <v>0.52</v>
      </c>
      <c r="G35" s="26">
        <v>0.8</v>
      </c>
      <c r="H35" s="23">
        <v>0.77</v>
      </c>
      <c r="I35" s="24">
        <v>0.63</v>
      </c>
      <c r="J35" s="25">
        <v>343</v>
      </c>
      <c r="K35" s="25">
        <v>172</v>
      </c>
      <c r="L35" s="16" t="s">
        <v>48</v>
      </c>
    </row>
    <row r="36" spans="5:12" x14ac:dyDescent="0.25">
      <c r="E36" s="11" t="s">
        <v>15</v>
      </c>
      <c r="F36" s="22">
        <v>0.44</v>
      </c>
      <c r="G36" s="38">
        <v>0.83</v>
      </c>
      <c r="H36" s="37">
        <v>0.79</v>
      </c>
      <c r="I36" s="36">
        <v>0.82</v>
      </c>
      <c r="J36" s="25">
        <v>126.26</v>
      </c>
      <c r="K36" s="25">
        <v>18.920000000000002</v>
      </c>
      <c r="L36" s="16" t="s">
        <v>36</v>
      </c>
    </row>
    <row r="37" spans="5:12" x14ac:dyDescent="0.25">
      <c r="E37" s="11" t="s">
        <v>17</v>
      </c>
      <c r="F37" s="22">
        <v>0.42</v>
      </c>
      <c r="G37" s="26">
        <v>0.82</v>
      </c>
      <c r="H37" s="23">
        <v>0.77</v>
      </c>
      <c r="I37" s="24">
        <v>0.56999999999999995</v>
      </c>
      <c r="J37" s="25">
        <v>395</v>
      </c>
      <c r="K37" s="25">
        <v>4.2</v>
      </c>
      <c r="L37" s="16" t="s">
        <v>30</v>
      </c>
    </row>
    <row r="38" spans="5:12" x14ac:dyDescent="0.25">
      <c r="E38" s="11" t="s">
        <v>19</v>
      </c>
      <c r="F38" s="22"/>
      <c r="G38" s="26"/>
      <c r="H38" s="23"/>
      <c r="I38" s="24"/>
      <c r="J38" s="25"/>
      <c r="K38" s="25"/>
      <c r="L38" s="16"/>
    </row>
    <row r="39" spans="5:12" x14ac:dyDescent="0.25">
      <c r="E39" s="11" t="s">
        <v>21</v>
      </c>
      <c r="F39" s="22">
        <v>0.73</v>
      </c>
      <c r="G39" s="26">
        <v>0.54</v>
      </c>
      <c r="H39" s="23">
        <v>0.56000000000000005</v>
      </c>
      <c r="I39" s="24">
        <v>0.63</v>
      </c>
      <c r="J39" s="25">
        <v>16</v>
      </c>
      <c r="K39" s="25">
        <v>34</v>
      </c>
      <c r="L39" s="16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D23"/>
  <sheetViews>
    <sheetView zoomScale="55" zoomScaleNormal="55" workbookViewId="0">
      <selection activeCell="C13" sqref="C13"/>
    </sheetView>
  </sheetViews>
  <sheetFormatPr baseColWidth="10" defaultRowHeight="15" x14ac:dyDescent="0.25"/>
  <cols>
    <col min="6" max="6" width="21.42578125" customWidth="1"/>
    <col min="14" max="14" width="11.42578125" customWidth="1"/>
    <col min="19" max="19" width="19.7109375" customWidth="1"/>
  </cols>
  <sheetData>
    <row r="2" spans="4:30" x14ac:dyDescent="0.25">
      <c r="D2" s="51" t="s">
        <v>90</v>
      </c>
    </row>
    <row r="4" spans="4:30" x14ac:dyDescent="0.25">
      <c r="S4" s="34" t="s">
        <v>46</v>
      </c>
      <c r="T4" s="33">
        <f xml:space="preserve"> X5/(X5+W5)</f>
        <v>0.92530047162635021</v>
      </c>
      <c r="U4" s="32" t="s">
        <v>45</v>
      </c>
      <c r="V4" s="32" t="s">
        <v>42</v>
      </c>
      <c r="W4" s="32" t="s">
        <v>43</v>
      </c>
      <c r="X4" s="32" t="s">
        <v>44</v>
      </c>
    </row>
    <row r="5" spans="4:30" x14ac:dyDescent="0.25">
      <c r="D5" s="4" t="s">
        <v>1</v>
      </c>
      <c r="E5" s="42" t="s">
        <v>49</v>
      </c>
      <c r="S5" s="34" t="s">
        <v>47</v>
      </c>
      <c r="T5" s="33">
        <f xml:space="preserve"> U5/(U5+V5)</f>
        <v>0.12282124037292258</v>
      </c>
      <c r="U5" s="27">
        <v>303</v>
      </c>
      <c r="V5" s="27">
        <v>2164</v>
      </c>
      <c r="W5" s="27">
        <v>491</v>
      </c>
      <c r="X5" s="27">
        <v>6082</v>
      </c>
    </row>
    <row r="7" spans="4:30" x14ac:dyDescent="0.25">
      <c r="F7" s="41" t="s">
        <v>46</v>
      </c>
      <c r="S7" s="41" t="s">
        <v>47</v>
      </c>
    </row>
    <row r="8" spans="4:30" x14ac:dyDescent="0.25">
      <c r="F8" s="30" t="s">
        <v>40</v>
      </c>
      <c r="G8" s="69" t="s">
        <v>38</v>
      </c>
      <c r="H8" s="69"/>
      <c r="I8" s="69"/>
      <c r="J8" s="69"/>
      <c r="K8" s="69"/>
      <c r="L8" s="69"/>
      <c r="M8" s="69"/>
      <c r="N8" s="69"/>
      <c r="O8" s="69"/>
      <c r="P8" s="69"/>
      <c r="Q8" s="69"/>
      <c r="S8" s="30" t="s">
        <v>40</v>
      </c>
      <c r="T8" s="70" t="s">
        <v>38</v>
      </c>
      <c r="U8" s="71"/>
      <c r="V8" s="71"/>
      <c r="W8" s="71"/>
      <c r="X8" s="71"/>
      <c r="Y8" s="71"/>
      <c r="Z8" s="71"/>
      <c r="AA8" s="71"/>
      <c r="AB8" s="71"/>
      <c r="AC8" s="71"/>
      <c r="AD8" s="72"/>
    </row>
    <row r="9" spans="4:30" x14ac:dyDescent="0.25">
      <c r="F9" s="31" t="s">
        <v>41</v>
      </c>
      <c r="G9" s="28" t="s">
        <v>39</v>
      </c>
      <c r="H9" s="28">
        <v>1</v>
      </c>
      <c r="I9" s="28">
        <v>2</v>
      </c>
      <c r="J9" s="28">
        <v>3</v>
      </c>
      <c r="K9" s="28">
        <v>4.5</v>
      </c>
      <c r="L9" s="28">
        <v>5</v>
      </c>
      <c r="M9" s="28">
        <v>5.5</v>
      </c>
      <c r="N9" s="28">
        <v>6</v>
      </c>
      <c r="O9" s="28">
        <v>6.5</v>
      </c>
      <c r="P9" s="28">
        <v>7</v>
      </c>
      <c r="Q9" s="28">
        <v>7.5</v>
      </c>
      <c r="S9" s="31" t="s">
        <v>41</v>
      </c>
      <c r="T9" s="28" t="s">
        <v>39</v>
      </c>
      <c r="U9" s="28">
        <v>1</v>
      </c>
      <c r="V9" s="28">
        <v>2</v>
      </c>
      <c r="W9" s="28">
        <v>3</v>
      </c>
      <c r="X9" s="28">
        <v>4.5</v>
      </c>
      <c r="Y9" s="28">
        <v>5</v>
      </c>
      <c r="Z9" s="28">
        <v>5.5</v>
      </c>
      <c r="AA9" s="28">
        <v>6</v>
      </c>
      <c r="AB9" s="28">
        <v>6.5</v>
      </c>
      <c r="AC9" s="28">
        <v>7</v>
      </c>
      <c r="AD9" s="28">
        <v>7.5</v>
      </c>
    </row>
    <row r="10" spans="4:30" x14ac:dyDescent="0.25">
      <c r="F10" s="29">
        <v>0</v>
      </c>
      <c r="G10" s="27">
        <v>0.87450000000000006</v>
      </c>
      <c r="H10" s="27">
        <v>0.75</v>
      </c>
      <c r="I10" s="27">
        <v>0.66359999999999997</v>
      </c>
      <c r="J10" s="27">
        <v>0.59740000000000004</v>
      </c>
      <c r="K10" s="27">
        <v>0.54079999999999995</v>
      </c>
      <c r="L10" s="27">
        <v>0.54169999999999996</v>
      </c>
      <c r="M10" s="27">
        <v>0.50470000000000004</v>
      </c>
      <c r="N10" s="27">
        <v>0.50229999999999997</v>
      </c>
      <c r="O10" s="27">
        <v>0.49709999999999999</v>
      </c>
      <c r="P10" s="27">
        <v>0.48659999999999998</v>
      </c>
      <c r="Q10" s="27">
        <v>0.47599999999999998</v>
      </c>
      <c r="S10" s="29">
        <v>0</v>
      </c>
      <c r="T10" s="27">
        <v>0.443</v>
      </c>
      <c r="U10" s="27">
        <v>0.66149999999999998</v>
      </c>
      <c r="V10" s="27">
        <v>0.8</v>
      </c>
      <c r="W10" s="27">
        <v>0.85319999999999996</v>
      </c>
      <c r="X10" s="27">
        <v>0.89049999999999996</v>
      </c>
      <c r="Y10" s="27">
        <v>0.8841</v>
      </c>
      <c r="Z10" s="27">
        <v>0.89980000000000004</v>
      </c>
      <c r="AA10" s="27">
        <v>0.89980000000000004</v>
      </c>
      <c r="AB10" s="27">
        <v>0.90349999999999997</v>
      </c>
      <c r="AC10" s="27">
        <v>0.91200000000000003</v>
      </c>
      <c r="AD10" s="27">
        <v>0.90920000000000001</v>
      </c>
    </row>
    <row r="11" spans="4:30" x14ac:dyDescent="0.25">
      <c r="F11" s="29">
        <v>0.05</v>
      </c>
      <c r="G11" s="27">
        <v>1</v>
      </c>
      <c r="H11" s="27">
        <v>1</v>
      </c>
      <c r="I11" s="27">
        <v>0.81589999999999996</v>
      </c>
      <c r="J11" s="27">
        <v>0.78410000000000002</v>
      </c>
      <c r="K11" s="27">
        <v>0.54449999999999998</v>
      </c>
      <c r="L11" s="27">
        <v>0.5232</v>
      </c>
      <c r="M11" s="27">
        <v>0.499</v>
      </c>
      <c r="N11" s="27">
        <v>0.48520000000000002</v>
      </c>
      <c r="O11" s="27">
        <v>0.48970000000000002</v>
      </c>
      <c r="P11" s="27">
        <v>0.4778</v>
      </c>
      <c r="Q11" s="27">
        <v>0.46820000000000001</v>
      </c>
      <c r="S11" s="29">
        <v>0.05</v>
      </c>
      <c r="T11" s="27">
        <v>0</v>
      </c>
      <c r="U11" s="27">
        <v>0</v>
      </c>
      <c r="V11" s="27">
        <v>0.42</v>
      </c>
      <c r="W11" s="27">
        <v>0.4284</v>
      </c>
      <c r="X11" s="27">
        <v>0.90469999999999995</v>
      </c>
      <c r="Y11" s="27">
        <v>0.91120000000000001</v>
      </c>
      <c r="Z11" s="27">
        <v>0.90549999999999997</v>
      </c>
      <c r="AA11" s="27">
        <v>0.91810000000000003</v>
      </c>
      <c r="AB11" s="27">
        <v>0.92910000000000004</v>
      </c>
      <c r="AC11" s="27">
        <v>0.91810000000000003</v>
      </c>
      <c r="AD11" s="27">
        <v>0.92859999999999998</v>
      </c>
    </row>
    <row r="12" spans="4:30" x14ac:dyDescent="0.25">
      <c r="F12" s="29">
        <v>0.1</v>
      </c>
      <c r="G12" s="27">
        <v>1</v>
      </c>
      <c r="H12" s="27">
        <v>1</v>
      </c>
      <c r="I12" s="27">
        <v>0.95479999999999998</v>
      </c>
      <c r="J12" s="27">
        <v>0.89470000000000005</v>
      </c>
      <c r="K12" s="27">
        <v>0.75209999999999999</v>
      </c>
      <c r="L12" s="27">
        <v>0.49</v>
      </c>
      <c r="M12" s="27">
        <v>0.48449999999999999</v>
      </c>
      <c r="N12" s="27">
        <v>0.47010000000000002</v>
      </c>
      <c r="O12" s="27">
        <v>0.45889999999999997</v>
      </c>
      <c r="P12" s="27">
        <v>0.45550000000000002</v>
      </c>
      <c r="Q12" s="27">
        <v>0.45619999999999999</v>
      </c>
      <c r="S12" s="29">
        <v>0.1</v>
      </c>
      <c r="T12" s="27">
        <v>0</v>
      </c>
      <c r="U12" s="27">
        <v>0</v>
      </c>
      <c r="V12" s="27">
        <v>0.10489999999999999</v>
      </c>
      <c r="W12" s="27">
        <v>0.22739999999999999</v>
      </c>
      <c r="X12" s="27">
        <v>0.46929999999999999</v>
      </c>
      <c r="Y12" s="27">
        <v>0.92410000000000003</v>
      </c>
      <c r="Z12" s="27">
        <v>0.92379999999999995</v>
      </c>
      <c r="AA12" s="27">
        <v>0.92700000000000005</v>
      </c>
      <c r="AB12" s="27">
        <v>0.94079999999999997</v>
      </c>
      <c r="AC12" s="27">
        <v>0.93789999999999996</v>
      </c>
      <c r="AD12" s="27">
        <v>0.93920000000000003</v>
      </c>
    </row>
    <row r="13" spans="4:30" x14ac:dyDescent="0.25">
      <c r="F13" s="29">
        <v>0.15</v>
      </c>
      <c r="G13" s="27">
        <v>1</v>
      </c>
      <c r="H13" s="27">
        <v>1</v>
      </c>
      <c r="I13" s="27">
        <v>1</v>
      </c>
      <c r="J13" s="27">
        <v>0.9425</v>
      </c>
      <c r="K13" s="27">
        <v>0.74539999999999995</v>
      </c>
      <c r="L13" s="27">
        <v>0.47449999999999998</v>
      </c>
      <c r="M13" s="27">
        <v>0.46850000000000003</v>
      </c>
      <c r="N13" s="27">
        <v>0.44850000000000001</v>
      </c>
      <c r="O13" s="27">
        <v>0.4597</v>
      </c>
      <c r="P13" s="27">
        <v>0.44330000000000003</v>
      </c>
      <c r="Q13" s="27">
        <v>0.42730000000000001</v>
      </c>
      <c r="S13" s="29">
        <v>0.15</v>
      </c>
      <c r="T13" s="27">
        <v>0</v>
      </c>
      <c r="U13" s="27">
        <v>0</v>
      </c>
      <c r="V13" s="27">
        <v>0</v>
      </c>
      <c r="W13" s="27">
        <v>0.1207</v>
      </c>
      <c r="X13" s="27">
        <v>0.46810000000000002</v>
      </c>
      <c r="Y13" s="27">
        <v>0.93430000000000002</v>
      </c>
      <c r="Z13" s="27">
        <v>0.94359999999999999</v>
      </c>
      <c r="AA13" s="27">
        <v>0.94</v>
      </c>
      <c r="AB13" s="27">
        <v>0.94240000000000002</v>
      </c>
      <c r="AC13" s="27">
        <v>0.94320000000000004</v>
      </c>
      <c r="AD13" s="27">
        <v>0.94479999999999997</v>
      </c>
    </row>
    <row r="14" spans="4:30" x14ac:dyDescent="0.25">
      <c r="F14" s="29">
        <v>0.25</v>
      </c>
      <c r="G14" s="27">
        <v>1</v>
      </c>
      <c r="H14" s="27">
        <v>1</v>
      </c>
      <c r="I14" s="27">
        <v>1</v>
      </c>
      <c r="J14" s="27">
        <v>1</v>
      </c>
      <c r="K14" s="27">
        <v>0.93330000000000002</v>
      </c>
      <c r="L14" s="27">
        <v>0.85619999999999996</v>
      </c>
      <c r="M14" s="27">
        <v>0.43430000000000002</v>
      </c>
      <c r="N14" s="27">
        <v>0.41860000000000003</v>
      </c>
      <c r="O14" s="27">
        <v>0.4299</v>
      </c>
      <c r="P14" s="27">
        <v>0.41639999999999999</v>
      </c>
      <c r="Q14" s="27">
        <v>0.40210000000000001</v>
      </c>
      <c r="S14" s="29">
        <v>0.25</v>
      </c>
      <c r="T14" s="27">
        <v>0</v>
      </c>
      <c r="U14" s="27">
        <v>0</v>
      </c>
      <c r="V14" s="27">
        <v>0</v>
      </c>
      <c r="W14" s="27">
        <v>0</v>
      </c>
      <c r="X14" s="27">
        <v>0.1094</v>
      </c>
      <c r="Y14" s="27">
        <v>0.2442</v>
      </c>
      <c r="Z14" s="27">
        <v>0.95250000000000001</v>
      </c>
      <c r="AA14" s="27">
        <v>0.95369999999999999</v>
      </c>
      <c r="AB14" s="27">
        <v>0.95699999999999996</v>
      </c>
      <c r="AC14" s="27">
        <v>0.95499999999999996</v>
      </c>
      <c r="AD14" s="27">
        <v>0.95940000000000003</v>
      </c>
    </row>
    <row r="15" spans="4:30" x14ac:dyDescent="0.25">
      <c r="F15" s="29">
        <v>0.5</v>
      </c>
      <c r="G15" s="27">
        <v>1</v>
      </c>
      <c r="H15" s="27">
        <v>1</v>
      </c>
      <c r="I15" s="27">
        <v>1</v>
      </c>
      <c r="J15" s="27">
        <v>1</v>
      </c>
      <c r="K15" s="27">
        <v>0.99919999999999998</v>
      </c>
      <c r="L15" s="27">
        <v>0.99119999999999997</v>
      </c>
      <c r="M15" s="40">
        <v>0.99860000000000004</v>
      </c>
      <c r="N15" s="27">
        <v>0.9637</v>
      </c>
      <c r="O15" s="27">
        <v>0.83930000000000005</v>
      </c>
      <c r="P15" s="27">
        <v>0.67290000000000005</v>
      </c>
      <c r="Q15" s="27">
        <v>0.67830000000000001</v>
      </c>
      <c r="S15" s="29">
        <v>0.5</v>
      </c>
      <c r="T15" s="27">
        <v>0</v>
      </c>
      <c r="U15" s="27">
        <v>0</v>
      </c>
      <c r="V15" s="27">
        <v>0</v>
      </c>
      <c r="W15" s="27">
        <v>0</v>
      </c>
      <c r="X15" s="27">
        <v>3.2000000000000002E-3</v>
      </c>
      <c r="Y15" s="27">
        <v>1.5800000000000002E-2</v>
      </c>
      <c r="Z15" s="27">
        <v>2.8E-3</v>
      </c>
      <c r="AA15" s="27">
        <v>6.08E-2</v>
      </c>
      <c r="AB15" s="27">
        <v>0.24399999999999999</v>
      </c>
      <c r="AC15" s="27">
        <v>0.48720000000000002</v>
      </c>
      <c r="AD15" s="27">
        <v>0.47539999999999999</v>
      </c>
    </row>
    <row r="16" spans="4:30" x14ac:dyDescent="0.25">
      <c r="F16" s="29">
        <v>0.75</v>
      </c>
      <c r="G16" s="27">
        <v>1</v>
      </c>
      <c r="H16" s="27">
        <v>1</v>
      </c>
      <c r="I16" s="27">
        <v>1</v>
      </c>
      <c r="J16" s="27">
        <v>1</v>
      </c>
      <c r="K16" s="27">
        <v>1</v>
      </c>
      <c r="L16" s="27">
        <v>1</v>
      </c>
      <c r="M16" s="27">
        <v>0.99960000000000004</v>
      </c>
      <c r="N16" s="27">
        <v>0.99909999999999999</v>
      </c>
      <c r="O16" s="27">
        <v>0.99450000000000005</v>
      </c>
      <c r="P16" s="27">
        <v>0.98839999999999995</v>
      </c>
      <c r="Q16" s="27">
        <v>0.98909999999999998</v>
      </c>
      <c r="S16" s="29">
        <v>0.75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8.0999999999999996E-3</v>
      </c>
      <c r="AC16" s="27">
        <v>1.2500000000000001E-2</v>
      </c>
      <c r="AD16" s="27">
        <v>1.4500000000000001E-2</v>
      </c>
    </row>
    <row r="17" spans="6:30" x14ac:dyDescent="0.25">
      <c r="F17" s="29">
        <v>1</v>
      </c>
      <c r="G17" s="27">
        <v>1</v>
      </c>
      <c r="H17" s="27">
        <v>1</v>
      </c>
      <c r="I17" s="27">
        <v>1</v>
      </c>
      <c r="J17" s="27">
        <v>1</v>
      </c>
      <c r="K17" s="27">
        <v>1</v>
      </c>
      <c r="L17" s="27">
        <v>1</v>
      </c>
      <c r="M17" s="27">
        <v>1</v>
      </c>
      <c r="N17" s="27">
        <v>0.99960000000000004</v>
      </c>
      <c r="O17" s="27">
        <v>1</v>
      </c>
      <c r="P17" s="27">
        <v>0.99839999999999995</v>
      </c>
      <c r="Q17" s="27">
        <v>0.98880000000000001</v>
      </c>
      <c r="S17" s="29">
        <v>1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4.0000000000000002E-4</v>
      </c>
      <c r="AB17" s="27">
        <v>0</v>
      </c>
      <c r="AC17" s="27">
        <v>2.3999999999999998E-3</v>
      </c>
      <c r="AD17" s="27">
        <v>1.4500000000000001E-2</v>
      </c>
    </row>
    <row r="18" spans="6:30" x14ac:dyDescent="0.25">
      <c r="F18" s="29">
        <v>1.25</v>
      </c>
      <c r="G18" s="27">
        <v>1</v>
      </c>
      <c r="H18" s="27">
        <v>1</v>
      </c>
      <c r="I18" s="27">
        <v>1</v>
      </c>
      <c r="J18" s="27">
        <v>1</v>
      </c>
      <c r="K18" s="27">
        <v>1</v>
      </c>
      <c r="L18" s="27">
        <v>1</v>
      </c>
      <c r="M18" s="27">
        <v>1</v>
      </c>
      <c r="N18" s="27">
        <v>1</v>
      </c>
      <c r="O18" s="27">
        <v>1</v>
      </c>
      <c r="P18" s="27">
        <v>1</v>
      </c>
      <c r="Q18" s="27">
        <v>0.98880000000000001</v>
      </c>
      <c r="S18" s="29">
        <v>1.25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1.7000000000000001E-2</v>
      </c>
    </row>
    <row r="19" spans="6:30" x14ac:dyDescent="0.25">
      <c r="F19" s="29">
        <v>1.5</v>
      </c>
      <c r="G19" s="27">
        <v>1</v>
      </c>
      <c r="H19" s="27">
        <v>1</v>
      </c>
      <c r="I19" s="27">
        <v>1</v>
      </c>
      <c r="J19" s="27">
        <v>1</v>
      </c>
      <c r="K19" s="27">
        <v>1</v>
      </c>
      <c r="L19" s="27">
        <v>1</v>
      </c>
      <c r="M19" s="27">
        <v>1</v>
      </c>
      <c r="N19" s="27">
        <v>1</v>
      </c>
      <c r="O19" s="27">
        <v>1</v>
      </c>
      <c r="P19" s="27">
        <v>1</v>
      </c>
      <c r="Q19" s="27">
        <v>0.99960000000000004</v>
      </c>
      <c r="S19" s="29">
        <v>1.5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</row>
    <row r="23" spans="6:30" ht="246.75" customHeight="1" x14ac:dyDescent="0.25"/>
  </sheetData>
  <mergeCells count="2">
    <mergeCell ref="G8:Q8"/>
    <mergeCell ref="T8:AD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J129"/>
  <sheetViews>
    <sheetView topLeftCell="O17" zoomScale="70" zoomScaleNormal="70" workbookViewId="0">
      <selection activeCell="C4" sqref="C4:AO16"/>
    </sheetView>
  </sheetViews>
  <sheetFormatPr baseColWidth="10" defaultRowHeight="15" x14ac:dyDescent="0.25"/>
  <cols>
    <col min="6" max="6" width="21.42578125" customWidth="1"/>
    <col min="24" max="24" width="19.7109375" customWidth="1"/>
    <col min="36" max="39" width="11.28515625" customWidth="1"/>
  </cols>
  <sheetData>
    <row r="4" spans="4:37" x14ac:dyDescent="0.25">
      <c r="X4" s="34" t="s">
        <v>46</v>
      </c>
      <c r="Y4" s="33">
        <f xml:space="preserve"> AC5/(AC5+AB5)</f>
        <v>0.9957401490947817</v>
      </c>
      <c r="Z4" s="32" t="s">
        <v>45</v>
      </c>
      <c r="AA4" s="32" t="s">
        <v>42</v>
      </c>
      <c r="AB4" s="32" t="s">
        <v>43</v>
      </c>
      <c r="AC4" s="32" t="s">
        <v>44</v>
      </c>
    </row>
    <row r="5" spans="4:37" x14ac:dyDescent="0.25">
      <c r="D5" s="4" t="s">
        <v>1</v>
      </c>
      <c r="E5" s="42"/>
      <c r="F5" s="44" t="s">
        <v>56</v>
      </c>
      <c r="X5" s="34" t="s">
        <v>47</v>
      </c>
      <c r="Y5" s="33">
        <f xml:space="preserve"> Z5/(Z5+AA5)</f>
        <v>6.0802594244021074E-3</v>
      </c>
      <c r="Z5" s="27">
        <v>15</v>
      </c>
      <c r="AA5" s="27">
        <v>2452</v>
      </c>
      <c r="AB5" s="27">
        <v>28</v>
      </c>
      <c r="AC5" s="27">
        <v>6545</v>
      </c>
    </row>
    <row r="7" spans="4:37" x14ac:dyDescent="0.25">
      <c r="F7" s="41" t="s">
        <v>46</v>
      </c>
      <c r="X7" s="41" t="s">
        <v>47</v>
      </c>
    </row>
    <row r="8" spans="4:37" x14ac:dyDescent="0.25">
      <c r="F8" s="30" t="s">
        <v>40</v>
      </c>
      <c r="G8" s="70" t="s">
        <v>38</v>
      </c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2"/>
      <c r="X8" s="30" t="s">
        <v>40</v>
      </c>
      <c r="Y8" s="45" t="s">
        <v>38</v>
      </c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</row>
    <row r="9" spans="4:37" x14ac:dyDescent="0.25">
      <c r="F9" s="31" t="s">
        <v>41</v>
      </c>
      <c r="G9" s="28" t="s">
        <v>50</v>
      </c>
      <c r="H9" s="28" t="s">
        <v>51</v>
      </c>
      <c r="I9" s="28" t="s">
        <v>57</v>
      </c>
      <c r="J9" s="28" t="s">
        <v>58</v>
      </c>
      <c r="K9" s="28" t="s">
        <v>59</v>
      </c>
      <c r="L9" s="28" t="s">
        <v>52</v>
      </c>
      <c r="M9" s="28" t="s">
        <v>60</v>
      </c>
      <c r="N9" s="28" t="s">
        <v>61</v>
      </c>
      <c r="O9" s="28" t="s">
        <v>62</v>
      </c>
      <c r="P9" s="28" t="s">
        <v>63</v>
      </c>
      <c r="Q9" s="28" t="s">
        <v>64</v>
      </c>
      <c r="R9" s="28" t="s">
        <v>66</v>
      </c>
      <c r="S9" s="28" t="s">
        <v>67</v>
      </c>
      <c r="X9" s="31" t="s">
        <v>41</v>
      </c>
      <c r="Y9" s="28" t="s">
        <v>50</v>
      </c>
      <c r="Z9" s="28" t="s">
        <v>51</v>
      </c>
      <c r="AA9" s="28" t="s">
        <v>57</v>
      </c>
      <c r="AB9" s="28" t="s">
        <v>58</v>
      </c>
      <c r="AC9" s="28" t="s">
        <v>59</v>
      </c>
      <c r="AD9" s="28" t="s">
        <v>52</v>
      </c>
      <c r="AE9" s="28" t="s">
        <v>60</v>
      </c>
      <c r="AF9" s="28" t="s">
        <v>61</v>
      </c>
      <c r="AG9" s="28" t="s">
        <v>62</v>
      </c>
      <c r="AH9" s="28" t="s">
        <v>63</v>
      </c>
      <c r="AI9" s="28" t="s">
        <v>64</v>
      </c>
      <c r="AJ9" s="28" t="s">
        <v>66</v>
      </c>
      <c r="AK9" s="28" t="s">
        <v>67</v>
      </c>
    </row>
    <row r="10" spans="4:37" x14ac:dyDescent="0.25">
      <c r="F10" s="29">
        <v>0</v>
      </c>
      <c r="G10" s="27">
        <v>0.99099999999999999</v>
      </c>
      <c r="H10" s="27">
        <v>0.90900000000000003</v>
      </c>
      <c r="I10" s="27">
        <v>0.83799999999999997</v>
      </c>
      <c r="J10" s="27">
        <v>0.78400000000000003</v>
      </c>
      <c r="K10" s="27">
        <v>0.76800000000000002</v>
      </c>
      <c r="L10" s="27">
        <v>0.75</v>
      </c>
      <c r="M10" s="27">
        <v>0.71599999999999997</v>
      </c>
      <c r="N10" s="27">
        <v>0.68700000000000006</v>
      </c>
      <c r="O10" s="27">
        <v>0.67300000000000004</v>
      </c>
      <c r="P10" s="27">
        <v>0.66300000000000003</v>
      </c>
      <c r="Q10" s="27">
        <v>0.63700000000000001</v>
      </c>
      <c r="R10" s="27">
        <v>0.61399999999999999</v>
      </c>
      <c r="S10" s="27">
        <v>0.59099999999999997</v>
      </c>
      <c r="X10" s="29">
        <v>0</v>
      </c>
      <c r="Y10" s="27">
        <v>3.5000000000000003E-2</v>
      </c>
      <c r="Z10" s="27">
        <v>0.28100000000000003</v>
      </c>
      <c r="AA10" s="27">
        <v>0.44700000000000001</v>
      </c>
      <c r="AB10" s="27">
        <v>0.54700000000000004</v>
      </c>
      <c r="AC10" s="27">
        <v>0.57799999999999996</v>
      </c>
      <c r="AD10" s="27">
        <v>0.61</v>
      </c>
      <c r="AE10" s="27">
        <v>0.67700000000000005</v>
      </c>
      <c r="AF10" s="27">
        <v>0.72499999999999998</v>
      </c>
      <c r="AG10" s="27">
        <v>0.74399999999999999</v>
      </c>
      <c r="AH10" s="27">
        <v>0.77300000000000002</v>
      </c>
      <c r="AI10" s="27">
        <v>0.78600000000000003</v>
      </c>
      <c r="AJ10" s="27">
        <v>0.82099999999999995</v>
      </c>
      <c r="AK10" s="27">
        <v>0.84199999999999997</v>
      </c>
    </row>
    <row r="11" spans="4:37" x14ac:dyDescent="0.25">
      <c r="F11" s="29" t="s">
        <v>54</v>
      </c>
      <c r="G11" s="27">
        <v>1</v>
      </c>
      <c r="H11" s="27">
        <v>1</v>
      </c>
      <c r="I11" s="27">
        <v>1</v>
      </c>
      <c r="J11" s="27">
        <v>1</v>
      </c>
      <c r="K11" s="27">
        <v>1</v>
      </c>
      <c r="L11" s="27">
        <v>1</v>
      </c>
      <c r="M11" s="27">
        <v>1</v>
      </c>
      <c r="N11" s="27">
        <v>1</v>
      </c>
      <c r="O11" s="27">
        <v>1</v>
      </c>
      <c r="P11" s="27">
        <v>1</v>
      </c>
      <c r="Q11" s="27">
        <v>1</v>
      </c>
      <c r="R11" s="27">
        <v>1</v>
      </c>
      <c r="S11" s="27">
        <v>0.58499999999999996</v>
      </c>
      <c r="X11" s="29" t="s">
        <v>54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0.85499999999999998</v>
      </c>
    </row>
    <row r="12" spans="4:37" x14ac:dyDescent="0.25">
      <c r="F12" s="29" t="s">
        <v>51</v>
      </c>
      <c r="G12" s="27">
        <v>1</v>
      </c>
      <c r="H12" s="27">
        <v>1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X12" s="29" t="s">
        <v>51</v>
      </c>
      <c r="Y12" s="27">
        <v>0</v>
      </c>
      <c r="Z12" s="27">
        <v>0</v>
      </c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4:37" x14ac:dyDescent="0.25">
      <c r="F13" s="29" t="s">
        <v>52</v>
      </c>
      <c r="G13" s="27">
        <v>1</v>
      </c>
      <c r="H13" s="27">
        <v>1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X13" s="29" t="s">
        <v>52</v>
      </c>
      <c r="Y13" s="27">
        <v>0</v>
      </c>
      <c r="Z13" s="27">
        <v>0</v>
      </c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4:37" x14ac:dyDescent="0.25">
      <c r="F14" s="29" t="s">
        <v>39</v>
      </c>
      <c r="G14" s="27">
        <v>1</v>
      </c>
      <c r="H14" s="27">
        <v>1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X14" s="29" t="s">
        <v>39</v>
      </c>
      <c r="Y14" s="27">
        <v>0</v>
      </c>
      <c r="Z14" s="27">
        <v>0</v>
      </c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4:37" x14ac:dyDescent="0.25">
      <c r="F15" s="29" t="s">
        <v>55</v>
      </c>
      <c r="G15" s="27">
        <v>1</v>
      </c>
      <c r="H15" s="27">
        <v>1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X15" s="29" t="s">
        <v>55</v>
      </c>
      <c r="Y15" s="27">
        <v>0</v>
      </c>
      <c r="Z15" s="27">
        <v>0</v>
      </c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9" spans="18:20" ht="12" customHeight="1" x14ac:dyDescent="0.25"/>
    <row r="25" spans="18:20" x14ac:dyDescent="0.25">
      <c r="R25" s="31" t="s">
        <v>41</v>
      </c>
      <c r="S25" s="28" t="s">
        <v>46</v>
      </c>
      <c r="T25" s="28" t="s">
        <v>47</v>
      </c>
    </row>
    <row r="26" spans="18:20" x14ac:dyDescent="0.25">
      <c r="R26" s="29">
        <v>0</v>
      </c>
      <c r="S26" s="27">
        <v>0.70599999999999996</v>
      </c>
      <c r="T26" s="27">
        <v>0.67800000000000005</v>
      </c>
    </row>
    <row r="27" spans="18:20" x14ac:dyDescent="0.25">
      <c r="R27" s="29" t="s">
        <v>78</v>
      </c>
      <c r="S27" s="27">
        <v>0.70499999999999996</v>
      </c>
      <c r="T27" s="27">
        <v>0.68600000000000005</v>
      </c>
    </row>
    <row r="28" spans="18:20" x14ac:dyDescent="0.25">
      <c r="R28" s="29" t="s">
        <v>82</v>
      </c>
      <c r="S28" s="27">
        <v>0.69799999999999995</v>
      </c>
      <c r="T28" s="27">
        <v>0.69399999999999995</v>
      </c>
    </row>
    <row r="29" spans="18:20" x14ac:dyDescent="0.25">
      <c r="R29" s="29" t="s">
        <v>79</v>
      </c>
      <c r="S29" s="27">
        <v>0.92300000000000004</v>
      </c>
      <c r="T29" s="27">
        <v>0.17499999999999999</v>
      </c>
    </row>
    <row r="30" spans="18:20" x14ac:dyDescent="0.25">
      <c r="R30" s="29" t="s">
        <v>83</v>
      </c>
      <c r="S30" s="27">
        <v>0.84699999999999998</v>
      </c>
      <c r="T30" s="27">
        <v>0.35299999999999998</v>
      </c>
    </row>
    <row r="31" spans="18:20" x14ac:dyDescent="0.25">
      <c r="R31" s="29" t="s">
        <v>80</v>
      </c>
      <c r="S31" s="27">
        <v>0.70399999999999996</v>
      </c>
      <c r="T31" s="27">
        <v>0.69899999999999995</v>
      </c>
    </row>
    <row r="32" spans="18:20" x14ac:dyDescent="0.25">
      <c r="R32" s="29" t="s">
        <v>84</v>
      </c>
      <c r="S32" s="27">
        <v>0.98299999999999998</v>
      </c>
      <c r="T32" s="27">
        <v>4.2999999999999997E-2</v>
      </c>
    </row>
    <row r="33" spans="18:48" x14ac:dyDescent="0.25">
      <c r="R33" s="29" t="s">
        <v>81</v>
      </c>
      <c r="S33" s="27">
        <v>0.92700000000000005</v>
      </c>
      <c r="T33" s="27">
        <v>0.188</v>
      </c>
    </row>
    <row r="34" spans="18:48" x14ac:dyDescent="0.25">
      <c r="R34" s="29" t="s">
        <v>54</v>
      </c>
      <c r="S34" s="27">
        <v>1</v>
      </c>
      <c r="T34" s="27">
        <v>0</v>
      </c>
    </row>
    <row r="48" spans="18:48" x14ac:dyDescent="0.25">
      <c r="R48" t="s">
        <v>85</v>
      </c>
      <c r="AF48" t="s">
        <v>86</v>
      </c>
      <c r="AV48" t="s">
        <v>87</v>
      </c>
    </row>
    <row r="50" spans="5:50" x14ac:dyDescent="0.25">
      <c r="E50" s="31" t="s">
        <v>76</v>
      </c>
      <c r="F50" s="28" t="s">
        <v>46</v>
      </c>
      <c r="G50" s="28" t="s">
        <v>47</v>
      </c>
      <c r="R50" s="31" t="s">
        <v>76</v>
      </c>
      <c r="S50" s="28" t="s">
        <v>46</v>
      </c>
      <c r="T50" s="28" t="s">
        <v>47</v>
      </c>
      <c r="AF50" s="31" t="s">
        <v>76</v>
      </c>
      <c r="AG50" s="28" t="s">
        <v>46</v>
      </c>
      <c r="AH50" s="28" t="s">
        <v>47</v>
      </c>
      <c r="AV50" s="31" t="s">
        <v>76</v>
      </c>
      <c r="AW50" s="28" t="s">
        <v>46</v>
      </c>
      <c r="AX50" s="28" t="s">
        <v>47</v>
      </c>
    </row>
    <row r="51" spans="5:50" x14ac:dyDescent="0.25">
      <c r="E51" s="29">
        <v>100</v>
      </c>
      <c r="F51" s="27">
        <v>0.57699999999999996</v>
      </c>
      <c r="G51" s="27">
        <v>0.83399999999999996</v>
      </c>
      <c r="R51" s="29">
        <v>100</v>
      </c>
      <c r="S51" s="27">
        <v>0.58899999999999997</v>
      </c>
      <c r="T51" s="27">
        <v>0.83299999999999996</v>
      </c>
      <c r="AF51" s="29">
        <v>100</v>
      </c>
      <c r="AG51" s="27">
        <v>0.57099999999999995</v>
      </c>
      <c r="AH51" s="27">
        <v>0.82599999999999996</v>
      </c>
      <c r="AV51" s="29">
        <v>100</v>
      </c>
      <c r="AW51" s="27">
        <v>0.57599999999999996</v>
      </c>
      <c r="AX51" s="27">
        <v>0.83399999999999996</v>
      </c>
    </row>
    <row r="52" spans="5:50" x14ac:dyDescent="0.25">
      <c r="E52" s="29">
        <v>500</v>
      </c>
      <c r="F52" s="27">
        <v>0.67500000000000004</v>
      </c>
      <c r="G52" s="27">
        <v>0.73399999999999999</v>
      </c>
      <c r="R52" s="29">
        <v>500</v>
      </c>
      <c r="S52" s="27">
        <v>0.68200000000000005</v>
      </c>
      <c r="T52" s="27">
        <v>0.73399999999999999</v>
      </c>
      <c r="AF52" s="29">
        <v>500</v>
      </c>
      <c r="AG52" s="27">
        <v>0.67</v>
      </c>
      <c r="AH52" s="27">
        <v>0.73499999999999999</v>
      </c>
      <c r="AV52" s="29">
        <v>500</v>
      </c>
      <c r="AW52" s="27">
        <v>0.91800000000000004</v>
      </c>
      <c r="AX52" s="27">
        <v>0.17299999999999999</v>
      </c>
    </row>
    <row r="53" spans="5:50" x14ac:dyDescent="0.25">
      <c r="E53" s="29">
        <v>1000</v>
      </c>
      <c r="F53" s="27">
        <v>0.70599999999999996</v>
      </c>
      <c r="G53" s="27">
        <v>0.68500000000000005</v>
      </c>
      <c r="R53" s="29">
        <v>1000</v>
      </c>
      <c r="S53" s="27">
        <v>0.70399999999999996</v>
      </c>
      <c r="T53" s="27">
        <v>0.68700000000000006</v>
      </c>
      <c r="AF53" s="29">
        <v>1000</v>
      </c>
      <c r="AG53" s="27">
        <v>0.69799999999999995</v>
      </c>
      <c r="AH53" s="27">
        <v>0.68899999999999995</v>
      </c>
      <c r="AV53" s="29">
        <v>1000</v>
      </c>
      <c r="AW53" s="27">
        <v>0.85199999999999998</v>
      </c>
      <c r="AX53" s="27">
        <v>0.316</v>
      </c>
    </row>
    <row r="54" spans="5:50" x14ac:dyDescent="0.25">
      <c r="E54" s="29">
        <v>3000</v>
      </c>
      <c r="F54" s="27">
        <v>0.752</v>
      </c>
      <c r="G54" s="27">
        <v>0.622</v>
      </c>
      <c r="R54" s="29">
        <v>3000</v>
      </c>
      <c r="S54" s="27">
        <v>0.75</v>
      </c>
      <c r="T54" s="27">
        <v>0.629</v>
      </c>
      <c r="AF54" s="29">
        <v>3000</v>
      </c>
      <c r="AG54" s="27">
        <v>0.748</v>
      </c>
      <c r="AH54" s="27">
        <v>0.627</v>
      </c>
      <c r="AV54" s="29">
        <v>3000</v>
      </c>
      <c r="AW54" s="27">
        <v>0.995</v>
      </c>
      <c r="AX54" s="27">
        <v>6.0000000000000001E-3</v>
      </c>
    </row>
    <row r="68" spans="5:48" x14ac:dyDescent="0.25">
      <c r="L68" s="47"/>
      <c r="M68" s="48"/>
      <c r="N68" s="47"/>
      <c r="O68" s="49"/>
      <c r="P68" s="49"/>
      <c r="Q68" s="49"/>
      <c r="R68" s="49"/>
    </row>
    <row r="69" spans="5:48" x14ac:dyDescent="0.25">
      <c r="L69" s="47"/>
      <c r="M69" s="48"/>
      <c r="N69" s="47"/>
      <c r="O69" s="50"/>
      <c r="P69" s="50"/>
      <c r="Q69" s="50"/>
      <c r="R69" s="50"/>
    </row>
    <row r="79" spans="5:48" x14ac:dyDescent="0.25">
      <c r="E79" t="s">
        <v>89</v>
      </c>
      <c r="R79" t="s">
        <v>86</v>
      </c>
      <c r="AF79" t="s">
        <v>87</v>
      </c>
      <c r="AV79" t="s">
        <v>88</v>
      </c>
    </row>
    <row r="81" spans="5:50" x14ac:dyDescent="0.25">
      <c r="E81" s="31" t="s">
        <v>76</v>
      </c>
      <c r="F81" s="28" t="s">
        <v>46</v>
      </c>
      <c r="G81" s="28" t="s">
        <v>47</v>
      </c>
      <c r="R81" s="31" t="s">
        <v>76</v>
      </c>
      <c r="S81" s="28" t="s">
        <v>46</v>
      </c>
      <c r="T81" s="28" t="s">
        <v>47</v>
      </c>
      <c r="AF81" s="31" t="s">
        <v>76</v>
      </c>
      <c r="AG81" s="28" t="s">
        <v>46</v>
      </c>
      <c r="AH81" s="28" t="s">
        <v>47</v>
      </c>
      <c r="AV81" s="31" t="s">
        <v>76</v>
      </c>
      <c r="AW81" s="28" t="s">
        <v>46</v>
      </c>
      <c r="AX81" s="28" t="s">
        <v>47</v>
      </c>
    </row>
    <row r="82" spans="5:50" x14ac:dyDescent="0.25">
      <c r="E82" s="29">
        <v>100</v>
      </c>
      <c r="F82" s="27">
        <v>0.254</v>
      </c>
      <c r="G82" s="27">
        <v>0.98599999999999999</v>
      </c>
      <c r="R82" s="29">
        <v>100</v>
      </c>
      <c r="S82" s="27">
        <v>0.245</v>
      </c>
      <c r="T82" s="27">
        <v>0.98599999999999999</v>
      </c>
      <c r="AF82" s="29">
        <v>100</v>
      </c>
      <c r="AG82" s="27">
        <v>0.246</v>
      </c>
      <c r="AH82" s="27">
        <v>0.98699999999999999</v>
      </c>
      <c r="AV82" s="29">
        <v>100</v>
      </c>
      <c r="AW82" s="27">
        <v>0.23499999999999999</v>
      </c>
      <c r="AX82" s="27">
        <v>0.99099999999999999</v>
      </c>
    </row>
    <row r="83" spans="5:50" x14ac:dyDescent="0.25">
      <c r="E83" s="29">
        <v>500</v>
      </c>
      <c r="F83" s="27">
        <v>0.313</v>
      </c>
      <c r="G83" s="27">
        <v>0.97399999999999998</v>
      </c>
      <c r="R83" s="29">
        <v>500</v>
      </c>
      <c r="S83" s="27">
        <v>0.316</v>
      </c>
      <c r="T83" s="27">
        <v>0.97399999999999998</v>
      </c>
      <c r="AF83" s="29">
        <v>500</v>
      </c>
      <c r="AG83" s="27">
        <v>0.28599999999999998</v>
      </c>
      <c r="AH83" s="27">
        <v>0.97399999999999998</v>
      </c>
      <c r="AV83" s="29">
        <v>500</v>
      </c>
      <c r="AW83" s="27">
        <v>0.28000000000000003</v>
      </c>
      <c r="AX83" s="27">
        <v>0.98399999999999999</v>
      </c>
    </row>
    <row r="84" spans="5:50" x14ac:dyDescent="0.25">
      <c r="E84" s="29">
        <v>1000</v>
      </c>
      <c r="F84" s="27">
        <v>0.33800000000000002</v>
      </c>
      <c r="G84" s="27">
        <v>0.95699999999999996</v>
      </c>
      <c r="R84" s="29">
        <v>1000</v>
      </c>
      <c r="S84" s="27">
        <v>0.33200000000000002</v>
      </c>
      <c r="T84" s="27">
        <v>0.96599999999999997</v>
      </c>
      <c r="AF84" s="29">
        <v>1000</v>
      </c>
      <c r="AG84" s="27">
        <v>0.34</v>
      </c>
      <c r="AH84" s="27">
        <v>0.96199999999999997</v>
      </c>
      <c r="AV84" s="29">
        <v>1000</v>
      </c>
      <c r="AW84" s="27">
        <v>0.29399999999999998</v>
      </c>
      <c r="AX84" s="27">
        <v>0.98399999999999999</v>
      </c>
    </row>
    <row r="85" spans="5:50" x14ac:dyDescent="0.25">
      <c r="E85" s="29">
        <v>3000</v>
      </c>
      <c r="F85" s="27">
        <v>0.36899999999999999</v>
      </c>
      <c r="G85" s="27">
        <v>0.94599999999999995</v>
      </c>
      <c r="R85" s="29">
        <v>3000</v>
      </c>
      <c r="S85" s="27">
        <v>0.36699999999999999</v>
      </c>
      <c r="T85" s="27">
        <v>0.94599999999999995</v>
      </c>
      <c r="AF85" s="29">
        <v>3000</v>
      </c>
      <c r="AG85" s="27">
        <v>0.36399999999999999</v>
      </c>
      <c r="AH85" s="27">
        <v>0.95099999999999996</v>
      </c>
      <c r="AV85" s="29">
        <v>3000</v>
      </c>
      <c r="AW85" s="27">
        <v>0.32600000000000001</v>
      </c>
      <c r="AX85" s="27">
        <v>0.97499999999999998</v>
      </c>
    </row>
    <row r="116" spans="1:62" x14ac:dyDescent="0.25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</row>
    <row r="119" spans="1:62" x14ac:dyDescent="0.25">
      <c r="D119" s="4" t="s">
        <v>33</v>
      </c>
      <c r="E119" s="42"/>
      <c r="F119" s="44" t="s">
        <v>56</v>
      </c>
      <c r="H119" t="s">
        <v>69</v>
      </c>
      <c r="X119" s="34" t="s">
        <v>47</v>
      </c>
      <c r="Y119" s="33">
        <f xml:space="preserve"> Z119/(Z119+AA119)</f>
        <v>0.4980806142034549</v>
      </c>
      <c r="Z119" s="27">
        <v>1557</v>
      </c>
      <c r="AA119" s="27">
        <v>1569</v>
      </c>
      <c r="AB119" s="27">
        <v>2190</v>
      </c>
      <c r="AC119" s="27">
        <v>2184</v>
      </c>
    </row>
    <row r="121" spans="1:62" x14ac:dyDescent="0.25">
      <c r="F121" s="41" t="s">
        <v>46</v>
      </c>
      <c r="X121" s="41" t="s">
        <v>47</v>
      </c>
    </row>
    <row r="122" spans="1:62" x14ac:dyDescent="0.25">
      <c r="F122" s="30"/>
      <c r="G122" s="70" t="s">
        <v>38</v>
      </c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2"/>
      <c r="X122" s="30"/>
      <c r="Y122" s="43" t="s">
        <v>38</v>
      </c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</row>
    <row r="123" spans="1:62" x14ac:dyDescent="0.25">
      <c r="F123" s="31" t="s">
        <v>76</v>
      </c>
      <c r="G123" s="28" t="s">
        <v>50</v>
      </c>
      <c r="H123" s="28" t="s">
        <v>57</v>
      </c>
      <c r="I123" s="28" t="s">
        <v>52</v>
      </c>
      <c r="J123" s="28" t="s">
        <v>61</v>
      </c>
      <c r="K123" s="28" t="s">
        <v>63</v>
      </c>
      <c r="L123" s="28" t="s">
        <v>65</v>
      </c>
      <c r="M123" s="28" t="s">
        <v>70</v>
      </c>
      <c r="N123" s="28" t="s">
        <v>55</v>
      </c>
      <c r="O123" s="28" t="s">
        <v>71</v>
      </c>
      <c r="P123" s="28" t="s">
        <v>72</v>
      </c>
      <c r="Q123" s="28" t="s">
        <v>73</v>
      </c>
      <c r="R123" s="28" t="s">
        <v>74</v>
      </c>
      <c r="S123" s="28" t="s">
        <v>75</v>
      </c>
      <c r="T123" s="28" t="s">
        <v>53</v>
      </c>
      <c r="U123" s="28">
        <v>2</v>
      </c>
      <c r="V123" s="28" t="s">
        <v>77</v>
      </c>
      <c r="X123" s="31" t="s">
        <v>76</v>
      </c>
      <c r="Y123" s="28" t="s">
        <v>50</v>
      </c>
      <c r="Z123" s="28" t="s">
        <v>57</v>
      </c>
      <c r="AA123" s="28" t="s">
        <v>52</v>
      </c>
      <c r="AB123" s="28" t="s">
        <v>61</v>
      </c>
      <c r="AC123" s="28" t="s">
        <v>63</v>
      </c>
      <c r="AD123" s="28" t="s">
        <v>65</v>
      </c>
      <c r="AE123" s="28" t="s">
        <v>70</v>
      </c>
      <c r="AF123" s="28" t="s">
        <v>55</v>
      </c>
      <c r="AG123" s="28" t="s">
        <v>71</v>
      </c>
      <c r="AH123" s="28" t="s">
        <v>72</v>
      </c>
      <c r="AI123" s="28" t="s">
        <v>73</v>
      </c>
      <c r="AJ123" s="28" t="s">
        <v>74</v>
      </c>
      <c r="AK123" s="28" t="s">
        <v>75</v>
      </c>
      <c r="AL123" s="28" t="s">
        <v>53</v>
      </c>
      <c r="AM123" s="28">
        <v>2</v>
      </c>
      <c r="AN123" s="28" t="s">
        <v>77</v>
      </c>
    </row>
    <row r="124" spans="1:62" x14ac:dyDescent="0.25">
      <c r="F124" s="29">
        <v>500</v>
      </c>
      <c r="G124" s="27"/>
      <c r="H124" s="27"/>
      <c r="I124" s="27"/>
      <c r="J124" s="27"/>
      <c r="K124" s="27"/>
      <c r="L124" s="27"/>
      <c r="M124" s="27"/>
      <c r="N124" s="27">
        <v>0.64800000000000002</v>
      </c>
      <c r="O124" s="27">
        <v>0.59799999999999998</v>
      </c>
      <c r="P124" s="27">
        <v>0.55800000000000005</v>
      </c>
      <c r="Q124" s="27">
        <v>0.53500000000000003</v>
      </c>
      <c r="R124" s="27">
        <v>0.51400000000000001</v>
      </c>
      <c r="S124" s="27">
        <v>0.50800000000000001</v>
      </c>
      <c r="T124" s="27"/>
      <c r="U124" s="27"/>
      <c r="V124" s="27"/>
      <c r="X124" s="29">
        <v>500</v>
      </c>
      <c r="Y124" s="27"/>
      <c r="Z124" s="27"/>
      <c r="AA124" s="27"/>
      <c r="AB124" s="27"/>
      <c r="AC124" s="27"/>
      <c r="AD124" s="27"/>
      <c r="AE124" s="27"/>
      <c r="AF124" s="27">
        <v>0.33700000000000002</v>
      </c>
      <c r="AG124" s="27">
        <v>0.39900000000000002</v>
      </c>
      <c r="AH124" s="27">
        <v>0.41899999999999998</v>
      </c>
      <c r="AI124" s="27">
        <v>0.441</v>
      </c>
      <c r="AJ124" s="27">
        <v>0.47599999999999998</v>
      </c>
      <c r="AK124" s="27">
        <v>0.48099999999999998</v>
      </c>
      <c r="AL124" s="27"/>
      <c r="AM124" s="27"/>
      <c r="AN124" s="27"/>
    </row>
    <row r="125" spans="1:62" x14ac:dyDescent="0.25">
      <c r="F125" s="29">
        <v>1000</v>
      </c>
      <c r="G125" s="27">
        <v>1</v>
      </c>
      <c r="H125" s="27">
        <v>1</v>
      </c>
      <c r="I125" s="27">
        <v>0.98799999999999999</v>
      </c>
      <c r="J125" s="27">
        <v>0.96</v>
      </c>
      <c r="K125" s="27">
        <v>0.92400000000000004</v>
      </c>
      <c r="L125" s="27">
        <v>0.88100000000000001</v>
      </c>
      <c r="M125" s="27">
        <v>0.83599999999999997</v>
      </c>
      <c r="N125" s="27">
        <v>0.79300000000000004</v>
      </c>
      <c r="O125" s="27">
        <v>0.76500000000000001</v>
      </c>
      <c r="P125" s="27">
        <v>0.73799999999999999</v>
      </c>
      <c r="Q125" s="27">
        <v>0.70599999999999996</v>
      </c>
      <c r="R125" s="27">
        <v>0.68500000000000005</v>
      </c>
      <c r="S125" s="27">
        <v>0.66600000000000004</v>
      </c>
      <c r="T125" s="27">
        <v>0.624</v>
      </c>
      <c r="U125" s="27">
        <v>0.56399999999999995</v>
      </c>
      <c r="V125" s="27">
        <v>0.51800000000000002</v>
      </c>
      <c r="X125" s="29">
        <v>1000</v>
      </c>
      <c r="Y125" s="27">
        <v>0</v>
      </c>
      <c r="Z125" s="27">
        <v>0</v>
      </c>
      <c r="AA125" s="27">
        <v>8.9999999999999993E-3</v>
      </c>
      <c r="AB125" s="27">
        <v>4.1000000000000002E-2</v>
      </c>
      <c r="AC125" s="27">
        <v>7.3999999999999996E-2</v>
      </c>
      <c r="AD125" s="27">
        <v>0.123</v>
      </c>
      <c r="AE125" s="27">
        <v>0.156</v>
      </c>
      <c r="AF125" s="27">
        <v>0.20499999999999999</v>
      </c>
      <c r="AG125" s="27">
        <v>0.23499999999999999</v>
      </c>
      <c r="AH125" s="27">
        <v>0.25700000000000001</v>
      </c>
      <c r="AI125" s="27">
        <v>0.28699999999999998</v>
      </c>
      <c r="AJ125" s="27">
        <v>0.31900000000000001</v>
      </c>
      <c r="AK125" s="27">
        <v>0.34300000000000003</v>
      </c>
      <c r="AL125" s="27">
        <v>0.372</v>
      </c>
      <c r="AM125" s="27">
        <v>0.43</v>
      </c>
      <c r="AN125" s="27">
        <v>0.47899999999999998</v>
      </c>
    </row>
    <row r="126" spans="1:62" x14ac:dyDescent="0.25">
      <c r="F126" s="29">
        <v>3000</v>
      </c>
      <c r="G126" s="27"/>
      <c r="H126" s="27"/>
      <c r="I126" s="27"/>
      <c r="J126" s="27"/>
      <c r="K126" s="27"/>
      <c r="L126" s="27"/>
      <c r="M126" s="27"/>
      <c r="N126" s="27">
        <v>0.94799999999999995</v>
      </c>
      <c r="O126" s="27">
        <v>0.93300000000000005</v>
      </c>
      <c r="P126" s="27">
        <v>0.91900000000000004</v>
      </c>
      <c r="Q126" s="27">
        <v>0.91200000000000003</v>
      </c>
      <c r="R126" s="27">
        <v>0.89400000000000002</v>
      </c>
      <c r="S126" s="27">
        <v>0.876</v>
      </c>
      <c r="T126" s="27"/>
      <c r="U126" s="27"/>
      <c r="V126" s="27"/>
      <c r="X126" s="29">
        <v>3000</v>
      </c>
      <c r="Y126" s="27"/>
      <c r="Z126" s="27"/>
      <c r="AA126" s="27"/>
      <c r="AB126" s="27"/>
      <c r="AC126" s="27"/>
      <c r="AD126" s="27"/>
      <c r="AE126" s="27"/>
      <c r="AF126" s="27">
        <v>4.5999999999999999E-2</v>
      </c>
      <c r="AG126" s="27">
        <v>0.06</v>
      </c>
      <c r="AH126" s="27">
        <v>7.1999999999999995E-2</v>
      </c>
      <c r="AI126" s="27">
        <v>8.8999999999999996E-2</v>
      </c>
      <c r="AJ126" s="27">
        <v>0.10199999999999999</v>
      </c>
      <c r="AK126" s="27">
        <v>0.109</v>
      </c>
      <c r="AL126" s="27"/>
      <c r="AM126" s="27"/>
      <c r="AN126" s="27"/>
    </row>
    <row r="127" spans="1:62" x14ac:dyDescent="0.25">
      <c r="F127" s="29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X127" s="29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</row>
    <row r="128" spans="1:62" x14ac:dyDescent="0.25">
      <c r="F128" s="29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X128" s="29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</row>
    <row r="129" spans="6:40" x14ac:dyDescent="0.25">
      <c r="F129" s="29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X129" s="29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</row>
  </sheetData>
  <mergeCells count="2">
    <mergeCell ref="G122:V122"/>
    <mergeCell ref="G8:S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3"/>
  <sheetViews>
    <sheetView topLeftCell="C1" zoomScale="85" zoomScaleNormal="85" workbookViewId="0">
      <selection activeCell="Y4" sqref="Y4"/>
    </sheetView>
  </sheetViews>
  <sheetFormatPr baseColWidth="10" defaultRowHeight="15" x14ac:dyDescent="0.25"/>
  <cols>
    <col min="14" max="14" width="11.42578125" customWidth="1"/>
  </cols>
  <sheetData>
    <row r="2" spans="2:29" x14ac:dyDescent="0.25">
      <c r="D2" s="53" t="s">
        <v>91</v>
      </c>
      <c r="E2" s="52"/>
      <c r="F2" s="52"/>
      <c r="G2" s="52"/>
      <c r="H2" s="52"/>
      <c r="I2" s="52"/>
      <c r="J2" s="52"/>
    </row>
    <row r="3" spans="2:29" x14ac:dyDescent="0.25">
      <c r="V3" s="34" t="s">
        <v>46</v>
      </c>
      <c r="W3" s="56">
        <f xml:space="preserve"> AA4/(AA4+Z4)</f>
        <v>0.69696969696969702</v>
      </c>
      <c r="X3" s="32" t="s">
        <v>45</v>
      </c>
      <c r="Y3" s="32" t="s">
        <v>42</v>
      </c>
      <c r="Z3" s="32" t="s">
        <v>43</v>
      </c>
      <c r="AA3" s="32" t="s">
        <v>44</v>
      </c>
    </row>
    <row r="4" spans="2:29" x14ac:dyDescent="0.25">
      <c r="V4" s="34" t="s">
        <v>47</v>
      </c>
      <c r="W4" s="56">
        <f xml:space="preserve"> X4/(X4+Y4)</f>
        <v>0.71341710579651396</v>
      </c>
      <c r="X4" s="27">
        <v>1760</v>
      </c>
      <c r="Y4" s="27">
        <v>707</v>
      </c>
      <c r="Z4" s="27">
        <v>1000</v>
      </c>
      <c r="AA4" s="27">
        <v>2300</v>
      </c>
    </row>
    <row r="5" spans="2:29" x14ac:dyDescent="0.25">
      <c r="V5" s="55" t="s">
        <v>96</v>
      </c>
      <c r="W5" s="56">
        <f xml:space="preserve">  AA4/(AA4+Y4)</f>
        <v>0.76488194213501826</v>
      </c>
    </row>
    <row r="6" spans="2:29" x14ac:dyDescent="0.25">
      <c r="V6" s="55" t="s">
        <v>95</v>
      </c>
      <c r="W6" s="56">
        <f xml:space="preserve"> AA4/(AA4+(Y4+Z4)*0.5)</f>
        <v>0.72934834311082919</v>
      </c>
    </row>
    <row r="7" spans="2:29" x14ac:dyDescent="0.25">
      <c r="B7" s="4" t="s">
        <v>1</v>
      </c>
      <c r="C7" s="42"/>
      <c r="D7" s="44" t="s">
        <v>56</v>
      </c>
      <c r="E7" s="54"/>
    </row>
    <row r="9" spans="2:29" ht="18.75" x14ac:dyDescent="0.3">
      <c r="D9" s="57" t="s">
        <v>2</v>
      </c>
      <c r="M9" s="57" t="s">
        <v>97</v>
      </c>
      <c r="V9" s="57" t="s">
        <v>96</v>
      </c>
    </row>
    <row r="10" spans="2:29" x14ac:dyDescent="0.25">
      <c r="D10" s="30" t="s">
        <v>94</v>
      </c>
      <c r="E10" s="69" t="s">
        <v>38</v>
      </c>
      <c r="F10" s="69"/>
      <c r="G10" s="69"/>
      <c r="H10" s="69"/>
      <c r="I10" s="69"/>
      <c r="J10" s="69"/>
      <c r="K10" s="69"/>
      <c r="M10" s="30" t="s">
        <v>94</v>
      </c>
      <c r="N10" s="70" t="s">
        <v>38</v>
      </c>
      <c r="O10" s="71"/>
      <c r="P10" s="71"/>
      <c r="Q10" s="71"/>
      <c r="R10" s="71"/>
      <c r="S10" s="71"/>
      <c r="T10" s="72"/>
      <c r="V10" s="30" t="s">
        <v>94</v>
      </c>
      <c r="W10" s="70" t="s">
        <v>38</v>
      </c>
      <c r="X10" s="71"/>
      <c r="Y10" s="71"/>
      <c r="Z10" s="71"/>
      <c r="AA10" s="71"/>
      <c r="AB10" s="71"/>
      <c r="AC10" s="72"/>
    </row>
    <row r="11" spans="2:29" x14ac:dyDescent="0.25">
      <c r="D11" s="31" t="s">
        <v>41</v>
      </c>
      <c r="E11" s="28" t="s">
        <v>92</v>
      </c>
      <c r="F11" s="28" t="s">
        <v>52</v>
      </c>
      <c r="G11" s="28" t="s">
        <v>60</v>
      </c>
      <c r="H11" s="28" t="s">
        <v>93</v>
      </c>
      <c r="I11" s="28" t="s">
        <v>61</v>
      </c>
      <c r="J11" s="28" t="s">
        <v>62</v>
      </c>
      <c r="K11" s="28" t="s">
        <v>63</v>
      </c>
      <c r="M11" s="31" t="s">
        <v>41</v>
      </c>
      <c r="N11" s="28" t="s">
        <v>92</v>
      </c>
      <c r="O11" s="28" t="s">
        <v>52</v>
      </c>
      <c r="P11" s="28" t="s">
        <v>60</v>
      </c>
      <c r="Q11" s="28" t="s">
        <v>93</v>
      </c>
      <c r="R11" s="28" t="s">
        <v>61</v>
      </c>
      <c r="S11" s="28" t="s">
        <v>62</v>
      </c>
      <c r="T11" s="28" t="s">
        <v>63</v>
      </c>
      <c r="V11" s="31" t="s">
        <v>41</v>
      </c>
      <c r="W11" s="28" t="s">
        <v>92</v>
      </c>
      <c r="X11" s="28" t="s">
        <v>52</v>
      </c>
      <c r="Y11" s="28" t="s">
        <v>60</v>
      </c>
      <c r="Z11" s="28" t="s">
        <v>93</v>
      </c>
      <c r="AA11" s="28" t="s">
        <v>61</v>
      </c>
      <c r="AB11" s="28" t="s">
        <v>62</v>
      </c>
      <c r="AC11" s="28" t="s">
        <v>63</v>
      </c>
    </row>
    <row r="12" spans="2:29" x14ac:dyDescent="0.25">
      <c r="D12" s="29" t="s">
        <v>78</v>
      </c>
      <c r="E12" s="27">
        <v>0.97899999999999998</v>
      </c>
      <c r="F12" s="27">
        <v>0.79500000000000004</v>
      </c>
      <c r="G12" s="27">
        <v>0.75900000000000001</v>
      </c>
      <c r="H12" s="27">
        <v>0.752</v>
      </c>
      <c r="I12" s="27">
        <v>0.72799999999999998</v>
      </c>
      <c r="J12" s="27">
        <v>0.85699999999999998</v>
      </c>
      <c r="K12" s="27">
        <v>0.70199999999999996</v>
      </c>
      <c r="M12" s="29" t="s">
        <v>78</v>
      </c>
      <c r="N12" s="27">
        <v>4.5999999999999999E-2</v>
      </c>
      <c r="O12" s="27">
        <v>0.55200000000000005</v>
      </c>
      <c r="P12" s="27">
        <v>0.60499999999999998</v>
      </c>
      <c r="Q12" s="27">
        <v>0.61799999999999999</v>
      </c>
      <c r="R12" s="27">
        <v>0.65300000000000002</v>
      </c>
      <c r="S12" s="27">
        <v>0.33400000000000002</v>
      </c>
      <c r="T12" s="27">
        <v>0.71299999999999997</v>
      </c>
      <c r="V12" s="29" t="s">
        <v>78</v>
      </c>
      <c r="W12" s="27"/>
      <c r="X12" s="27"/>
      <c r="Y12" s="27"/>
      <c r="Z12" s="27"/>
      <c r="AA12" s="27"/>
      <c r="AB12" s="27">
        <v>0.77400000000000002</v>
      </c>
      <c r="AC12" s="27">
        <v>0.86699999999999999</v>
      </c>
    </row>
    <row r="13" spans="2:29" x14ac:dyDescent="0.25">
      <c r="D13" s="29" t="s">
        <v>82</v>
      </c>
      <c r="E13" s="27">
        <v>0.91200000000000003</v>
      </c>
      <c r="F13" s="27">
        <v>0.78800000000000003</v>
      </c>
      <c r="G13" s="27">
        <v>0.76300000000000001</v>
      </c>
      <c r="H13" s="27">
        <v>0.754</v>
      </c>
      <c r="I13" s="27">
        <v>0.73599999999999999</v>
      </c>
      <c r="J13" s="27">
        <v>0.71699999999999997</v>
      </c>
      <c r="K13" s="27">
        <v>0.69899999999999995</v>
      </c>
      <c r="M13" s="29" t="s">
        <v>82</v>
      </c>
      <c r="N13" s="27">
        <v>0.23899999999999999</v>
      </c>
      <c r="O13" s="27">
        <v>0.54900000000000004</v>
      </c>
      <c r="P13" s="27">
        <v>0.59899999999999998</v>
      </c>
      <c r="Q13" s="27">
        <v>0.626</v>
      </c>
      <c r="R13" s="27">
        <v>0.65300000000000002</v>
      </c>
      <c r="S13" s="27">
        <v>0.68500000000000005</v>
      </c>
      <c r="T13" s="27">
        <v>0.71399999999999997</v>
      </c>
      <c r="V13" s="29" t="s">
        <v>82</v>
      </c>
      <c r="W13" s="27"/>
      <c r="X13" s="27"/>
      <c r="Y13" s="27"/>
      <c r="Z13" s="27"/>
      <c r="AA13" s="27"/>
      <c r="AB13" s="27"/>
      <c r="AC13" s="27"/>
    </row>
    <row r="14" spans="2:29" x14ac:dyDescent="0.25">
      <c r="D14" s="29" t="s">
        <v>79</v>
      </c>
      <c r="E14" s="27">
        <v>1</v>
      </c>
      <c r="F14" s="27">
        <v>0.79200000000000004</v>
      </c>
      <c r="G14" s="27">
        <v>0.94099999999999995</v>
      </c>
      <c r="H14" s="27">
        <v>0.877</v>
      </c>
      <c r="I14" s="27">
        <v>0.73399999999999999</v>
      </c>
      <c r="J14" s="27">
        <v>0.85799999999999998</v>
      </c>
      <c r="K14" s="27">
        <v>0.69799999999999995</v>
      </c>
      <c r="M14" s="29" t="s">
        <v>79</v>
      </c>
      <c r="N14" s="27">
        <v>0</v>
      </c>
      <c r="O14" s="27">
        <v>0.55800000000000005</v>
      </c>
      <c r="P14" s="27">
        <v>0.15</v>
      </c>
      <c r="Q14" s="27">
        <v>0.33600000000000002</v>
      </c>
      <c r="R14" s="27">
        <v>0.64900000000000002</v>
      </c>
      <c r="S14" s="27">
        <v>0.34799999999999998</v>
      </c>
      <c r="T14" s="27">
        <v>0.71699999999999997</v>
      </c>
      <c r="V14" s="29" t="s">
        <v>79</v>
      </c>
      <c r="W14" s="27"/>
      <c r="X14" s="27"/>
      <c r="Y14" s="27"/>
      <c r="Z14" s="27"/>
      <c r="AA14" s="27"/>
      <c r="AB14" s="27"/>
      <c r="AC14" s="27"/>
    </row>
    <row r="15" spans="2:29" x14ac:dyDescent="0.25">
      <c r="D15" s="29" t="s">
        <v>83</v>
      </c>
      <c r="E15" s="27">
        <v>1</v>
      </c>
      <c r="F15" s="27">
        <v>0.98699999999999999</v>
      </c>
      <c r="G15" s="27">
        <v>0.93799999999999994</v>
      </c>
      <c r="H15" s="27">
        <v>0.97099999999999997</v>
      </c>
      <c r="I15" s="27">
        <v>0.98899999999999999</v>
      </c>
      <c r="J15" s="27">
        <v>0.85499999999999998</v>
      </c>
      <c r="K15" s="27">
        <v>0.84699999999999998</v>
      </c>
      <c r="M15" s="29" t="s">
        <v>83</v>
      </c>
      <c r="N15" s="27">
        <v>0</v>
      </c>
      <c r="O15" s="27">
        <v>2.7E-2</v>
      </c>
      <c r="P15" s="27">
        <v>0.14699999999999999</v>
      </c>
      <c r="Q15" s="27">
        <v>7.6999999999999999E-2</v>
      </c>
      <c r="R15" s="27">
        <v>1.7000000000000001E-2</v>
      </c>
      <c r="S15" s="27">
        <v>0.33400000000000002</v>
      </c>
      <c r="T15" s="27">
        <v>0.35899999999999999</v>
      </c>
      <c r="V15" s="29" t="s">
        <v>83</v>
      </c>
      <c r="W15" s="27"/>
      <c r="X15" s="27"/>
      <c r="Y15" s="27"/>
      <c r="Z15" s="27"/>
      <c r="AA15" s="27"/>
      <c r="AB15" s="27"/>
      <c r="AC15" s="27"/>
    </row>
    <row r="16" spans="2:29" x14ac:dyDescent="0.25">
      <c r="D16" s="29" t="s">
        <v>80</v>
      </c>
      <c r="E16" s="27">
        <v>1</v>
      </c>
      <c r="F16" s="27">
        <v>1</v>
      </c>
      <c r="G16" s="27">
        <v>1</v>
      </c>
      <c r="H16" s="27">
        <v>0.874</v>
      </c>
      <c r="I16" s="27">
        <v>0.998</v>
      </c>
      <c r="J16" s="27">
        <v>0.92700000000000005</v>
      </c>
      <c r="K16" s="27">
        <v>0.84499999999999997</v>
      </c>
      <c r="M16" s="29" t="s">
        <v>80</v>
      </c>
      <c r="N16" s="27">
        <v>0</v>
      </c>
      <c r="O16" s="27">
        <v>0</v>
      </c>
      <c r="P16" s="27">
        <v>0</v>
      </c>
      <c r="Q16" s="27">
        <v>0.31900000000000001</v>
      </c>
      <c r="R16" s="27">
        <v>4.0000000000000001E-3</v>
      </c>
      <c r="S16" s="27">
        <v>0.16700000000000001</v>
      </c>
      <c r="T16" s="27">
        <v>0.36399999999999999</v>
      </c>
      <c r="V16" s="29" t="s">
        <v>80</v>
      </c>
      <c r="W16" s="27"/>
      <c r="X16" s="27"/>
      <c r="Y16" s="27"/>
      <c r="Z16" s="27"/>
      <c r="AA16" s="27"/>
      <c r="AB16" s="27"/>
      <c r="AC16" s="27"/>
    </row>
    <row r="17" spans="4:29" x14ac:dyDescent="0.25">
      <c r="D17" s="29" t="s">
        <v>84</v>
      </c>
      <c r="E17" s="27">
        <v>1</v>
      </c>
      <c r="F17" s="27">
        <v>1</v>
      </c>
      <c r="G17" s="27">
        <v>1</v>
      </c>
      <c r="H17" s="27">
        <v>1</v>
      </c>
      <c r="I17" s="27">
        <v>0.99399999999999999</v>
      </c>
      <c r="J17" s="27">
        <v>0.96499999999999997</v>
      </c>
      <c r="K17" s="27">
        <v>0.98799999999999999</v>
      </c>
      <c r="M17" s="29" t="s">
        <v>84</v>
      </c>
      <c r="N17" s="27">
        <v>0</v>
      </c>
      <c r="O17" s="27">
        <v>0</v>
      </c>
      <c r="P17" s="27">
        <v>0</v>
      </c>
      <c r="Q17" s="27">
        <v>0</v>
      </c>
      <c r="R17" s="27">
        <v>1.7999999999999999E-2</v>
      </c>
      <c r="S17" s="27">
        <v>8.7999999999999995E-2</v>
      </c>
      <c r="T17" s="27">
        <v>1.9E-2</v>
      </c>
      <c r="V17" s="29" t="s">
        <v>84</v>
      </c>
      <c r="W17" s="27"/>
      <c r="X17" s="27"/>
      <c r="Y17" s="27"/>
      <c r="Z17" s="27"/>
      <c r="AA17" s="27"/>
      <c r="AB17" s="27"/>
      <c r="AC17" s="27"/>
    </row>
    <row r="18" spans="4:29" x14ac:dyDescent="0.25">
      <c r="D18" s="29" t="s">
        <v>81</v>
      </c>
      <c r="E18" s="27">
        <v>1</v>
      </c>
      <c r="F18" s="27">
        <v>1</v>
      </c>
      <c r="G18" s="27">
        <v>1</v>
      </c>
      <c r="H18" s="27">
        <v>1</v>
      </c>
      <c r="I18" s="27">
        <v>1</v>
      </c>
      <c r="J18" s="27">
        <v>0.97899999999999998</v>
      </c>
      <c r="K18" s="27">
        <v>0.91900000000000004</v>
      </c>
      <c r="M18" s="29" t="s">
        <v>81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3.9E-2</v>
      </c>
      <c r="T18" s="27">
        <v>0.189</v>
      </c>
      <c r="V18" s="29" t="s">
        <v>81</v>
      </c>
      <c r="W18" s="27"/>
      <c r="X18" s="27"/>
      <c r="Y18" s="27"/>
      <c r="Z18" s="27"/>
      <c r="AA18" s="27"/>
      <c r="AB18" s="27"/>
      <c r="AC18" s="27"/>
    </row>
    <row r="19" spans="4:29" x14ac:dyDescent="0.25">
      <c r="D19" s="29" t="s">
        <v>54</v>
      </c>
      <c r="E19" s="27">
        <v>1</v>
      </c>
      <c r="F19" s="27">
        <v>1</v>
      </c>
      <c r="G19" s="27">
        <v>1</v>
      </c>
      <c r="H19" s="27">
        <v>1</v>
      </c>
      <c r="I19" s="27">
        <v>1</v>
      </c>
      <c r="J19" s="27">
        <v>1</v>
      </c>
      <c r="K19" s="27">
        <v>1</v>
      </c>
      <c r="M19" s="29" t="s">
        <v>54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V19" s="29" t="s">
        <v>54</v>
      </c>
      <c r="W19" s="27"/>
      <c r="X19" s="27"/>
      <c r="Y19" s="27"/>
      <c r="Z19" s="27"/>
      <c r="AA19" s="27"/>
      <c r="AB19" s="27"/>
      <c r="AC19" s="27"/>
    </row>
    <row r="23" spans="4:29" ht="18.75" x14ac:dyDescent="0.25">
      <c r="D23" s="58" t="s">
        <v>4</v>
      </c>
      <c r="M23" s="58" t="s">
        <v>5</v>
      </c>
      <c r="V23" s="58" t="s">
        <v>95</v>
      </c>
    </row>
    <row r="24" spans="4:29" x14ac:dyDescent="0.25">
      <c r="D24" s="30" t="s">
        <v>94</v>
      </c>
      <c r="E24" s="70" t="s">
        <v>38</v>
      </c>
      <c r="F24" s="71"/>
      <c r="G24" s="71"/>
      <c r="H24" s="71"/>
      <c r="I24" s="71"/>
      <c r="J24" s="71"/>
      <c r="K24" s="72"/>
      <c r="M24" s="30" t="s">
        <v>94</v>
      </c>
      <c r="N24" s="70" t="s">
        <v>38</v>
      </c>
      <c r="O24" s="71"/>
      <c r="P24" s="71"/>
      <c r="Q24" s="71"/>
      <c r="R24" s="71"/>
      <c r="S24" s="71"/>
      <c r="T24" s="72"/>
      <c r="V24" s="30" t="s">
        <v>94</v>
      </c>
      <c r="W24" s="70" t="s">
        <v>38</v>
      </c>
      <c r="X24" s="71"/>
      <c r="Y24" s="71"/>
      <c r="Z24" s="71"/>
      <c r="AA24" s="71"/>
      <c r="AB24" s="71"/>
      <c r="AC24" s="72"/>
    </row>
    <row r="25" spans="4:29" x14ac:dyDescent="0.25">
      <c r="D25" s="31" t="s">
        <v>41</v>
      </c>
      <c r="E25" s="28" t="s">
        <v>92</v>
      </c>
      <c r="F25" s="28" t="s">
        <v>52</v>
      </c>
      <c r="G25" s="28" t="s">
        <v>60</v>
      </c>
      <c r="H25" s="28" t="s">
        <v>93</v>
      </c>
      <c r="I25" s="28" t="s">
        <v>61</v>
      </c>
      <c r="J25" s="28" t="s">
        <v>62</v>
      </c>
      <c r="K25" s="28" t="s">
        <v>63</v>
      </c>
      <c r="M25" s="31" t="s">
        <v>41</v>
      </c>
      <c r="N25" s="28" t="s">
        <v>92</v>
      </c>
      <c r="O25" s="28" t="s">
        <v>52</v>
      </c>
      <c r="P25" s="28" t="s">
        <v>60</v>
      </c>
      <c r="Q25" s="28" t="s">
        <v>93</v>
      </c>
      <c r="R25" s="28" t="s">
        <v>61</v>
      </c>
      <c r="S25" s="28" t="s">
        <v>62</v>
      </c>
      <c r="T25" s="28" t="s">
        <v>63</v>
      </c>
      <c r="V25" s="31" t="s">
        <v>41</v>
      </c>
      <c r="W25" s="28" t="s">
        <v>92</v>
      </c>
      <c r="X25" s="28" t="s">
        <v>52</v>
      </c>
      <c r="Y25" s="28" t="s">
        <v>60</v>
      </c>
      <c r="Z25" s="28" t="s">
        <v>93</v>
      </c>
      <c r="AA25" s="28" t="s">
        <v>61</v>
      </c>
      <c r="AB25" s="28" t="s">
        <v>62</v>
      </c>
      <c r="AC25" s="28" t="s">
        <v>63</v>
      </c>
    </row>
    <row r="26" spans="4:29" x14ac:dyDescent="0.25">
      <c r="D26" s="29" t="s">
        <v>78</v>
      </c>
      <c r="E26" s="27">
        <v>0.72399999999999998</v>
      </c>
      <c r="F26" s="27">
        <v>0.72899999999999998</v>
      </c>
      <c r="G26" s="27">
        <v>0.71699999999999997</v>
      </c>
      <c r="H26" s="27">
        <v>0.71499999999999997</v>
      </c>
      <c r="I26" s="27">
        <v>0.70799999999999996</v>
      </c>
      <c r="J26" s="27">
        <v>0.71399999999999997</v>
      </c>
      <c r="K26" s="27">
        <v>0.70499999999999996</v>
      </c>
      <c r="M26" s="29" t="s">
        <v>78</v>
      </c>
      <c r="N26" s="27">
        <f xml:space="preserve"> 1 - ((SQRT((1-W12)*(1-W12)+(1-E12)*(1-E12)))/(SQRT(2)))</f>
        <v>0.29273731895426591</v>
      </c>
      <c r="O26" s="27">
        <f t="shared" ref="O26" si="0" xml:space="preserve"> 1 - ((SQRT((1-X12)*(1-X12)+(1-F12)*(1-F12)))/(SQRT(2)))</f>
        <v>0.27818804387846285</v>
      </c>
      <c r="P26" s="27">
        <f t="shared" ref="P26" si="1" xml:space="preserve"> 1 - ((SQRT((1-Y12)*(1-Y12)+(1-G12)*(1-G12)))/(SQRT(2)))</f>
        <v>0.27264829690169834</v>
      </c>
      <c r="Q26" s="27">
        <f t="shared" ref="Q26" si="2" xml:space="preserve"> 1 - ((SQRT((1-Z12)*(1-Z12)+(1-H12)*(1-H12)))/(SQRT(2)))</f>
        <v>0.2714727184243545</v>
      </c>
      <c r="R26" s="27">
        <f t="shared" ref="R26" si="3" xml:space="preserve"> 1 - ((SQRT((1-AA12)*(1-AA12)+(1-I12)*(1-I12)))/(SQRT(2)))</f>
        <v>0.26720262009202034</v>
      </c>
      <c r="S26" s="27">
        <f t="shared" ref="S26" si="4" xml:space="preserve"> 1 - ((SQRT((1-AB12)*(1-AB12)+(1-J12)*(1-J12)))/(SQRT(2)))</f>
        <v>0.81089024350922556</v>
      </c>
      <c r="T26" s="27">
        <f t="shared" ref="T26" si="5" xml:space="preserve"> 1 - ((SQRT((1-AC12)*(1-AC12)+(1-K12)*(1-K12)))/(SQRT(2)))</f>
        <v>0.76924796858965683</v>
      </c>
      <c r="V26" s="29" t="s">
        <v>78</v>
      </c>
      <c r="W26" s="27">
        <f xml:space="preserve"> (2*W12*E12)/(W12+E12)</f>
        <v>0</v>
      </c>
      <c r="X26" s="27">
        <f t="shared" ref="X26:AC26" si="6" xml:space="preserve"> (2*X12*F12)/(X12+F12)</f>
        <v>0</v>
      </c>
      <c r="Y26" s="27">
        <f t="shared" si="6"/>
        <v>0</v>
      </c>
      <c r="Z26" s="27">
        <f t="shared" si="6"/>
        <v>0</v>
      </c>
      <c r="AA26" s="27">
        <f t="shared" si="6"/>
        <v>0</v>
      </c>
      <c r="AB26" s="27">
        <f t="shared" si="6"/>
        <v>0.81338810545677498</v>
      </c>
      <c r="AC26" s="27">
        <f t="shared" si="6"/>
        <v>0.77582409177820266</v>
      </c>
    </row>
    <row r="27" spans="4:29" x14ac:dyDescent="0.25">
      <c r="D27" s="29" t="s">
        <v>82</v>
      </c>
      <c r="E27" s="27">
        <v>0.72799999999999998</v>
      </c>
      <c r="F27" s="27">
        <v>0.72299999999999998</v>
      </c>
      <c r="G27" s="27">
        <v>0.71799999999999997</v>
      </c>
      <c r="H27" s="27">
        <v>0.71899999999999997</v>
      </c>
      <c r="I27" s="27">
        <v>0.71299999999999997</v>
      </c>
      <c r="J27" s="27">
        <v>0.70799999999999996</v>
      </c>
      <c r="K27" s="27">
        <v>0.70299999999999996</v>
      </c>
      <c r="M27" s="29" t="s">
        <v>82</v>
      </c>
      <c r="N27" s="27">
        <f xml:space="preserve"> 1 - ((SQRT((1-W13)*(1-W13)+(1-E13)*(1-E13)))/(SQRT(2)))</f>
        <v>0.29016058153974011</v>
      </c>
      <c r="O27" s="27">
        <f t="shared" ref="O27:T27" si="7" xml:space="preserve"> 1 - ((SQRT((1-X13)*(1-X13)+(1-F13)*(1-F13)))/(SQRT(2)))</f>
        <v>0.27717775352442287</v>
      </c>
      <c r="P27" s="27">
        <f t="shared" si="7"/>
        <v>0.27330577269390688</v>
      </c>
      <c r="Q27" s="27">
        <f t="shared" si="7"/>
        <v>0.27181183750352</v>
      </c>
      <c r="R27" s="27">
        <f t="shared" si="7"/>
        <v>0.26866697052573918</v>
      </c>
      <c r="S27" s="27">
        <f t="shared" si="7"/>
        <v>0.26512279937393635</v>
      </c>
      <c r="T27" s="27">
        <f t="shared" si="7"/>
        <v>0.26155535075403247</v>
      </c>
      <c r="V27" s="29" t="s">
        <v>82</v>
      </c>
      <c r="W27" s="27">
        <f t="shared" ref="W27:W33" si="8" xml:space="preserve"> (2*W13*E13)/(W13+E13)</f>
        <v>0</v>
      </c>
      <c r="X27" s="27">
        <f t="shared" ref="X27:X33" si="9" xml:space="preserve"> (2*X13*F13)/(X13+F13)</f>
        <v>0</v>
      </c>
      <c r="Y27" s="27">
        <f t="shared" ref="Y27:Y33" si="10" xml:space="preserve"> (2*Y13*G13)/(Y13+G13)</f>
        <v>0</v>
      </c>
      <c r="Z27" s="27">
        <f t="shared" ref="Z27:Z33" si="11" xml:space="preserve"> (2*Z13*H13)/(Z13+H13)</f>
        <v>0</v>
      </c>
      <c r="AA27" s="27">
        <f t="shared" ref="AA27:AA33" si="12" xml:space="preserve"> (2*AA13*I13)/(AA13+I13)</f>
        <v>0</v>
      </c>
      <c r="AB27" s="27">
        <f t="shared" ref="AB27:AB33" si="13" xml:space="preserve"> (2*AB13*J13)/(AB13+J13)</f>
        <v>0</v>
      </c>
      <c r="AC27" s="27">
        <f t="shared" ref="AC27:AC33" si="14" xml:space="preserve"> (2*AC13*K13)/(AC13+K13)</f>
        <v>0</v>
      </c>
    </row>
    <row r="28" spans="4:29" x14ac:dyDescent="0.25">
      <c r="D28" s="29" t="s">
        <v>79</v>
      </c>
      <c r="E28" s="27">
        <v>0.72699999999999998</v>
      </c>
      <c r="F28" s="27">
        <v>0.72799999999999998</v>
      </c>
      <c r="G28" s="27">
        <v>0.72499999999999998</v>
      </c>
      <c r="H28" s="27">
        <v>0.72899999999999998</v>
      </c>
      <c r="I28" s="27">
        <v>0.71099999999999997</v>
      </c>
      <c r="J28" s="27">
        <v>0.72</v>
      </c>
      <c r="K28" s="27">
        <v>0.70299999999999996</v>
      </c>
      <c r="M28" s="29" t="s">
        <v>79</v>
      </c>
      <c r="N28" s="27">
        <f t="shared" ref="N28:N33" si="15" xml:space="preserve"> 1 - ((SQRT((1-W14)*(1-W14)+(1-E14)*(1-E14)))/(SQRT(2)))</f>
        <v>0.29289321881345254</v>
      </c>
      <c r="O28" s="27">
        <f t="shared" ref="O28:O33" si="16" xml:space="preserve"> 1 - ((SQRT((1-X14)*(1-X14)+(1-F14)*(1-F14)))/(SQRT(2)))</f>
        <v>0.27775904297803766</v>
      </c>
      <c r="P28" s="27">
        <f t="shared" ref="P28:P33" si="17" xml:space="preserve"> 1 - ((SQRT((1-Y14)*(1-Y14)+(1-G14)*(1-G14)))/(SQRT(2)))</f>
        <v>0.29166356863422593</v>
      </c>
      <c r="Q28" s="27">
        <f t="shared" ref="Q28:Q33" si="18" xml:space="preserve"> 1 - ((SQRT((1-Z14)*(1-Z14)+(1-H14)*(1-H14)))/(SQRT(2)))</f>
        <v>0.28756438887433478</v>
      </c>
      <c r="R28" s="27">
        <f t="shared" ref="R28:R33" si="19" xml:space="preserve"> 1 - ((SQRT((1-AA14)*(1-AA14)+(1-I14)*(1-I14)))/(SQRT(2)))</f>
        <v>0.26830470822889674</v>
      </c>
      <c r="S28" s="27">
        <f t="shared" ref="S28:S33" si="20" xml:space="preserve"> 1 - ((SQRT((1-AB14)*(1-AB14)+(1-J14)*(1-J14)))/(SQRT(2)))</f>
        <v>0.2857997479698009</v>
      </c>
      <c r="T28" s="27">
        <f t="shared" ref="T28:T33" si="21" xml:space="preserve"> 1 - ((SQRT((1-AC14)*(1-AC14)+(1-K14)*(1-K14)))/(SQRT(2)))</f>
        <v>0.26135123367056246</v>
      </c>
      <c r="V28" s="29" t="s">
        <v>79</v>
      </c>
      <c r="W28" s="27">
        <f t="shared" si="8"/>
        <v>0</v>
      </c>
      <c r="X28" s="27">
        <f t="shared" si="9"/>
        <v>0</v>
      </c>
      <c r="Y28" s="27">
        <f t="shared" si="10"/>
        <v>0</v>
      </c>
      <c r="Z28" s="27">
        <f t="shared" si="11"/>
        <v>0</v>
      </c>
      <c r="AA28" s="27">
        <f t="shared" si="12"/>
        <v>0</v>
      </c>
      <c r="AB28" s="27">
        <f t="shared" si="13"/>
        <v>0</v>
      </c>
      <c r="AC28" s="27">
        <f t="shared" si="14"/>
        <v>0</v>
      </c>
    </row>
    <row r="29" spans="4:29" x14ac:dyDescent="0.25">
      <c r="D29" s="29" t="s">
        <v>83</v>
      </c>
      <c r="E29" s="27">
        <v>0.72699999999999998</v>
      </c>
      <c r="F29" s="27">
        <v>0.72699999999999998</v>
      </c>
      <c r="G29" s="27">
        <v>0.72199999999999998</v>
      </c>
      <c r="H29" s="27">
        <v>0.72699999999999998</v>
      </c>
      <c r="I29" s="27">
        <v>0.72499999999999998</v>
      </c>
      <c r="J29" s="27">
        <v>0.72</v>
      </c>
      <c r="K29" s="27">
        <v>0.71399999999999997</v>
      </c>
      <c r="M29" s="29" t="s">
        <v>83</v>
      </c>
      <c r="N29" s="27">
        <f t="shared" si="15"/>
        <v>0.29289321881345254</v>
      </c>
      <c r="O29" s="27">
        <f t="shared" si="16"/>
        <v>0.29283347081468847</v>
      </c>
      <c r="P29" s="27">
        <f t="shared" si="17"/>
        <v>0.29153546313171053</v>
      </c>
      <c r="Q29" s="27">
        <f t="shared" si="18"/>
        <v>0.29259594290108859</v>
      </c>
      <c r="R29" s="27">
        <f t="shared" si="19"/>
        <v>0.29285044014720629</v>
      </c>
      <c r="S29" s="27">
        <f t="shared" si="20"/>
        <v>0.28549842547409321</v>
      </c>
      <c r="T29" s="27">
        <f t="shared" si="21"/>
        <v>0.28466476390436357</v>
      </c>
      <c r="V29" s="29" t="s">
        <v>83</v>
      </c>
      <c r="W29" s="27">
        <f t="shared" si="8"/>
        <v>0</v>
      </c>
      <c r="X29" s="27">
        <f t="shared" si="9"/>
        <v>0</v>
      </c>
      <c r="Y29" s="27">
        <f t="shared" si="10"/>
        <v>0</v>
      </c>
      <c r="Z29" s="27">
        <f t="shared" si="11"/>
        <v>0</v>
      </c>
      <c r="AA29" s="27">
        <f t="shared" si="12"/>
        <v>0</v>
      </c>
      <c r="AB29" s="27">
        <f t="shared" si="13"/>
        <v>0</v>
      </c>
      <c r="AC29" s="27">
        <f t="shared" si="14"/>
        <v>0</v>
      </c>
    </row>
    <row r="30" spans="4:29" x14ac:dyDescent="0.25">
      <c r="D30" s="29" t="s">
        <v>80</v>
      </c>
      <c r="E30" s="27">
        <v>0.72699999999999998</v>
      </c>
      <c r="F30" s="27">
        <v>0.72699999999999998</v>
      </c>
      <c r="G30" s="27">
        <v>0.72699999999999998</v>
      </c>
      <c r="H30" s="27">
        <v>0.72299999999999998</v>
      </c>
      <c r="I30" s="27">
        <v>0.72699999999999998</v>
      </c>
      <c r="J30" s="27">
        <v>0.72</v>
      </c>
      <c r="K30" s="27">
        <v>0.71399999999999997</v>
      </c>
      <c r="M30" s="29" t="s">
        <v>80</v>
      </c>
      <c r="N30" s="27">
        <f t="shared" si="15"/>
        <v>0.29289321881345254</v>
      </c>
      <c r="O30" s="27">
        <f t="shared" si="16"/>
        <v>0.29289321881345254</v>
      </c>
      <c r="P30" s="27">
        <f t="shared" si="17"/>
        <v>0.29289321881345254</v>
      </c>
      <c r="Q30" s="27">
        <f t="shared" si="18"/>
        <v>0.28730230812777291</v>
      </c>
      <c r="R30" s="27">
        <f t="shared" si="19"/>
        <v>0.29289180460130448</v>
      </c>
      <c r="S30" s="27">
        <f t="shared" si="20"/>
        <v>0.29101163620268078</v>
      </c>
      <c r="T30" s="27">
        <f t="shared" si="21"/>
        <v>0.28444951261284168</v>
      </c>
      <c r="V30" s="29" t="s">
        <v>80</v>
      </c>
      <c r="W30" s="27">
        <f t="shared" si="8"/>
        <v>0</v>
      </c>
      <c r="X30" s="27">
        <f t="shared" si="9"/>
        <v>0</v>
      </c>
      <c r="Y30" s="27">
        <f t="shared" si="10"/>
        <v>0</v>
      </c>
      <c r="Z30" s="27">
        <f t="shared" si="11"/>
        <v>0</v>
      </c>
      <c r="AA30" s="27">
        <f t="shared" si="12"/>
        <v>0</v>
      </c>
      <c r="AB30" s="27">
        <f t="shared" si="13"/>
        <v>0</v>
      </c>
      <c r="AC30" s="27">
        <f t="shared" si="14"/>
        <v>0</v>
      </c>
    </row>
    <row r="31" spans="4:29" x14ac:dyDescent="0.25">
      <c r="D31" s="29" t="s">
        <v>84</v>
      </c>
      <c r="E31" s="27">
        <v>0.72699999999999998</v>
      </c>
      <c r="F31" s="27">
        <v>0.72699999999999998</v>
      </c>
      <c r="G31" s="27">
        <v>0.72699999999999998</v>
      </c>
      <c r="H31" s="27">
        <v>0.72699999999999998</v>
      </c>
      <c r="I31" s="27">
        <v>0.72699999999999998</v>
      </c>
      <c r="J31" s="27">
        <v>0.72599999999999998</v>
      </c>
      <c r="K31" s="27">
        <v>0.72399999999999998</v>
      </c>
      <c r="M31" s="29" t="s">
        <v>84</v>
      </c>
      <c r="N31" s="27">
        <f t="shared" si="15"/>
        <v>0.29289321881345254</v>
      </c>
      <c r="O31" s="27">
        <f t="shared" si="16"/>
        <v>0.29289321881345254</v>
      </c>
      <c r="P31" s="27">
        <f t="shared" si="17"/>
        <v>0.29289321881345254</v>
      </c>
      <c r="Q31" s="27">
        <f t="shared" si="18"/>
        <v>0.29289321881345254</v>
      </c>
      <c r="R31" s="27">
        <f t="shared" si="19"/>
        <v>0.29288049100594049</v>
      </c>
      <c r="S31" s="27">
        <f t="shared" si="20"/>
        <v>0.29246024846656138</v>
      </c>
      <c r="T31" s="27">
        <f t="shared" si="21"/>
        <v>0.29284230895789587</v>
      </c>
      <c r="V31" s="29" t="s">
        <v>84</v>
      </c>
      <c r="W31" s="27">
        <f t="shared" si="8"/>
        <v>0</v>
      </c>
      <c r="X31" s="27">
        <f t="shared" si="9"/>
        <v>0</v>
      </c>
      <c r="Y31" s="27">
        <f t="shared" si="10"/>
        <v>0</v>
      </c>
      <c r="Z31" s="27">
        <f t="shared" si="11"/>
        <v>0</v>
      </c>
      <c r="AA31" s="27">
        <f t="shared" si="12"/>
        <v>0</v>
      </c>
      <c r="AB31" s="27">
        <f t="shared" si="13"/>
        <v>0</v>
      </c>
      <c r="AC31" s="27">
        <f t="shared" si="14"/>
        <v>0</v>
      </c>
    </row>
    <row r="32" spans="4:29" x14ac:dyDescent="0.25">
      <c r="D32" s="29" t="s">
        <v>81</v>
      </c>
      <c r="E32" s="27">
        <v>0.72699999999999998</v>
      </c>
      <c r="F32" s="27">
        <v>0.72699999999999998</v>
      </c>
      <c r="G32" s="27">
        <v>0.72699999999999998</v>
      </c>
      <c r="H32" s="27">
        <v>0.72699999999999998</v>
      </c>
      <c r="I32" s="27">
        <v>0.72699999999999998</v>
      </c>
      <c r="J32" s="27">
        <v>0.72299999999999998</v>
      </c>
      <c r="K32" s="27">
        <v>0.72</v>
      </c>
      <c r="M32" s="29" t="s">
        <v>81</v>
      </c>
      <c r="N32" s="27">
        <f t="shared" si="15"/>
        <v>0.29289321881345254</v>
      </c>
      <c r="O32" s="27">
        <f t="shared" si="16"/>
        <v>0.29289321881345254</v>
      </c>
      <c r="P32" s="27">
        <f t="shared" si="17"/>
        <v>0.29289321881345254</v>
      </c>
      <c r="Q32" s="27">
        <f t="shared" si="18"/>
        <v>0.29289321881345254</v>
      </c>
      <c r="R32" s="27">
        <f t="shared" si="19"/>
        <v>0.29289321881345254</v>
      </c>
      <c r="S32" s="27">
        <f t="shared" si="20"/>
        <v>0.29273731895426591</v>
      </c>
      <c r="T32" s="27">
        <f t="shared" si="21"/>
        <v>0.29057734741551999</v>
      </c>
      <c r="V32" s="29" t="s">
        <v>81</v>
      </c>
      <c r="W32" s="27">
        <f t="shared" si="8"/>
        <v>0</v>
      </c>
      <c r="X32" s="27">
        <f t="shared" si="9"/>
        <v>0</v>
      </c>
      <c r="Y32" s="27">
        <f t="shared" si="10"/>
        <v>0</v>
      </c>
      <c r="Z32" s="27">
        <f t="shared" si="11"/>
        <v>0</v>
      </c>
      <c r="AA32" s="27">
        <f t="shared" si="12"/>
        <v>0</v>
      </c>
      <c r="AB32" s="27">
        <f t="shared" si="13"/>
        <v>0</v>
      </c>
      <c r="AC32" s="27">
        <f t="shared" si="14"/>
        <v>0</v>
      </c>
    </row>
    <row r="33" spans="4:29" x14ac:dyDescent="0.25">
      <c r="D33" s="29" t="s">
        <v>54</v>
      </c>
      <c r="E33" s="27">
        <v>0.72699999999999998</v>
      </c>
      <c r="F33" s="27">
        <v>0.72699999999999998</v>
      </c>
      <c r="G33" s="27">
        <v>0.72699999999999998</v>
      </c>
      <c r="H33" s="27">
        <v>0.72699999999999998</v>
      </c>
      <c r="I33" s="27">
        <v>0.72699999999999998</v>
      </c>
      <c r="J33" s="27">
        <v>0.72699999999999998</v>
      </c>
      <c r="K33" s="27">
        <v>0.72699999999999998</v>
      </c>
      <c r="M33" s="29" t="s">
        <v>54</v>
      </c>
      <c r="N33" s="27">
        <f t="shared" si="15"/>
        <v>0.29289321881345254</v>
      </c>
      <c r="O33" s="27">
        <f t="shared" si="16"/>
        <v>0.29289321881345254</v>
      </c>
      <c r="P33" s="27">
        <f t="shared" si="17"/>
        <v>0.29289321881345254</v>
      </c>
      <c r="Q33" s="27">
        <f t="shared" si="18"/>
        <v>0.29289321881345254</v>
      </c>
      <c r="R33" s="27">
        <f t="shared" si="19"/>
        <v>0.29289321881345254</v>
      </c>
      <c r="S33" s="27">
        <f t="shared" si="20"/>
        <v>0.29289321881345254</v>
      </c>
      <c r="T33" s="27">
        <f t="shared" si="21"/>
        <v>0.29289321881345254</v>
      </c>
      <c r="V33" s="29" t="s">
        <v>54</v>
      </c>
      <c r="W33" s="27">
        <f t="shared" si="8"/>
        <v>0</v>
      </c>
      <c r="X33" s="27">
        <f t="shared" si="9"/>
        <v>0</v>
      </c>
      <c r="Y33" s="27">
        <f t="shared" si="10"/>
        <v>0</v>
      </c>
      <c r="Z33" s="27">
        <f t="shared" si="11"/>
        <v>0</v>
      </c>
      <c r="AA33" s="27">
        <f t="shared" si="12"/>
        <v>0</v>
      </c>
      <c r="AB33" s="27">
        <f t="shared" si="13"/>
        <v>0</v>
      </c>
      <c r="AC33" s="27">
        <f t="shared" si="14"/>
        <v>0</v>
      </c>
    </row>
  </sheetData>
  <mergeCells count="6">
    <mergeCell ref="N24:T24"/>
    <mergeCell ref="W24:AC24"/>
    <mergeCell ref="W10:AC10"/>
    <mergeCell ref="N10:T10"/>
    <mergeCell ref="E10:K10"/>
    <mergeCell ref="E24:K24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70"/>
  <sheetViews>
    <sheetView tabSelected="1" topLeftCell="B33" zoomScale="85" zoomScaleNormal="85" workbookViewId="0">
      <selection activeCell="D70" sqref="D70"/>
    </sheetView>
  </sheetViews>
  <sheetFormatPr baseColWidth="10" defaultRowHeight="15" x14ac:dyDescent="0.25"/>
  <cols>
    <col min="3" max="3" width="11.42578125" customWidth="1"/>
    <col min="10" max="10" width="24.5703125" customWidth="1"/>
    <col min="15" max="15" width="11.42578125" customWidth="1"/>
  </cols>
  <sheetData>
    <row r="2" spans="2:29" x14ac:dyDescent="0.25">
      <c r="D2" s="53" t="s">
        <v>91</v>
      </c>
      <c r="E2" s="52"/>
      <c r="F2" s="52"/>
      <c r="G2" s="52"/>
      <c r="H2" s="52"/>
      <c r="I2" s="52"/>
      <c r="J2" s="52"/>
      <c r="K2" s="52"/>
    </row>
    <row r="3" spans="2:29" x14ac:dyDescent="0.25">
      <c r="N3" s="34" t="s">
        <v>46</v>
      </c>
      <c r="O3" s="56">
        <f xml:space="preserve"> S4/(S4+R4)</f>
        <v>1</v>
      </c>
      <c r="P3" s="32" t="s">
        <v>45</v>
      </c>
      <c r="Q3" s="32" t="s">
        <v>42</v>
      </c>
      <c r="R3" s="32" t="s">
        <v>43</v>
      </c>
      <c r="S3" s="32" t="s">
        <v>44</v>
      </c>
    </row>
    <row r="4" spans="2:29" x14ac:dyDescent="0.25">
      <c r="N4" s="34" t="s">
        <v>47</v>
      </c>
      <c r="O4" s="56">
        <f xml:space="preserve"> P4/(P4+Q4)</f>
        <v>0</v>
      </c>
      <c r="P4" s="27">
        <v>0</v>
      </c>
      <c r="Q4" s="27">
        <v>100</v>
      </c>
      <c r="R4" s="27">
        <v>0</v>
      </c>
      <c r="S4" s="27">
        <v>100</v>
      </c>
    </row>
    <row r="5" spans="2:29" x14ac:dyDescent="0.25">
      <c r="N5" s="55" t="s">
        <v>96</v>
      </c>
      <c r="O5" s="56">
        <f xml:space="preserve">  S4/(S4+Q4)</f>
        <v>0.5</v>
      </c>
    </row>
    <row r="6" spans="2:29" x14ac:dyDescent="0.25">
      <c r="N6" s="55" t="s">
        <v>95</v>
      </c>
      <c r="O6" s="56">
        <f xml:space="preserve"> S4/(S4+(Q4+R4)*0.5)</f>
        <v>0.66666666666666663</v>
      </c>
    </row>
    <row r="7" spans="2:29" x14ac:dyDescent="0.25">
      <c r="B7" s="4" t="s">
        <v>1</v>
      </c>
      <c r="C7" s="42"/>
      <c r="D7" s="44" t="s">
        <v>56</v>
      </c>
      <c r="E7" s="54"/>
    </row>
    <row r="9" spans="2:29" ht="18.75" x14ac:dyDescent="0.3">
      <c r="D9" s="3" t="s">
        <v>100</v>
      </c>
      <c r="M9" s="57" t="s">
        <v>2</v>
      </c>
      <c r="V9" s="57" t="s">
        <v>97</v>
      </c>
    </row>
    <row r="10" spans="2:29" x14ac:dyDescent="0.25">
      <c r="M10" s="30" t="s">
        <v>94</v>
      </c>
      <c r="N10" s="69" t="s">
        <v>38</v>
      </c>
      <c r="O10" s="69"/>
      <c r="P10" s="69"/>
      <c r="Q10" s="69"/>
      <c r="R10" s="69"/>
      <c r="S10" s="69"/>
      <c r="T10" s="69"/>
      <c r="V10" s="30" t="s">
        <v>94</v>
      </c>
      <c r="W10" s="70" t="s">
        <v>38</v>
      </c>
      <c r="X10" s="71"/>
      <c r="Y10" s="71"/>
      <c r="Z10" s="71"/>
      <c r="AA10" s="71"/>
      <c r="AB10" s="71"/>
      <c r="AC10" s="72"/>
    </row>
    <row r="11" spans="2:29" x14ac:dyDescent="0.25">
      <c r="D11" s="4" t="s">
        <v>1</v>
      </c>
      <c r="E11" s="5" t="s">
        <v>2</v>
      </c>
      <c r="F11" s="6" t="s">
        <v>3</v>
      </c>
      <c r="G11" s="7" t="s">
        <v>95</v>
      </c>
      <c r="H11" s="9" t="s">
        <v>6</v>
      </c>
      <c r="I11" s="9" t="s">
        <v>7</v>
      </c>
      <c r="J11" s="11" t="s">
        <v>8</v>
      </c>
      <c r="M11" s="31" t="s">
        <v>41</v>
      </c>
      <c r="N11" s="28" t="s">
        <v>93</v>
      </c>
      <c r="O11" s="28" t="s">
        <v>61</v>
      </c>
      <c r="P11" s="28" t="s">
        <v>62</v>
      </c>
      <c r="Q11" s="28" t="s">
        <v>63</v>
      </c>
      <c r="R11" s="28" t="s">
        <v>64</v>
      </c>
      <c r="S11" s="28" t="s">
        <v>65</v>
      </c>
      <c r="T11" s="28" t="s">
        <v>99</v>
      </c>
      <c r="V11" s="31" t="s">
        <v>41</v>
      </c>
      <c r="W11" s="28" t="s">
        <v>93</v>
      </c>
      <c r="X11" s="28" t="s">
        <v>61</v>
      </c>
      <c r="Y11" s="28" t="s">
        <v>62</v>
      </c>
      <c r="Z11" s="28" t="s">
        <v>63</v>
      </c>
      <c r="AA11" s="28" t="s">
        <v>64</v>
      </c>
      <c r="AB11" s="28" t="s">
        <v>65</v>
      </c>
      <c r="AC11" s="28" t="s">
        <v>99</v>
      </c>
    </row>
    <row r="12" spans="2:29" x14ac:dyDescent="0.25">
      <c r="C12" s="51" t="s">
        <v>101</v>
      </c>
      <c r="D12" s="11" t="s">
        <v>9</v>
      </c>
      <c r="E12" s="59">
        <v>0.56999999999999995</v>
      </c>
      <c r="F12" s="60">
        <v>0.61</v>
      </c>
      <c r="G12" s="61">
        <v>0.57999999999999996</v>
      </c>
      <c r="H12" s="62">
        <v>1.26</v>
      </c>
      <c r="I12" s="62">
        <v>0.33</v>
      </c>
      <c r="J12" s="16" t="s">
        <v>102</v>
      </c>
      <c r="M12" s="29" t="s">
        <v>98</v>
      </c>
      <c r="N12" s="27">
        <v>0.749</v>
      </c>
      <c r="O12" s="27">
        <v>0.73</v>
      </c>
      <c r="P12" s="27">
        <v>0.71299999999999997</v>
      </c>
      <c r="Q12" s="32">
        <v>0.69799999999999995</v>
      </c>
      <c r="R12" s="27">
        <v>0.67800000000000005</v>
      </c>
      <c r="S12" s="27">
        <v>0.66100000000000003</v>
      </c>
      <c r="T12" s="27">
        <v>0.66500000000000004</v>
      </c>
      <c r="V12" s="29" t="s">
        <v>98</v>
      </c>
      <c r="W12" s="27">
        <v>0.624</v>
      </c>
      <c r="X12" s="27">
        <v>0.64500000000000002</v>
      </c>
      <c r="Y12" s="27">
        <v>0.67900000000000005</v>
      </c>
      <c r="Z12" s="32">
        <v>0.71399999999999997</v>
      </c>
      <c r="AA12" s="27">
        <v>0.73299999999999998</v>
      </c>
      <c r="AB12" s="27">
        <v>0.75700000000000001</v>
      </c>
      <c r="AC12" s="27">
        <v>0.77300000000000002</v>
      </c>
    </row>
    <row r="13" spans="2:29" x14ac:dyDescent="0.25">
      <c r="D13" s="11" t="s">
        <v>11</v>
      </c>
      <c r="E13" s="59">
        <v>0.6</v>
      </c>
      <c r="F13" s="60">
        <v>0.8</v>
      </c>
      <c r="G13" s="61">
        <v>0.67</v>
      </c>
      <c r="H13" s="35">
        <v>0.06</v>
      </c>
      <c r="I13" s="62">
        <v>0.02</v>
      </c>
      <c r="J13" s="16" t="s">
        <v>103</v>
      </c>
      <c r="M13" s="29" t="s">
        <v>78</v>
      </c>
      <c r="N13" s="27">
        <v>0.745</v>
      </c>
      <c r="O13" s="27">
        <v>0.72299999999999998</v>
      </c>
      <c r="P13" s="27">
        <v>0.71499999999999997</v>
      </c>
      <c r="Q13" s="27">
        <v>0.68400000000000005</v>
      </c>
      <c r="R13" s="27">
        <v>0.68100000000000005</v>
      </c>
      <c r="S13" s="27">
        <v>0.66400000000000003</v>
      </c>
      <c r="T13" s="27">
        <v>0.65300000000000002</v>
      </c>
      <c r="V13" s="29" t="s">
        <v>78</v>
      </c>
      <c r="W13" s="27">
        <v>0.629</v>
      </c>
      <c r="X13" s="27">
        <v>0.64400000000000002</v>
      </c>
      <c r="Y13" s="27">
        <v>0.67700000000000005</v>
      </c>
      <c r="Z13" s="27">
        <v>0.71399999999999997</v>
      </c>
      <c r="AA13" s="27">
        <v>0.73240000000000005</v>
      </c>
      <c r="AB13" s="27">
        <v>0.755</v>
      </c>
      <c r="AC13" s="27">
        <v>0.78300000000000003</v>
      </c>
    </row>
    <row r="14" spans="2:29" x14ac:dyDescent="0.25">
      <c r="D14" s="11" t="s">
        <v>13</v>
      </c>
      <c r="E14" s="59">
        <v>0.68</v>
      </c>
      <c r="F14" s="38">
        <v>0.78</v>
      </c>
      <c r="G14" s="37">
        <v>0.71</v>
      </c>
      <c r="H14" s="62">
        <v>0.21</v>
      </c>
      <c r="I14" s="62">
        <v>0.12</v>
      </c>
      <c r="J14" s="16" t="s">
        <v>48</v>
      </c>
      <c r="M14" s="29" t="s">
        <v>82</v>
      </c>
      <c r="N14" s="27">
        <v>0.875</v>
      </c>
      <c r="O14" s="27">
        <v>0.73399999999999999</v>
      </c>
      <c r="P14" s="27">
        <v>0.84199999999999997</v>
      </c>
      <c r="Q14" s="27">
        <v>0.69699999999999995</v>
      </c>
      <c r="R14" s="27">
        <v>0.68100000000000005</v>
      </c>
      <c r="S14" s="27">
        <v>0.82299999999999995</v>
      </c>
      <c r="T14" s="27">
        <v>0.65200000000000002</v>
      </c>
      <c r="V14" s="29" t="s">
        <v>82</v>
      </c>
      <c r="W14" s="27">
        <v>0.312</v>
      </c>
      <c r="X14" s="27">
        <v>0.63900000000000001</v>
      </c>
      <c r="Y14" s="27">
        <v>0.34100000000000003</v>
      </c>
      <c r="Z14" s="27">
        <v>0.70699999999999996</v>
      </c>
      <c r="AA14" s="27">
        <v>0.745</v>
      </c>
      <c r="AB14" s="27">
        <v>0.39500000000000002</v>
      </c>
      <c r="AC14" s="27">
        <v>0.77900000000000003</v>
      </c>
    </row>
    <row r="15" spans="2:29" x14ac:dyDescent="0.25">
      <c r="C15" s="51" t="s">
        <v>104</v>
      </c>
      <c r="D15" s="11" t="s">
        <v>15</v>
      </c>
      <c r="E15" s="59">
        <v>0.39</v>
      </c>
      <c r="F15" s="60">
        <v>0.9</v>
      </c>
      <c r="G15" s="61">
        <v>0.53</v>
      </c>
      <c r="H15" s="62">
        <v>0.33</v>
      </c>
      <c r="I15" s="62">
        <v>7.0000000000000007E-2</v>
      </c>
      <c r="J15" s="16" t="s">
        <v>105</v>
      </c>
      <c r="M15" s="29" t="s">
        <v>79</v>
      </c>
      <c r="N15" s="27">
        <v>0.752</v>
      </c>
      <c r="O15" s="27">
        <v>0.72499999999999998</v>
      </c>
      <c r="P15" s="27">
        <v>0.71099999999999997</v>
      </c>
      <c r="Q15" s="27">
        <v>0.85</v>
      </c>
      <c r="R15" s="27">
        <v>0.68100000000000005</v>
      </c>
      <c r="S15" s="27">
        <v>0.66400000000000003</v>
      </c>
      <c r="T15" s="27">
        <v>0.65400000000000003</v>
      </c>
      <c r="V15" s="29" t="s">
        <v>79</v>
      </c>
      <c r="W15" s="27">
        <v>0.621</v>
      </c>
      <c r="X15" s="27">
        <v>0.64900000000000002</v>
      </c>
      <c r="Y15" s="27">
        <v>0.69199999999999995</v>
      </c>
      <c r="Z15" s="27">
        <v>0.35499999999999998</v>
      </c>
      <c r="AA15" s="27">
        <v>0.73899999999999999</v>
      </c>
      <c r="AB15" s="27">
        <v>0.76400000000000001</v>
      </c>
      <c r="AC15" s="27">
        <v>0.77700000000000002</v>
      </c>
    </row>
    <row r="16" spans="2:29" x14ac:dyDescent="0.25">
      <c r="C16" s="51" t="s">
        <v>106</v>
      </c>
      <c r="D16" s="11" t="s">
        <v>17</v>
      </c>
      <c r="E16" s="39">
        <v>0.74</v>
      </c>
      <c r="F16" s="60">
        <v>0.6</v>
      </c>
      <c r="G16" s="61">
        <v>0.69</v>
      </c>
      <c r="H16" s="62">
        <v>3.29</v>
      </c>
      <c r="I16" s="35">
        <v>4.0000000000000001E-3</v>
      </c>
      <c r="J16" s="16" t="s">
        <v>107</v>
      </c>
      <c r="M16" s="29" t="s">
        <v>83</v>
      </c>
      <c r="N16" s="27">
        <v>1</v>
      </c>
      <c r="O16" s="27">
        <v>0.96599999999999997</v>
      </c>
      <c r="P16" s="27">
        <v>0.93100000000000005</v>
      </c>
      <c r="Q16" s="27">
        <v>0.69099999999999995</v>
      </c>
      <c r="R16" s="27">
        <v>0.83699999999999997</v>
      </c>
      <c r="S16" s="27">
        <v>0.82599999999999996</v>
      </c>
      <c r="T16" s="27">
        <v>0.90900000000000003</v>
      </c>
      <c r="V16" s="29" t="s">
        <v>83</v>
      </c>
      <c r="W16" s="27">
        <v>0</v>
      </c>
      <c r="X16" s="27">
        <v>9.0999999999999998E-2</v>
      </c>
      <c r="Y16" s="27">
        <v>0.16900000000000001</v>
      </c>
      <c r="Z16" s="27">
        <v>0.71799999999999997</v>
      </c>
      <c r="AA16" s="27">
        <v>0.36299999999999999</v>
      </c>
      <c r="AB16" s="27">
        <v>0.38300000000000001</v>
      </c>
      <c r="AC16" s="27">
        <v>0.192</v>
      </c>
    </row>
    <row r="17" spans="3:29" x14ac:dyDescent="0.25">
      <c r="C17" s="51" t="s">
        <v>108</v>
      </c>
      <c r="D17" s="11" t="s">
        <v>19</v>
      </c>
      <c r="E17" s="59">
        <v>0.6</v>
      </c>
      <c r="F17" s="60">
        <v>0.68</v>
      </c>
      <c r="G17" s="61">
        <v>0.62</v>
      </c>
      <c r="H17" s="62">
        <v>99.83</v>
      </c>
      <c r="I17" s="62">
        <v>3.61</v>
      </c>
      <c r="J17" s="16" t="s">
        <v>20</v>
      </c>
      <c r="M17" s="29" t="s">
        <v>80</v>
      </c>
      <c r="N17" s="27">
        <v>1</v>
      </c>
      <c r="O17" s="27">
        <v>0.99</v>
      </c>
      <c r="P17" s="27">
        <v>0.92700000000000005</v>
      </c>
      <c r="Q17" s="27">
        <v>0.92700000000000005</v>
      </c>
      <c r="R17" s="27">
        <v>0.83699999999999997</v>
      </c>
      <c r="S17" s="27">
        <v>0.66800000000000004</v>
      </c>
      <c r="T17" s="27">
        <v>0.82299999999999995</v>
      </c>
      <c r="V17" s="29" t="s">
        <v>80</v>
      </c>
      <c r="W17" s="27">
        <v>0</v>
      </c>
      <c r="X17" s="27">
        <v>1.9E-2</v>
      </c>
      <c r="Y17" s="27">
        <v>0.156</v>
      </c>
      <c r="Z17" s="27">
        <v>0.17599999999999999</v>
      </c>
      <c r="AA17" s="27">
        <v>0.36099999999999999</v>
      </c>
      <c r="AB17" s="27">
        <v>0.75900000000000001</v>
      </c>
      <c r="AC17" s="27">
        <v>0.38100000000000001</v>
      </c>
    </row>
    <row r="18" spans="3:29" x14ac:dyDescent="0.25">
      <c r="D18" s="18" t="s">
        <v>21</v>
      </c>
      <c r="E18" s="63" t="s">
        <v>67</v>
      </c>
      <c r="F18" s="63" t="s">
        <v>109</v>
      </c>
      <c r="G18" s="63" t="s">
        <v>67</v>
      </c>
      <c r="H18" s="63" t="s">
        <v>110</v>
      </c>
      <c r="I18" s="63">
        <v>645.04</v>
      </c>
      <c r="J18" s="20" t="s">
        <v>111</v>
      </c>
      <c r="M18" s="29" t="s">
        <v>84</v>
      </c>
      <c r="N18" s="27">
        <v>1</v>
      </c>
      <c r="O18" s="27">
        <v>0.996</v>
      </c>
      <c r="P18" s="27">
        <v>0.84799999999999998</v>
      </c>
      <c r="Q18" s="27">
        <v>0.98099999999999998</v>
      </c>
      <c r="R18" s="27">
        <v>0.91500000000000004</v>
      </c>
      <c r="S18" s="27">
        <v>0.97699999999999998</v>
      </c>
      <c r="T18" s="27">
        <v>0.82899999999999996</v>
      </c>
      <c r="V18" s="29" t="s">
        <v>84</v>
      </c>
      <c r="W18" s="27">
        <v>0</v>
      </c>
      <c r="X18" s="27">
        <v>4.0000000000000001E-3</v>
      </c>
      <c r="Y18" s="27">
        <v>0.34599999999999997</v>
      </c>
      <c r="Z18" s="27">
        <v>4.2000000000000003E-2</v>
      </c>
      <c r="AA18" s="27">
        <v>0.16300000000000001</v>
      </c>
      <c r="AB18" s="27">
        <v>4.8000000000000001E-2</v>
      </c>
      <c r="AC18" s="27">
        <v>0.39700000000000002</v>
      </c>
    </row>
    <row r="22" spans="3:29" ht="18.75" x14ac:dyDescent="0.3">
      <c r="M22" s="57" t="s">
        <v>96</v>
      </c>
      <c r="V22" s="58" t="s">
        <v>95</v>
      </c>
    </row>
    <row r="23" spans="3:29" x14ac:dyDescent="0.25">
      <c r="M23" s="30" t="s">
        <v>94</v>
      </c>
      <c r="N23" s="70" t="s">
        <v>38</v>
      </c>
      <c r="O23" s="71"/>
      <c r="P23" s="71"/>
      <c r="Q23" s="71"/>
      <c r="R23" s="71"/>
      <c r="S23" s="71"/>
      <c r="T23" s="72"/>
      <c r="V23" s="30" t="s">
        <v>94</v>
      </c>
      <c r="W23" s="70" t="s">
        <v>38</v>
      </c>
      <c r="X23" s="71"/>
      <c r="Y23" s="71"/>
      <c r="Z23" s="71"/>
      <c r="AA23" s="71"/>
      <c r="AB23" s="71"/>
      <c r="AC23" s="72"/>
    </row>
    <row r="24" spans="3:29" x14ac:dyDescent="0.25">
      <c r="M24" s="31" t="s">
        <v>41</v>
      </c>
      <c r="N24" s="28" t="s">
        <v>93</v>
      </c>
      <c r="O24" s="28" t="s">
        <v>61</v>
      </c>
      <c r="P24" s="28" t="s">
        <v>62</v>
      </c>
      <c r="Q24" s="28" t="s">
        <v>63</v>
      </c>
      <c r="R24" s="28" t="s">
        <v>64</v>
      </c>
      <c r="S24" s="28" t="s">
        <v>65</v>
      </c>
      <c r="T24" s="28" t="s">
        <v>99</v>
      </c>
      <c r="V24" s="31" t="s">
        <v>41</v>
      </c>
      <c r="W24" s="28" t="s">
        <v>93</v>
      </c>
      <c r="X24" s="28" t="s">
        <v>61</v>
      </c>
      <c r="Y24" s="28" t="s">
        <v>62</v>
      </c>
      <c r="Z24" s="28" t="s">
        <v>63</v>
      </c>
      <c r="AA24" s="28" t="s">
        <v>64</v>
      </c>
      <c r="AB24" s="28" t="s">
        <v>65</v>
      </c>
      <c r="AC24" s="28" t="s">
        <v>99</v>
      </c>
    </row>
    <row r="25" spans="3:29" x14ac:dyDescent="0.25">
      <c r="M25" s="29" t="s">
        <v>98</v>
      </c>
      <c r="N25" s="27">
        <v>0.66600000000000004</v>
      </c>
      <c r="O25" s="27">
        <v>0.67300000000000004</v>
      </c>
      <c r="P25" s="27">
        <v>0.68899999999999995</v>
      </c>
      <c r="Q25" s="32">
        <v>0.70899999999999996</v>
      </c>
      <c r="R25" s="27">
        <v>0.71799999999999997</v>
      </c>
      <c r="S25" s="27">
        <v>0.73099999999999998</v>
      </c>
      <c r="T25" s="27">
        <v>0.746</v>
      </c>
      <c r="V25" s="29" t="s">
        <v>98</v>
      </c>
      <c r="W25" s="27">
        <f t="shared" ref="W25:AC31" si="0" xml:space="preserve"> (2*N25*N12)/(N25+N12)</f>
        <v>0.7050657243816254</v>
      </c>
      <c r="X25" s="27">
        <f t="shared" si="0"/>
        <v>0.70034212401995721</v>
      </c>
      <c r="Y25" s="27">
        <f t="shared" si="0"/>
        <v>0.70079457917261057</v>
      </c>
      <c r="Z25" s="32">
        <f t="shared" si="0"/>
        <v>0.70345700071073192</v>
      </c>
      <c r="AA25" s="27">
        <f t="shared" si="0"/>
        <v>0.69742693409742129</v>
      </c>
      <c r="AB25" s="27">
        <f t="shared" si="0"/>
        <v>0.69423994252873578</v>
      </c>
      <c r="AC25" s="27">
        <f t="shared" si="0"/>
        <v>0.7031750531537917</v>
      </c>
    </row>
    <row r="26" spans="3:29" x14ac:dyDescent="0.25">
      <c r="M26" s="29" t="s">
        <v>78</v>
      </c>
      <c r="N26" s="27">
        <v>0.66700000000000004</v>
      </c>
      <c r="O26" s="27">
        <v>0.67100000000000004</v>
      </c>
      <c r="P26" s="27">
        <v>0.68899999999999995</v>
      </c>
      <c r="Q26" s="27">
        <v>0.70799999999999996</v>
      </c>
      <c r="R26" s="27">
        <v>0.71799999999999997</v>
      </c>
      <c r="S26" s="27">
        <v>0.73099999999999998</v>
      </c>
      <c r="T26" s="27">
        <v>0.75</v>
      </c>
      <c r="V26" s="29" t="s">
        <v>78</v>
      </c>
      <c r="W26" s="27">
        <f t="shared" si="0"/>
        <v>0.70384560906515592</v>
      </c>
      <c r="X26" s="27">
        <f t="shared" si="0"/>
        <v>0.69603012912482065</v>
      </c>
      <c r="Y26" s="27">
        <f t="shared" si="0"/>
        <v>0.70175925925925919</v>
      </c>
      <c r="Z26" s="27">
        <f t="shared" si="0"/>
        <v>0.69579310344827594</v>
      </c>
      <c r="AA26" s="27">
        <f t="shared" si="0"/>
        <v>0.69901072194424585</v>
      </c>
      <c r="AB26" s="27">
        <f t="shared" si="0"/>
        <v>0.69589103942652331</v>
      </c>
      <c r="AC26" s="27">
        <f t="shared" si="0"/>
        <v>0.69814682822523166</v>
      </c>
    </row>
    <row r="27" spans="3:29" x14ac:dyDescent="0.25">
      <c r="M27" s="29" t="s">
        <v>82</v>
      </c>
      <c r="N27" s="27">
        <v>0.55900000000000005</v>
      </c>
      <c r="O27" s="27">
        <v>0.67</v>
      </c>
      <c r="P27" s="27">
        <v>0.56100000000000005</v>
      </c>
      <c r="Q27" s="27">
        <v>0.70499999999999996</v>
      </c>
      <c r="R27" s="27">
        <v>0.72699999999999998</v>
      </c>
      <c r="S27" s="27">
        <v>0.57599999999999996</v>
      </c>
      <c r="T27" s="27">
        <v>0.747</v>
      </c>
      <c r="V27" s="29" t="s">
        <v>82</v>
      </c>
      <c r="W27" s="27">
        <f t="shared" si="0"/>
        <v>0.68218270571827055</v>
      </c>
      <c r="X27" s="27">
        <f t="shared" si="0"/>
        <v>0.70054131054131052</v>
      </c>
      <c r="Y27" s="27">
        <f t="shared" si="0"/>
        <v>0.67335994297933</v>
      </c>
      <c r="Z27" s="27">
        <f t="shared" si="0"/>
        <v>0.70097717546362337</v>
      </c>
      <c r="AA27" s="27">
        <f t="shared" si="0"/>
        <v>0.70324857954545461</v>
      </c>
      <c r="AB27" s="27">
        <f t="shared" si="0"/>
        <v>0.67769549678341656</v>
      </c>
      <c r="AC27" s="27">
        <f t="shared" si="0"/>
        <v>0.6962744817726948</v>
      </c>
    </row>
    <row r="28" spans="3:29" x14ac:dyDescent="0.25">
      <c r="M28" s="29" t="s">
        <v>79</v>
      </c>
      <c r="N28" s="27">
        <v>0.66500000000000004</v>
      </c>
      <c r="O28" s="27">
        <v>0.67400000000000004</v>
      </c>
      <c r="P28" s="27">
        <v>0.69799999999999995</v>
      </c>
      <c r="Q28" s="27">
        <v>0.56799999999999995</v>
      </c>
      <c r="R28" s="27">
        <v>0.72199999999999998</v>
      </c>
      <c r="S28" s="27">
        <v>0.73699999999999999</v>
      </c>
      <c r="T28" s="27">
        <v>0.746</v>
      </c>
      <c r="V28" s="29" t="s">
        <v>79</v>
      </c>
      <c r="W28" s="27">
        <f t="shared" si="0"/>
        <v>0.70582921665490483</v>
      </c>
      <c r="X28" s="27">
        <f t="shared" si="0"/>
        <v>0.69857040743388132</v>
      </c>
      <c r="Y28" s="27">
        <f t="shared" si="0"/>
        <v>0.70444002838892839</v>
      </c>
      <c r="Z28" s="27">
        <f t="shared" si="0"/>
        <v>0.68095909732016924</v>
      </c>
      <c r="AA28" s="27">
        <f t="shared" si="0"/>
        <v>0.70090092658588743</v>
      </c>
      <c r="AB28" s="27">
        <f t="shared" si="0"/>
        <v>0.6985981441827267</v>
      </c>
      <c r="AC28" s="27">
        <f t="shared" si="0"/>
        <v>0.69697714285714296</v>
      </c>
    </row>
    <row r="29" spans="3:29" x14ac:dyDescent="0.25">
      <c r="M29" s="29" t="s">
        <v>83</v>
      </c>
      <c r="N29" s="27">
        <v>0.5</v>
      </c>
      <c r="O29" s="27">
        <v>0.51500000000000001</v>
      </c>
      <c r="P29" s="27">
        <v>0.52800000000000002</v>
      </c>
      <c r="Q29" s="27">
        <v>0.71</v>
      </c>
      <c r="R29" s="27">
        <v>0.56699999999999995</v>
      </c>
      <c r="S29" s="27">
        <v>0.57199999999999995</v>
      </c>
      <c r="T29" s="27">
        <v>0.52900000000000003</v>
      </c>
      <c r="V29" s="29" t="s">
        <v>83</v>
      </c>
      <c r="W29" s="27">
        <f t="shared" si="0"/>
        <v>0.66666666666666663</v>
      </c>
      <c r="X29" s="27">
        <f t="shared" si="0"/>
        <v>0.67182984469952733</v>
      </c>
      <c r="Y29" s="27">
        <f t="shared" si="0"/>
        <v>0.6738423577793009</v>
      </c>
      <c r="Z29" s="27">
        <f t="shared" si="0"/>
        <v>0.70037116345467521</v>
      </c>
      <c r="AA29" s="27">
        <f t="shared" si="0"/>
        <v>0.67603846153846148</v>
      </c>
      <c r="AB29" s="27">
        <f t="shared" si="0"/>
        <v>0.67592560801144486</v>
      </c>
      <c r="AC29" s="27">
        <f t="shared" si="0"/>
        <v>0.66879137691237833</v>
      </c>
    </row>
    <row r="30" spans="3:29" x14ac:dyDescent="0.25">
      <c r="M30" s="29" t="s">
        <v>80</v>
      </c>
      <c r="N30" s="27">
        <v>0.5</v>
      </c>
      <c r="O30" s="27">
        <v>0.503</v>
      </c>
      <c r="P30" s="27">
        <v>0.52300000000000002</v>
      </c>
      <c r="Q30" s="27">
        <v>0.52900000000000003</v>
      </c>
      <c r="R30" s="27">
        <v>0.56699999999999995</v>
      </c>
      <c r="S30" s="27">
        <v>0.73499999999999999</v>
      </c>
      <c r="T30" s="27">
        <v>0.57099999999999995</v>
      </c>
      <c r="V30" s="29" t="s">
        <v>80</v>
      </c>
      <c r="W30" s="27">
        <f t="shared" si="0"/>
        <v>0.66666666666666663</v>
      </c>
      <c r="X30" s="27">
        <f t="shared" si="0"/>
        <v>0.66707300736771613</v>
      </c>
      <c r="Y30" s="27">
        <f t="shared" si="0"/>
        <v>0.66871862068965515</v>
      </c>
      <c r="Z30" s="27">
        <f t="shared" si="0"/>
        <v>0.67360302197802213</v>
      </c>
      <c r="AA30" s="27">
        <f t="shared" si="0"/>
        <v>0.67603846153846148</v>
      </c>
      <c r="AB30" s="27">
        <f t="shared" si="0"/>
        <v>0.69990021382751255</v>
      </c>
      <c r="AC30" s="27">
        <f t="shared" si="0"/>
        <v>0.67422238163558101</v>
      </c>
    </row>
    <row r="31" spans="3:29" x14ac:dyDescent="0.25">
      <c r="M31" s="29" t="s">
        <v>84</v>
      </c>
      <c r="N31" s="27">
        <v>0.5</v>
      </c>
      <c r="O31" s="27">
        <v>0.5</v>
      </c>
      <c r="P31" s="27">
        <v>0.56399999999999995</v>
      </c>
      <c r="Q31" s="27">
        <v>0.50600000000000001</v>
      </c>
      <c r="R31" s="27">
        <v>0.52200000000000002</v>
      </c>
      <c r="S31" s="27">
        <v>0.50600000000000001</v>
      </c>
      <c r="T31" s="27">
        <v>0.57899999999999996</v>
      </c>
      <c r="V31" s="29" t="s">
        <v>84</v>
      </c>
      <c r="W31" s="27">
        <f t="shared" si="0"/>
        <v>0.66666666666666663</v>
      </c>
      <c r="X31" s="27">
        <f t="shared" si="0"/>
        <v>0.66577540106951871</v>
      </c>
      <c r="Y31" s="27">
        <f t="shared" si="0"/>
        <v>0.67743909348441922</v>
      </c>
      <c r="Z31" s="27">
        <f t="shared" si="0"/>
        <v>0.6676341627437794</v>
      </c>
      <c r="AA31" s="27">
        <f t="shared" si="0"/>
        <v>0.66475991649269317</v>
      </c>
      <c r="AB31" s="27">
        <f t="shared" si="0"/>
        <v>0.66670532703978413</v>
      </c>
      <c r="AC31" s="27">
        <f t="shared" si="0"/>
        <v>0.68180539772727267</v>
      </c>
    </row>
    <row r="35" spans="1:29" x14ac:dyDescent="0.2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7" spans="1:29" x14ac:dyDescent="0.25">
      <c r="D37" s="53" t="s">
        <v>91</v>
      </c>
      <c r="E37" s="52"/>
      <c r="F37" s="52"/>
      <c r="G37" s="52"/>
      <c r="H37" s="52"/>
      <c r="I37" s="52"/>
      <c r="J37" s="52"/>
      <c r="K37" s="52"/>
    </row>
    <row r="38" spans="1:29" x14ac:dyDescent="0.25">
      <c r="N38" s="34" t="s">
        <v>46</v>
      </c>
      <c r="O38" s="56">
        <f xml:space="preserve"> S39/(S39+R39)</f>
        <v>0.99041666666666661</v>
      </c>
      <c r="P38" s="32" t="s">
        <v>45</v>
      </c>
      <c r="Q38" s="32" t="s">
        <v>42</v>
      </c>
      <c r="R38" s="32" t="s">
        <v>43</v>
      </c>
      <c r="S38" s="32" t="s">
        <v>44</v>
      </c>
    </row>
    <row r="39" spans="1:29" x14ac:dyDescent="0.25">
      <c r="N39" s="34" t="s">
        <v>47</v>
      </c>
      <c r="O39" s="56">
        <f xml:space="preserve"> P39/(P39+Q39)</f>
        <v>5.7500000000000002E-2</v>
      </c>
      <c r="P39" s="27">
        <v>138</v>
      </c>
      <c r="Q39" s="27">
        <v>2262</v>
      </c>
      <c r="R39" s="27">
        <v>23</v>
      </c>
      <c r="S39" s="27">
        <v>2377</v>
      </c>
    </row>
    <row r="40" spans="1:29" x14ac:dyDescent="0.25">
      <c r="N40" s="55" t="s">
        <v>96</v>
      </c>
      <c r="O40" s="56">
        <f xml:space="preserve">  S39/(S39+Q39)</f>
        <v>0.5123949126967019</v>
      </c>
    </row>
    <row r="41" spans="1:29" x14ac:dyDescent="0.25">
      <c r="N41" s="55" t="s">
        <v>95</v>
      </c>
      <c r="O41" s="56">
        <f xml:space="preserve"> S39/(S39+(Q39+R39)*0.5)</f>
        <v>0.6753800255718142</v>
      </c>
    </row>
    <row r="42" spans="1:29" x14ac:dyDescent="0.25">
      <c r="B42" s="4" t="s">
        <v>25</v>
      </c>
      <c r="C42" s="42"/>
      <c r="D42" s="44" t="s">
        <v>56</v>
      </c>
      <c r="E42" s="54"/>
    </row>
    <row r="44" spans="1:29" ht="18.75" x14ac:dyDescent="0.3">
      <c r="D44" s="3" t="s">
        <v>100</v>
      </c>
      <c r="M44" s="57" t="s">
        <v>2</v>
      </c>
      <c r="V44" s="57" t="s">
        <v>97</v>
      </c>
    </row>
    <row r="45" spans="1:29" x14ac:dyDescent="0.25">
      <c r="M45" s="30" t="s">
        <v>94</v>
      </c>
      <c r="N45" s="70" t="s">
        <v>38</v>
      </c>
      <c r="O45" s="71"/>
      <c r="P45" s="71"/>
      <c r="Q45" s="71"/>
      <c r="R45" s="71"/>
      <c r="S45" s="71"/>
      <c r="T45" s="72"/>
      <c r="V45" s="30" t="s">
        <v>94</v>
      </c>
      <c r="W45" s="70" t="s">
        <v>38</v>
      </c>
      <c r="X45" s="71"/>
      <c r="Y45" s="71"/>
      <c r="Z45" s="71"/>
      <c r="AA45" s="71"/>
      <c r="AB45" s="71"/>
      <c r="AC45" s="72"/>
    </row>
    <row r="46" spans="1:29" x14ac:dyDescent="0.25">
      <c r="D46" s="4" t="s">
        <v>25</v>
      </c>
      <c r="E46" s="5" t="s">
        <v>2</v>
      </c>
      <c r="F46" s="6" t="s">
        <v>3</v>
      </c>
      <c r="G46" s="7" t="s">
        <v>95</v>
      </c>
      <c r="H46" s="9" t="s">
        <v>6</v>
      </c>
      <c r="I46" s="9" t="s">
        <v>7</v>
      </c>
      <c r="J46" s="11" t="s">
        <v>8</v>
      </c>
      <c r="M46" s="31" t="s">
        <v>41</v>
      </c>
      <c r="N46" s="28" t="s">
        <v>92</v>
      </c>
      <c r="O46" s="28" t="s">
        <v>52</v>
      </c>
      <c r="P46" s="28" t="s">
        <v>60</v>
      </c>
      <c r="Q46" s="28" t="s">
        <v>61</v>
      </c>
      <c r="R46" s="28" t="s">
        <v>62</v>
      </c>
      <c r="S46" s="28" t="s">
        <v>63</v>
      </c>
      <c r="T46" s="28" t="s">
        <v>64</v>
      </c>
      <c r="V46" s="31" t="s">
        <v>41</v>
      </c>
      <c r="W46" s="28" t="s">
        <v>92</v>
      </c>
      <c r="X46" s="28" t="s">
        <v>52</v>
      </c>
      <c r="Y46" s="28" t="s">
        <v>60</v>
      </c>
      <c r="Z46" s="28" t="s">
        <v>61</v>
      </c>
      <c r="AA46" s="28" t="s">
        <v>62</v>
      </c>
      <c r="AB46" s="28" t="s">
        <v>63</v>
      </c>
      <c r="AC46" s="28" t="s">
        <v>64</v>
      </c>
    </row>
    <row r="47" spans="1:29" x14ac:dyDescent="0.25">
      <c r="D47" s="11" t="s">
        <v>9</v>
      </c>
      <c r="E47" s="59">
        <v>0.72699999999999998</v>
      </c>
      <c r="F47" s="60">
        <v>0.71499999999999997</v>
      </c>
      <c r="G47" s="61">
        <v>0.72299999999999998</v>
      </c>
      <c r="H47" s="62">
        <v>28.11</v>
      </c>
      <c r="I47" s="62">
        <v>0.59</v>
      </c>
      <c r="J47" s="65" t="s">
        <v>114</v>
      </c>
      <c r="M47" s="29" t="s">
        <v>98</v>
      </c>
      <c r="N47" s="27">
        <v>0.98</v>
      </c>
      <c r="O47" s="27">
        <v>0.89700000000000002</v>
      </c>
      <c r="P47" s="27">
        <v>0.874</v>
      </c>
      <c r="Q47" s="27">
        <v>0.84699999999999998</v>
      </c>
      <c r="R47" s="27">
        <v>0.82599999999999996</v>
      </c>
      <c r="S47" s="27">
        <v>0.81299999999999994</v>
      </c>
      <c r="T47" s="27">
        <v>0.79400000000000004</v>
      </c>
      <c r="V47" s="29" t="s">
        <v>98</v>
      </c>
      <c r="W47" s="27">
        <v>0.1</v>
      </c>
      <c r="X47" s="27">
        <v>0.52800000000000002</v>
      </c>
      <c r="Y47" s="27">
        <v>0.57599999999999996</v>
      </c>
      <c r="Z47" s="27">
        <v>0.61699999999999999</v>
      </c>
      <c r="AA47" s="27">
        <v>0.65700000000000003</v>
      </c>
      <c r="AB47" s="27">
        <v>0.67700000000000005</v>
      </c>
      <c r="AC47" s="27">
        <v>0.69799999999999995</v>
      </c>
    </row>
    <row r="48" spans="1:29" x14ac:dyDescent="0.25">
      <c r="D48" s="11" t="s">
        <v>11</v>
      </c>
      <c r="E48" s="59">
        <v>0.65300000000000002</v>
      </c>
      <c r="F48" s="60">
        <v>0.77800000000000002</v>
      </c>
      <c r="G48" s="61">
        <v>0.69699999999999995</v>
      </c>
      <c r="H48" s="35">
        <v>0.1</v>
      </c>
      <c r="I48" s="62">
        <v>2.5999999999999999E-2</v>
      </c>
      <c r="J48" s="65" t="s">
        <v>27</v>
      </c>
      <c r="M48" s="29" t="s">
        <v>78</v>
      </c>
      <c r="N48" s="27">
        <v>0.99</v>
      </c>
      <c r="O48" s="27">
        <v>0.89700000000000002</v>
      </c>
      <c r="P48" s="27">
        <v>0.875</v>
      </c>
      <c r="Q48" s="27">
        <v>0.84599999999999997</v>
      </c>
      <c r="R48" s="27">
        <v>0.82899999999999996</v>
      </c>
      <c r="S48" s="27">
        <v>0.95399999999999996</v>
      </c>
      <c r="T48" s="27">
        <v>0.79</v>
      </c>
      <c r="V48" s="29" t="s">
        <v>78</v>
      </c>
      <c r="W48" s="27">
        <v>0.05</v>
      </c>
      <c r="X48" s="27">
        <v>0.53</v>
      </c>
      <c r="Y48" s="27">
        <v>0.58799999999999997</v>
      </c>
      <c r="Z48" s="27">
        <v>0.624</v>
      </c>
      <c r="AA48" s="27">
        <v>0.65700000000000003</v>
      </c>
      <c r="AB48" s="27">
        <v>0.16400000000000001</v>
      </c>
      <c r="AC48" s="27">
        <v>0.70199999999999996</v>
      </c>
    </row>
    <row r="49" spans="3:29" x14ac:dyDescent="0.25">
      <c r="D49" s="11" t="s">
        <v>13</v>
      </c>
      <c r="E49" s="59">
        <v>0.70799999999999996</v>
      </c>
      <c r="F49" s="60">
        <v>0.61799999999999999</v>
      </c>
      <c r="G49" s="61">
        <v>0.67800000000000005</v>
      </c>
      <c r="H49" s="62">
        <v>2.06</v>
      </c>
      <c r="I49" s="62">
        <v>0.87</v>
      </c>
      <c r="J49" s="65" t="s">
        <v>115</v>
      </c>
      <c r="M49" s="29" t="s">
        <v>82</v>
      </c>
      <c r="N49" s="27">
        <v>1</v>
      </c>
      <c r="O49" s="27">
        <v>0.94299999999999995</v>
      </c>
      <c r="P49" s="27">
        <v>0.97</v>
      </c>
      <c r="Q49" s="30">
        <v>0.84799999999999998</v>
      </c>
      <c r="R49" s="27">
        <v>0.82799999999999996</v>
      </c>
      <c r="S49" s="27">
        <v>0.91400000000000003</v>
      </c>
      <c r="T49" s="68">
        <v>0.79700000000000004</v>
      </c>
      <c r="V49" s="29" t="s">
        <v>82</v>
      </c>
      <c r="W49" s="27">
        <v>0</v>
      </c>
      <c r="X49" s="27">
        <v>0.27300000000000002</v>
      </c>
      <c r="Y49" s="27">
        <v>0.14099999999999999</v>
      </c>
      <c r="Z49" s="30">
        <v>0.63700000000000001</v>
      </c>
      <c r="AA49" s="27">
        <v>0.65100000000000002</v>
      </c>
      <c r="AB49" s="27">
        <v>0.35099999999999998</v>
      </c>
      <c r="AC49" s="68">
        <v>0.70499999999999996</v>
      </c>
    </row>
    <row r="50" spans="3:29" x14ac:dyDescent="0.25">
      <c r="C50" s="51" t="s">
        <v>116</v>
      </c>
      <c r="D50" s="11" t="s">
        <v>15</v>
      </c>
      <c r="E50" s="59">
        <v>0.64200000000000002</v>
      </c>
      <c r="F50" s="60">
        <v>0.8</v>
      </c>
      <c r="G50" s="61">
        <v>0.69699999999999995</v>
      </c>
      <c r="H50" s="62">
        <v>1.35</v>
      </c>
      <c r="I50" s="62">
        <v>0.33</v>
      </c>
      <c r="J50" s="65" t="s">
        <v>117</v>
      </c>
      <c r="M50" s="29" t="s">
        <v>79</v>
      </c>
      <c r="N50" s="27">
        <v>1</v>
      </c>
      <c r="O50" s="27">
        <v>0.98599999999999999</v>
      </c>
      <c r="P50" s="27">
        <v>0.875</v>
      </c>
      <c r="Q50" s="27">
        <v>0.92</v>
      </c>
      <c r="R50" s="27">
        <v>0.95299999999999996</v>
      </c>
      <c r="S50" s="27">
        <v>0.80300000000000005</v>
      </c>
      <c r="T50" s="27">
        <v>0.78700000000000003</v>
      </c>
      <c r="V50" s="29" t="s">
        <v>79</v>
      </c>
      <c r="W50" s="27">
        <v>0</v>
      </c>
      <c r="X50" s="27">
        <v>6.3E-2</v>
      </c>
      <c r="Y50" s="27">
        <v>0.58899999999999997</v>
      </c>
      <c r="Z50" s="27">
        <v>0.31900000000000001</v>
      </c>
      <c r="AA50" s="27">
        <v>0.157</v>
      </c>
      <c r="AB50" s="27">
        <v>0.68500000000000005</v>
      </c>
      <c r="AC50" s="27">
        <v>0.70399999999999996</v>
      </c>
    </row>
    <row r="51" spans="3:29" x14ac:dyDescent="0.25">
      <c r="C51" s="51" t="s">
        <v>119</v>
      </c>
      <c r="D51" s="11" t="s">
        <v>17</v>
      </c>
      <c r="E51" s="59">
        <v>0.753</v>
      </c>
      <c r="F51" s="60">
        <v>0.38200000000000001</v>
      </c>
      <c r="G51" s="61">
        <v>0.63500000000000001</v>
      </c>
      <c r="H51" s="62">
        <v>15.5</v>
      </c>
      <c r="I51" s="35">
        <v>0.01</v>
      </c>
      <c r="J51" s="65" t="s">
        <v>118</v>
      </c>
      <c r="M51" s="29" t="s">
        <v>83</v>
      </c>
      <c r="N51" s="27">
        <v>1</v>
      </c>
      <c r="O51" s="27">
        <v>1</v>
      </c>
      <c r="P51" s="27">
        <v>1</v>
      </c>
      <c r="Q51" s="27">
        <v>1</v>
      </c>
      <c r="R51" s="27">
        <v>0.95499999999999996</v>
      </c>
      <c r="S51" s="27">
        <v>0.80500000000000005</v>
      </c>
      <c r="T51" s="27">
        <v>0.78500000000000003</v>
      </c>
      <c r="V51" s="29" t="s">
        <v>83</v>
      </c>
      <c r="W51" s="27">
        <v>0</v>
      </c>
      <c r="X51" s="27">
        <v>0</v>
      </c>
      <c r="Y51" s="27">
        <v>0</v>
      </c>
      <c r="Z51" s="27">
        <v>0</v>
      </c>
      <c r="AA51" s="27">
        <v>0.16</v>
      </c>
      <c r="AB51" s="27">
        <v>0.68500000000000005</v>
      </c>
      <c r="AC51" s="27">
        <v>0.7</v>
      </c>
    </row>
    <row r="52" spans="3:29" x14ac:dyDescent="0.25">
      <c r="C52" s="51" t="s">
        <v>120</v>
      </c>
      <c r="D52" s="11" t="s">
        <v>19</v>
      </c>
      <c r="E52" s="59">
        <v>0.29499999999999998</v>
      </c>
      <c r="F52" s="60">
        <v>0.99099999999999999</v>
      </c>
      <c r="G52" s="61">
        <v>0.45200000000000001</v>
      </c>
      <c r="H52" s="62">
        <v>99.4</v>
      </c>
      <c r="I52" s="62">
        <v>0.86</v>
      </c>
      <c r="J52" s="65"/>
      <c r="M52" s="29" t="s">
        <v>80</v>
      </c>
      <c r="N52" s="27">
        <v>1</v>
      </c>
      <c r="O52" s="27">
        <v>1</v>
      </c>
      <c r="P52" s="27">
        <v>1</v>
      </c>
      <c r="Q52" s="27">
        <v>1</v>
      </c>
      <c r="R52" s="27">
        <v>0.97799999999999998</v>
      </c>
      <c r="S52" s="27">
        <v>0.97799999999999998</v>
      </c>
      <c r="T52" s="27">
        <v>0.94099999999999995</v>
      </c>
      <c r="V52" s="29" t="s">
        <v>80</v>
      </c>
      <c r="W52" s="27">
        <v>0</v>
      </c>
      <c r="X52" s="27">
        <v>0</v>
      </c>
      <c r="Y52" s="27">
        <v>0</v>
      </c>
      <c r="Z52" s="27">
        <v>0</v>
      </c>
      <c r="AA52" s="27">
        <v>8.5999999999999993E-2</v>
      </c>
      <c r="AB52" s="27">
        <v>7.9000000000000001E-2</v>
      </c>
      <c r="AC52" s="27">
        <v>0.17599999999999999</v>
      </c>
    </row>
    <row r="53" spans="3:29" x14ac:dyDescent="0.25">
      <c r="D53" s="18" t="s">
        <v>21</v>
      </c>
      <c r="E53" s="73">
        <v>0.79700000000000004</v>
      </c>
      <c r="F53" s="63">
        <v>0.751</v>
      </c>
      <c r="G53" s="73">
        <v>0.76200000000000001</v>
      </c>
      <c r="H53" s="63">
        <v>102.57</v>
      </c>
      <c r="I53" s="63">
        <v>596.65</v>
      </c>
      <c r="J53" s="67" t="s">
        <v>112</v>
      </c>
      <c r="M53" s="29" t="s">
        <v>84</v>
      </c>
      <c r="N53" s="27">
        <v>1</v>
      </c>
      <c r="O53" s="27">
        <v>1</v>
      </c>
      <c r="P53" s="27">
        <v>1</v>
      </c>
      <c r="Q53" s="27">
        <v>1</v>
      </c>
      <c r="R53" s="27">
        <v>0.97799999999999998</v>
      </c>
      <c r="S53" s="27">
        <v>0.97299999999999998</v>
      </c>
      <c r="T53" s="27">
        <v>0.995</v>
      </c>
      <c r="V53" s="29" t="s">
        <v>84</v>
      </c>
      <c r="W53" s="27">
        <v>0</v>
      </c>
      <c r="X53" s="27">
        <v>0</v>
      </c>
      <c r="Y53" s="27">
        <v>0</v>
      </c>
      <c r="Z53" s="27">
        <v>0</v>
      </c>
      <c r="AA53" s="27">
        <v>8.5999999999999993E-2</v>
      </c>
      <c r="AB53" s="27">
        <v>8.4000000000000005E-2</v>
      </c>
      <c r="AC53" s="27">
        <v>2.4E-2</v>
      </c>
    </row>
    <row r="54" spans="3:29" x14ac:dyDescent="0.25">
      <c r="D54" s="18" t="s">
        <v>21</v>
      </c>
      <c r="E54" s="73">
        <v>0.84799999999999998</v>
      </c>
      <c r="F54" s="63">
        <v>0.63700000000000001</v>
      </c>
      <c r="G54" s="73">
        <v>0.76700000000000002</v>
      </c>
      <c r="H54" s="63">
        <v>145.97</v>
      </c>
      <c r="I54" s="63">
        <v>635.08000000000004</v>
      </c>
      <c r="J54" s="67" t="s">
        <v>113</v>
      </c>
    </row>
    <row r="56" spans="3:29" x14ac:dyDescent="0.25">
      <c r="D56" s="4" t="s">
        <v>1</v>
      </c>
      <c r="E56" s="5" t="s">
        <v>2</v>
      </c>
      <c r="F56" s="6" t="s">
        <v>3</v>
      </c>
      <c r="G56" s="7" t="s">
        <v>95</v>
      </c>
      <c r="H56" s="9" t="s">
        <v>6</v>
      </c>
      <c r="I56" s="9" t="s">
        <v>7</v>
      </c>
      <c r="J56" s="11" t="s">
        <v>8</v>
      </c>
    </row>
    <row r="57" spans="3:29" ht="18.75" x14ac:dyDescent="0.3">
      <c r="C57" s="51" t="s">
        <v>101</v>
      </c>
      <c r="D57" s="11" t="s">
        <v>9</v>
      </c>
      <c r="E57" s="59">
        <v>0.56999999999999995</v>
      </c>
      <c r="F57" s="60">
        <v>0.61</v>
      </c>
      <c r="G57" s="61">
        <v>0.57999999999999996</v>
      </c>
      <c r="H57" s="62">
        <v>1.26</v>
      </c>
      <c r="I57" s="62">
        <v>0.33</v>
      </c>
      <c r="J57" s="16" t="s">
        <v>102</v>
      </c>
      <c r="M57" s="57" t="s">
        <v>96</v>
      </c>
      <c r="V57" s="58" t="s">
        <v>95</v>
      </c>
    </row>
    <row r="58" spans="3:29" x14ac:dyDescent="0.25">
      <c r="D58" s="11" t="s">
        <v>11</v>
      </c>
      <c r="E58" s="59">
        <v>0.6</v>
      </c>
      <c r="F58" s="60">
        <v>0.8</v>
      </c>
      <c r="G58" s="61">
        <v>0.67</v>
      </c>
      <c r="H58" s="35">
        <v>0.06</v>
      </c>
      <c r="I58" s="62">
        <v>0.02</v>
      </c>
      <c r="J58" s="16" t="s">
        <v>103</v>
      </c>
      <c r="M58" s="30" t="s">
        <v>94</v>
      </c>
      <c r="N58" s="70" t="s">
        <v>38</v>
      </c>
      <c r="O58" s="71"/>
      <c r="P58" s="71"/>
      <c r="Q58" s="71"/>
      <c r="R58" s="71"/>
      <c r="S58" s="71"/>
      <c r="T58" s="72"/>
      <c r="V58" s="30" t="s">
        <v>94</v>
      </c>
      <c r="W58" s="70" t="s">
        <v>38</v>
      </c>
      <c r="X58" s="71"/>
      <c r="Y58" s="71"/>
      <c r="Z58" s="71"/>
      <c r="AA58" s="71"/>
      <c r="AB58" s="71"/>
      <c r="AC58" s="72"/>
    </row>
    <row r="59" spans="3:29" x14ac:dyDescent="0.25">
      <c r="D59" s="11" t="s">
        <v>13</v>
      </c>
      <c r="E59" s="59">
        <v>0.68</v>
      </c>
      <c r="F59" s="38">
        <v>0.78</v>
      </c>
      <c r="G59" s="37">
        <v>0.71</v>
      </c>
      <c r="H59" s="62">
        <v>0.21</v>
      </c>
      <c r="I59" s="62">
        <v>0.12</v>
      </c>
      <c r="J59" s="16" t="s">
        <v>48</v>
      </c>
      <c r="M59" s="31" t="s">
        <v>41</v>
      </c>
      <c r="N59" s="28" t="s">
        <v>92</v>
      </c>
      <c r="O59" s="28" t="s">
        <v>52</v>
      </c>
      <c r="P59" s="28" t="s">
        <v>60</v>
      </c>
      <c r="Q59" s="28" t="s">
        <v>61</v>
      </c>
      <c r="R59" s="28" t="s">
        <v>62</v>
      </c>
      <c r="S59" s="28" t="s">
        <v>63</v>
      </c>
      <c r="T59" s="28" t="s">
        <v>64</v>
      </c>
      <c r="V59" s="31" t="s">
        <v>41</v>
      </c>
      <c r="W59" s="28" t="s">
        <v>92</v>
      </c>
      <c r="X59" s="28" t="s">
        <v>52</v>
      </c>
      <c r="Y59" s="28" t="s">
        <v>60</v>
      </c>
      <c r="Z59" s="28" t="s">
        <v>61</v>
      </c>
      <c r="AA59" s="28" t="s">
        <v>62</v>
      </c>
      <c r="AB59" s="28" t="s">
        <v>63</v>
      </c>
      <c r="AC59" s="28" t="s">
        <v>64</v>
      </c>
    </row>
    <row r="60" spans="3:29" x14ac:dyDescent="0.25">
      <c r="C60" s="51" t="s">
        <v>104</v>
      </c>
      <c r="D60" s="11" t="s">
        <v>15</v>
      </c>
      <c r="E60" s="59">
        <v>0.39</v>
      </c>
      <c r="F60" s="60">
        <v>0.9</v>
      </c>
      <c r="G60" s="61">
        <v>0.53</v>
      </c>
      <c r="H60" s="62">
        <v>0.33</v>
      </c>
      <c r="I60" s="62">
        <v>7.0000000000000007E-2</v>
      </c>
      <c r="J60" s="16" t="s">
        <v>105</v>
      </c>
      <c r="M60" s="29" t="s">
        <v>98</v>
      </c>
      <c r="N60" s="27">
        <v>0.52</v>
      </c>
      <c r="O60" s="27">
        <v>0.65600000000000003</v>
      </c>
      <c r="P60" s="27">
        <v>0.67300000000000004</v>
      </c>
      <c r="Q60" s="66">
        <v>0.68799999999999994</v>
      </c>
      <c r="R60" s="27">
        <v>0.70599999999999996</v>
      </c>
      <c r="S60" s="27">
        <v>0.71599999999999997</v>
      </c>
      <c r="T60" s="27">
        <v>0.72399999999999998</v>
      </c>
      <c r="V60" s="29" t="s">
        <v>98</v>
      </c>
      <c r="W60" s="27">
        <f t="shared" ref="W60:W66" si="1" xml:space="preserve"> (2*N60*N47)/(N60+N47)</f>
        <v>0.67946666666666677</v>
      </c>
      <c r="X60" s="27">
        <f t="shared" ref="X60:X66" si="2" xml:space="preserve"> (2*O60*O47)/(O60+O47)</f>
        <v>0.75780038634900204</v>
      </c>
      <c r="Y60" s="27">
        <f t="shared" ref="Y60:Y65" si="3" xml:space="preserve"> (2*P60*P47)/(P60+P47)</f>
        <v>0.7604421460892048</v>
      </c>
      <c r="Z60" s="66">
        <f t="shared" ref="Z60:Z66" si="4" xml:space="preserve"> (2*Q60*Q47)/(Q60+Q47)</f>
        <v>0.75926514657980448</v>
      </c>
      <c r="AA60" s="27">
        <f t="shared" ref="AA60:AA66" si="5" xml:space="preserve"> (2*R60*R47)/(R60+R47)</f>
        <v>0.76130026109660565</v>
      </c>
      <c r="AB60" s="27">
        <f t="shared" ref="AB60:AB66" si="6" xml:space="preserve"> (2*S60*S47)/(S60+S47)</f>
        <v>0.76142315238718117</v>
      </c>
      <c r="AC60" s="27">
        <f t="shared" ref="AC60:AC66" si="7" xml:space="preserve"> (2*T60*T47)/(T60+T47)</f>
        <v>0.75738603425559947</v>
      </c>
    </row>
    <row r="61" spans="3:29" x14ac:dyDescent="0.25">
      <c r="C61" s="51" t="s">
        <v>106</v>
      </c>
      <c r="D61" s="11" t="s">
        <v>17</v>
      </c>
      <c r="E61" s="39">
        <v>0.74</v>
      </c>
      <c r="F61" s="60">
        <v>0.6</v>
      </c>
      <c r="G61" s="61">
        <v>0.69</v>
      </c>
      <c r="H61" s="62">
        <v>3.29</v>
      </c>
      <c r="I61" s="35">
        <v>4.0000000000000001E-3</v>
      </c>
      <c r="J61" s="16" t="s">
        <v>107</v>
      </c>
      <c r="M61" s="29" t="s">
        <v>78</v>
      </c>
      <c r="N61" s="27">
        <v>0.51200000000000001</v>
      </c>
      <c r="O61" s="27">
        <v>0.65800000000000003</v>
      </c>
      <c r="P61" s="27">
        <v>0.68</v>
      </c>
      <c r="Q61" s="27">
        <v>0.69199999999999995</v>
      </c>
      <c r="R61" s="27">
        <v>0.70699999999999996</v>
      </c>
      <c r="S61" s="27">
        <v>0.53300000000000003</v>
      </c>
      <c r="T61" s="27">
        <v>0.75600000000000001</v>
      </c>
      <c r="V61" s="29" t="s">
        <v>78</v>
      </c>
      <c r="W61" s="27">
        <f t="shared" si="1"/>
        <v>0.67494007989347538</v>
      </c>
      <c r="X61" s="27">
        <f t="shared" si="2"/>
        <v>0.75913311897106106</v>
      </c>
      <c r="Y61" s="27">
        <f t="shared" si="3"/>
        <v>0.76527331189710612</v>
      </c>
      <c r="Z61" s="27">
        <f t="shared" si="4"/>
        <v>0.76128998699609884</v>
      </c>
      <c r="AA61" s="27">
        <f t="shared" si="5"/>
        <v>0.7631549479166666</v>
      </c>
      <c r="AB61" s="27">
        <f t="shared" si="6"/>
        <v>0.68390316072629453</v>
      </c>
      <c r="AC61" s="27">
        <f t="shared" si="7"/>
        <v>0.77262613195342822</v>
      </c>
    </row>
    <row r="62" spans="3:29" x14ac:dyDescent="0.25">
      <c r="C62" s="51" t="s">
        <v>108</v>
      </c>
      <c r="D62" s="11" t="s">
        <v>19</v>
      </c>
      <c r="E62" s="59">
        <v>0.6</v>
      </c>
      <c r="F62" s="60">
        <v>0.68</v>
      </c>
      <c r="G62" s="61">
        <v>0.62</v>
      </c>
      <c r="H62" s="62">
        <v>99.83</v>
      </c>
      <c r="I62" s="62">
        <v>3.61</v>
      </c>
      <c r="J62" s="16" t="s">
        <v>20</v>
      </c>
      <c r="M62" s="29" t="s">
        <v>82</v>
      </c>
      <c r="N62" s="27">
        <v>0.5</v>
      </c>
      <c r="O62" s="27">
        <v>0.56499999999999995</v>
      </c>
      <c r="P62" s="27">
        <v>0.53</v>
      </c>
      <c r="Q62" s="30">
        <v>0.7</v>
      </c>
      <c r="R62" s="27">
        <v>0.70399999999999996</v>
      </c>
      <c r="S62" s="27">
        <v>0.58499999999999996</v>
      </c>
      <c r="T62" s="68">
        <v>0.72899999999999998</v>
      </c>
      <c r="V62" s="29" t="s">
        <v>82</v>
      </c>
      <c r="W62" s="27">
        <f t="shared" si="1"/>
        <v>0.66666666666666663</v>
      </c>
      <c r="X62" s="27">
        <f t="shared" si="2"/>
        <v>0.70662466843501315</v>
      </c>
      <c r="Y62" s="27">
        <f t="shared" si="3"/>
        <v>0.68546666666666667</v>
      </c>
      <c r="Z62" s="30">
        <f t="shared" si="4"/>
        <v>0.76692506459948306</v>
      </c>
      <c r="AA62" s="27">
        <f t="shared" si="5"/>
        <v>0.76098172323759783</v>
      </c>
      <c r="AB62" s="27">
        <f t="shared" si="6"/>
        <v>0.71339559706470979</v>
      </c>
      <c r="AC62" s="68">
        <f t="shared" si="7"/>
        <v>0.76148492791612055</v>
      </c>
    </row>
    <row r="63" spans="3:29" x14ac:dyDescent="0.25">
      <c r="D63" s="18" t="s">
        <v>21</v>
      </c>
      <c r="E63" s="63" t="s">
        <v>67</v>
      </c>
      <c r="F63" s="63" t="s">
        <v>109</v>
      </c>
      <c r="G63" s="63" t="s">
        <v>67</v>
      </c>
      <c r="H63" s="63" t="s">
        <v>110</v>
      </c>
      <c r="I63" s="63">
        <v>645.04</v>
      </c>
      <c r="J63" s="20" t="s">
        <v>111</v>
      </c>
      <c r="M63" s="29" t="s">
        <v>79</v>
      </c>
      <c r="N63" s="27">
        <v>0.5</v>
      </c>
      <c r="O63" s="27">
        <v>0.51300000000000001</v>
      </c>
      <c r="P63" s="27">
        <v>0.68</v>
      </c>
      <c r="Q63" s="27">
        <v>0.57499999999999996</v>
      </c>
      <c r="R63" s="27">
        <v>0.53100000000000003</v>
      </c>
      <c r="S63" s="27">
        <v>0.71799999999999997</v>
      </c>
      <c r="T63" s="27">
        <v>0.72699999999999998</v>
      </c>
      <c r="V63" s="29" t="s">
        <v>79</v>
      </c>
      <c r="W63" s="27">
        <f t="shared" si="1"/>
        <v>0.66666666666666663</v>
      </c>
      <c r="X63" s="27">
        <f t="shared" si="2"/>
        <v>0.67487391594396262</v>
      </c>
      <c r="Y63" s="27">
        <f t="shared" si="3"/>
        <v>0.76527331189710612</v>
      </c>
      <c r="Z63" s="27">
        <f t="shared" si="4"/>
        <v>0.70769230769230773</v>
      </c>
      <c r="AA63" s="27">
        <f t="shared" si="5"/>
        <v>0.68199865229110512</v>
      </c>
      <c r="AB63" s="27">
        <f t="shared" si="6"/>
        <v>0.75812491781722557</v>
      </c>
      <c r="AC63" s="27">
        <f t="shared" si="7"/>
        <v>0.75581109643328936</v>
      </c>
    </row>
    <row r="64" spans="3:29" x14ac:dyDescent="0.25">
      <c r="M64" s="29" t="s">
        <v>83</v>
      </c>
      <c r="N64" s="27">
        <v>0.5</v>
      </c>
      <c r="O64" s="27">
        <v>0.5</v>
      </c>
      <c r="P64" s="27">
        <v>0.5</v>
      </c>
      <c r="Q64" s="27">
        <v>0.5</v>
      </c>
      <c r="R64" s="27">
        <v>0.53200000000000003</v>
      </c>
      <c r="S64" s="27">
        <v>0.71899999999999997</v>
      </c>
      <c r="T64" s="27">
        <v>0.72399999999999998</v>
      </c>
      <c r="V64" s="29" t="s">
        <v>83</v>
      </c>
      <c r="W64" s="27">
        <f t="shared" si="1"/>
        <v>0.66666666666666663</v>
      </c>
      <c r="X64" s="27">
        <f t="shared" si="2"/>
        <v>0.66666666666666663</v>
      </c>
      <c r="Y64" s="27">
        <f xml:space="preserve"> (2*P64*P51)/(P64+P51)</f>
        <v>0.66666666666666663</v>
      </c>
      <c r="Z64" s="27">
        <f t="shared" si="4"/>
        <v>0.66666666666666663</v>
      </c>
      <c r="AA64" s="27">
        <f t="shared" si="5"/>
        <v>0.68333557498318753</v>
      </c>
      <c r="AB64" s="27">
        <f t="shared" si="6"/>
        <v>0.75957349081364833</v>
      </c>
      <c r="AC64" s="27">
        <f t="shared" si="7"/>
        <v>0.75326706428098078</v>
      </c>
    </row>
    <row r="65" spans="4:29" x14ac:dyDescent="0.25">
      <c r="M65" s="29" t="s">
        <v>80</v>
      </c>
      <c r="N65" s="27">
        <v>0.5</v>
      </c>
      <c r="O65" s="27">
        <v>0.5</v>
      </c>
      <c r="P65" s="27">
        <v>0.5</v>
      </c>
      <c r="Q65" s="27">
        <v>0.5</v>
      </c>
      <c r="R65" s="27">
        <v>0.51700000000000002</v>
      </c>
      <c r="S65" s="27">
        <v>0.51500000000000001</v>
      </c>
      <c r="T65" s="27">
        <v>0.53300000000000003</v>
      </c>
      <c r="V65" s="29" t="s">
        <v>80</v>
      </c>
      <c r="W65" s="27">
        <f t="shared" si="1"/>
        <v>0.66666666666666663</v>
      </c>
      <c r="X65" s="27">
        <f t="shared" si="2"/>
        <v>0.66666666666666663</v>
      </c>
      <c r="Y65" s="27">
        <f t="shared" si="3"/>
        <v>0.66666666666666663</v>
      </c>
      <c r="Z65" s="27">
        <f t="shared" si="4"/>
        <v>0.66666666666666663</v>
      </c>
      <c r="AA65" s="27">
        <f t="shared" si="5"/>
        <v>0.67642274247491641</v>
      </c>
      <c r="AB65" s="27">
        <f t="shared" si="6"/>
        <v>0.67470864032150035</v>
      </c>
      <c r="AC65" s="27">
        <f t="shared" si="7"/>
        <v>0.6805332428765265</v>
      </c>
    </row>
    <row r="66" spans="4:29" x14ac:dyDescent="0.25">
      <c r="M66" s="29" t="s">
        <v>84</v>
      </c>
      <c r="N66" s="27">
        <v>0.5</v>
      </c>
      <c r="O66" s="27">
        <v>0.5</v>
      </c>
      <c r="P66" s="27">
        <v>0.5</v>
      </c>
      <c r="Q66" s="27">
        <v>0.5</v>
      </c>
      <c r="R66" s="27">
        <v>0.51700000000000002</v>
      </c>
      <c r="S66" s="27">
        <v>0.51500000000000001</v>
      </c>
      <c r="T66" s="27">
        <v>0.505</v>
      </c>
      <c r="V66" s="29" t="s">
        <v>84</v>
      </c>
      <c r="W66" s="27">
        <f t="shared" si="1"/>
        <v>0.66666666666666663</v>
      </c>
      <c r="X66" s="27">
        <f t="shared" si="2"/>
        <v>0.66666666666666663</v>
      </c>
      <c r="Y66" s="27">
        <f xml:space="preserve"> (2*P66*P53)/(P66+P53)</f>
        <v>0.66666666666666663</v>
      </c>
      <c r="Z66" s="27">
        <f t="shared" si="4"/>
        <v>0.66666666666666663</v>
      </c>
      <c r="AA66" s="27">
        <f t="shared" si="5"/>
        <v>0.67642274247491641</v>
      </c>
      <c r="AB66" s="27">
        <f t="shared" si="6"/>
        <v>0.67351478494623651</v>
      </c>
      <c r="AC66" s="27">
        <f t="shared" si="7"/>
        <v>0.66996666666666671</v>
      </c>
    </row>
    <row r="68" spans="4:29" x14ac:dyDescent="0.25">
      <c r="D68" t="s">
        <v>121</v>
      </c>
    </row>
    <row r="69" spans="4:29" x14ac:dyDescent="0.25">
      <c r="D69" t="s">
        <v>122</v>
      </c>
    </row>
    <row r="70" spans="4:29" x14ac:dyDescent="0.25">
      <c r="D70" t="s">
        <v>123</v>
      </c>
    </row>
  </sheetData>
  <mergeCells count="8">
    <mergeCell ref="W58:AC58"/>
    <mergeCell ref="N45:T45"/>
    <mergeCell ref="W10:AC10"/>
    <mergeCell ref="W23:AC23"/>
    <mergeCell ref="N58:T58"/>
    <mergeCell ref="N10:T10"/>
    <mergeCell ref="N23:T23"/>
    <mergeCell ref="W45:AC4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</cp:lastModifiedBy>
  <cp:revision>1</cp:revision>
  <dcterms:created xsi:type="dcterms:W3CDTF">2015-06-05T18:19:34Z</dcterms:created>
  <dcterms:modified xsi:type="dcterms:W3CDTF">2021-01-26T16:32:36Z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