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ther\Faks\Slikovna Biometrija - SB\s2\"/>
    </mc:Choice>
  </mc:AlternateContent>
  <xr:revisionPtr revIDLastSave="0" documentId="13_ncr:1_{C1B21DF5-9008-4B4E-B404-2A6F5592DD19}" xr6:coauthVersionLast="47" xr6:coauthVersionMax="47" xr10:uidLastSave="{00000000-0000-0000-0000-000000000000}"/>
  <bookViews>
    <workbookView xWindow="-120" yWindow="-120" windowWidth="29040" windowHeight="16440" xr2:uid="{13398B44-33E4-4B0E-89E9-D707054E4DF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1" i="2" l="1"/>
  <c r="E91" i="2"/>
  <c r="F91" i="2"/>
  <c r="G91" i="2"/>
  <c r="H91" i="2"/>
  <c r="H77" i="2"/>
  <c r="G77" i="2"/>
  <c r="F77" i="2"/>
  <c r="E77" i="2"/>
  <c r="D77" i="2"/>
  <c r="D62" i="2"/>
  <c r="E62" i="2"/>
  <c r="F62" i="2"/>
  <c r="G62" i="2"/>
  <c r="H62" i="2"/>
  <c r="H47" i="2"/>
  <c r="G47" i="2"/>
  <c r="F47" i="2"/>
  <c r="E47" i="2"/>
  <c r="D47" i="2"/>
  <c r="H35" i="2"/>
  <c r="G35" i="2"/>
  <c r="F35" i="2"/>
  <c r="E35" i="2"/>
  <c r="D35" i="2"/>
  <c r="H18" i="2"/>
  <c r="G18" i="2"/>
  <c r="F18" i="2"/>
  <c r="E18" i="2"/>
  <c r="D18" i="2"/>
  <c r="H7" i="2"/>
  <c r="G7" i="2"/>
  <c r="F7" i="2"/>
  <c r="E7" i="2"/>
  <c r="D7" i="2"/>
  <c r="C77" i="1"/>
  <c r="D77" i="1"/>
  <c r="E77" i="1"/>
  <c r="H77" i="1"/>
  <c r="F77" i="1"/>
  <c r="G77" i="1"/>
  <c r="I77" i="1"/>
  <c r="I68" i="1"/>
  <c r="G68" i="1"/>
  <c r="F68" i="1"/>
  <c r="H68" i="1"/>
  <c r="E68" i="1"/>
  <c r="D68" i="1"/>
  <c r="C68" i="1"/>
  <c r="C31" i="1"/>
  <c r="D31" i="1"/>
  <c r="E31" i="1"/>
  <c r="H31" i="1"/>
  <c r="F31" i="1"/>
  <c r="G31" i="1"/>
  <c r="I31" i="1"/>
  <c r="I58" i="1"/>
  <c r="H58" i="1"/>
  <c r="G58" i="1"/>
  <c r="F58" i="1"/>
  <c r="C58" i="1"/>
  <c r="D58" i="1"/>
  <c r="E58" i="1"/>
  <c r="I39" i="1"/>
  <c r="H39" i="1"/>
  <c r="G39" i="1"/>
  <c r="F39" i="1"/>
  <c r="E39" i="1"/>
  <c r="D39" i="1"/>
  <c r="C39" i="1"/>
</calcChain>
</file>

<file path=xl/sharedStrings.xml><?xml version="1.0" encoding="utf-8"?>
<sst xmlns="http://schemas.openxmlformats.org/spreadsheetml/2006/main" count="145" uniqueCount="27">
  <si>
    <t>VOC mAP</t>
  </si>
  <si>
    <t>VOC mAP all points</t>
  </si>
  <si>
    <t>COCO mAP</t>
  </si>
  <si>
    <t>YOLOv3 800</t>
  </si>
  <si>
    <t>YOLOv3 1000</t>
  </si>
  <si>
    <t>YOLOv3 1200</t>
  </si>
  <si>
    <t>YOLOv3 Brightness 1600</t>
  </si>
  <si>
    <t>YOLOv3 Brightness 1000</t>
  </si>
  <si>
    <t>avg loss (training)</t>
  </si>
  <si>
    <t>YOLOv3 Tiny Occlusion 3400</t>
  </si>
  <si>
    <t>YOLOv3 Resolution 700</t>
  </si>
  <si>
    <t>YOLO 2200</t>
  </si>
  <si>
    <t>YOLOv2 2200</t>
  </si>
  <si>
    <t>YOLOv4 Tiny 7200</t>
  </si>
  <si>
    <t>Testing</t>
  </si>
  <si>
    <t>batch=8, subdivisions = 1</t>
  </si>
  <si>
    <t xml:space="preserve">IOU </t>
  </si>
  <si>
    <t>Training</t>
  </si>
  <si>
    <t>Histogram eq</t>
  </si>
  <si>
    <t>brightness correction + edge enhancement +  histogram eq + mean-centred image subtraction</t>
  </si>
  <si>
    <t>Original images</t>
  </si>
  <si>
    <t>Ablation study - resolution (1/2)</t>
  </si>
  <si>
    <t>Ablation study - brightness (+42)</t>
  </si>
  <si>
    <t xml:space="preserve"> </t>
  </si>
  <si>
    <t>All preprocessing</t>
  </si>
  <si>
    <t>ablation resolution</t>
  </si>
  <si>
    <t>ablation brightness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</si>
</sst>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avg loss (training)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Sheet1!$C$4:$J$4</c:f>
              <c:strCache>
                <c:ptCount val="8"/>
                <c:pt idx="0">
                  <c:v>YOLO 2200</c:v>
                </c:pt>
                <c:pt idx="1">
                  <c:v>YOLOv2 2200</c:v>
                </c:pt>
                <c:pt idx="2">
                  <c:v>YOLOv3 800</c:v>
                </c:pt>
                <c:pt idx="3">
                  <c:v>YOLOv3 1200</c:v>
                </c:pt>
                <c:pt idx="4">
                  <c:v>YOLOv3 Brightness 1600</c:v>
                </c:pt>
                <c:pt idx="5">
                  <c:v>YOLOv3 Resolution 700</c:v>
                </c:pt>
                <c:pt idx="6">
                  <c:v>YOLOv3 Tiny Occlusion 3400</c:v>
                </c:pt>
                <c:pt idx="7">
                  <c:v>YOLOv4 Tiny 7200</c:v>
                </c:pt>
              </c:strCache>
            </c:strRef>
          </c:cat>
          <c:val>
            <c:numRef>
              <c:f>Sheet1!$C$5:$J$5</c:f>
              <c:numCache>
                <c:formatCode>General</c:formatCode>
                <c:ptCount val="8"/>
                <c:pt idx="0">
                  <c:v>0.32573099999999999</c:v>
                </c:pt>
                <c:pt idx="1">
                  <c:v>0.335706</c:v>
                </c:pt>
                <c:pt idx="2">
                  <c:v>0.32085200000000003</c:v>
                </c:pt>
                <c:pt idx="3">
                  <c:v>0.190584</c:v>
                </c:pt>
                <c:pt idx="4">
                  <c:v>0.13492399999999999</c:v>
                </c:pt>
                <c:pt idx="5">
                  <c:v>0.39914100000000002</c:v>
                </c:pt>
                <c:pt idx="6">
                  <c:v>0.39914100000000002</c:v>
                </c:pt>
                <c:pt idx="7">
                  <c:v>8.8219000000000006E-2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E6-4F64-9A4A-6D5C8829B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987312"/>
        <c:axId val="1920994384"/>
      </c:lineChart>
      <c:catAx>
        <c:axId val="192098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994384"/>
        <c:crosses val="autoZero"/>
        <c:auto val="1"/>
        <c:lblAlgn val="ctr"/>
        <c:lblOffset val="100"/>
        <c:noMultiLvlLbl val="0"/>
      </c:catAx>
      <c:valAx>
        <c:axId val="192099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98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YOLOv3 Brightness 1000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Sheet2!$C$47</c:f>
              <c:strCache>
                <c:ptCount val="1"/>
                <c:pt idx="0">
                  <c:v>IOU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Sheet2!$D$46:$H$46</c:f>
              <c:strCache>
                <c:ptCount val="5"/>
                <c:pt idx="0">
                  <c:v>Original images</c:v>
                </c:pt>
                <c:pt idx="1">
                  <c:v>Histogram eq</c:v>
                </c:pt>
                <c:pt idx="2">
                  <c:v>All preprocessing</c:v>
                </c:pt>
                <c:pt idx="3">
                  <c:v>ablation resolution</c:v>
                </c:pt>
                <c:pt idx="4">
                  <c:v>ablation brightness</c:v>
                </c:pt>
              </c:strCache>
            </c:strRef>
          </c:cat>
          <c:val>
            <c:numRef>
              <c:f>Sheet2!$D$47:$H$47</c:f>
              <c:numCache>
                <c:formatCode>General</c:formatCode>
                <c:ptCount val="5"/>
                <c:pt idx="0">
                  <c:v>0.57950000000000002</c:v>
                </c:pt>
                <c:pt idx="1">
                  <c:v>0.53859999999999997</c:v>
                </c:pt>
                <c:pt idx="2">
                  <c:v>0.56640000000000001</c:v>
                </c:pt>
                <c:pt idx="3">
                  <c:v>2.9999999999999997E-4</c:v>
                </c:pt>
                <c:pt idx="4">
                  <c:v>0.55869999999999997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4D-47AA-89E4-BE886D5D7057}"/>
            </c:ext>
          </c:extLst>
        </c:ser>
        <c:ser>
          <c:idx val="1"/>
          <c:order val="1"/>
          <c:tx>
            <c:strRef>
              <c:f>Sheet2!$C$48</c:f>
              <c:strCache>
                <c:ptCount val="1"/>
                <c:pt idx="0">
                  <c:v>VOC mAP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Sheet2!$D$46:$H$46</c:f>
              <c:strCache>
                <c:ptCount val="5"/>
                <c:pt idx="0">
                  <c:v>Original images</c:v>
                </c:pt>
                <c:pt idx="1">
                  <c:v>Histogram eq</c:v>
                </c:pt>
                <c:pt idx="2">
                  <c:v>All preprocessing</c:v>
                </c:pt>
                <c:pt idx="3">
                  <c:v>ablation resolution</c:v>
                </c:pt>
                <c:pt idx="4">
                  <c:v>ablation brightness</c:v>
                </c:pt>
              </c:strCache>
            </c:strRef>
          </c:cat>
          <c:val>
            <c:numRef>
              <c:f>Sheet2!$D$48:$H$48</c:f>
              <c:numCache>
                <c:formatCode>General</c:formatCode>
                <c:ptCount val="5"/>
                <c:pt idx="0">
                  <c:v>0.59643999999999997</c:v>
                </c:pt>
                <c:pt idx="1">
                  <c:v>0.59592000000000001</c:v>
                </c:pt>
                <c:pt idx="2">
                  <c:v>0.59804000000000002</c:v>
                </c:pt>
                <c:pt idx="3">
                  <c:v>2.597E-2</c:v>
                </c:pt>
                <c:pt idx="4">
                  <c:v>0.59211000000000003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4D-47AA-89E4-BE886D5D7057}"/>
            </c:ext>
          </c:extLst>
        </c:ser>
        <c:ser>
          <c:idx val="2"/>
          <c:order val="2"/>
          <c:tx>
            <c:strRef>
              <c:f>Sheet2!$C$49</c:f>
              <c:strCache>
                <c:ptCount val="1"/>
                <c:pt idx="0">
                  <c:v>VOC mAP all points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Sheet2!$D$46:$H$46</c:f>
              <c:strCache>
                <c:ptCount val="5"/>
                <c:pt idx="0">
                  <c:v>Original images</c:v>
                </c:pt>
                <c:pt idx="1">
                  <c:v>Histogram eq</c:v>
                </c:pt>
                <c:pt idx="2">
                  <c:v>All preprocessing</c:v>
                </c:pt>
                <c:pt idx="3">
                  <c:v>ablation resolution</c:v>
                </c:pt>
                <c:pt idx="4">
                  <c:v>ablation brightness</c:v>
                </c:pt>
              </c:strCache>
            </c:strRef>
          </c:cat>
          <c:val>
            <c:numRef>
              <c:f>Sheet2!$D$49:$H$49</c:f>
              <c:numCache>
                <c:formatCode>General</c:formatCode>
                <c:ptCount val="5"/>
                <c:pt idx="0">
                  <c:v>0.64478000000000002</c:v>
                </c:pt>
                <c:pt idx="1">
                  <c:v>0.59587999999999997</c:v>
                </c:pt>
                <c:pt idx="2">
                  <c:v>0.64090000000000003</c:v>
                </c:pt>
                <c:pt idx="3">
                  <c:v>4.62E-3</c:v>
                </c:pt>
                <c:pt idx="4">
                  <c:v>0.59794999999999998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4D-47AA-89E4-BE886D5D7057}"/>
            </c:ext>
          </c:extLst>
        </c:ser>
        <c:ser>
          <c:idx val="3"/>
          <c:order val="3"/>
          <c:tx>
            <c:strRef>
              <c:f>Sheet2!$C$50</c:f>
              <c:strCache>
                <c:ptCount val="1"/>
                <c:pt idx="0">
                  <c:v>COCO mAP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Sheet2!$D$46:$H$46</c:f>
              <c:strCache>
                <c:ptCount val="5"/>
                <c:pt idx="0">
                  <c:v>Original images</c:v>
                </c:pt>
                <c:pt idx="1">
                  <c:v>Histogram eq</c:v>
                </c:pt>
                <c:pt idx="2">
                  <c:v>All preprocessing</c:v>
                </c:pt>
                <c:pt idx="3">
                  <c:v>ablation resolution</c:v>
                </c:pt>
                <c:pt idx="4">
                  <c:v>ablation brightness</c:v>
                </c:pt>
              </c:strCache>
            </c:strRef>
          </c:cat>
          <c:val>
            <c:numRef>
              <c:f>Sheet2!$D$50:$H$50</c:f>
              <c:numCache>
                <c:formatCode>General</c:formatCode>
                <c:ptCount val="5"/>
                <c:pt idx="0">
                  <c:v>0.29541000000000001</c:v>
                </c:pt>
                <c:pt idx="1">
                  <c:v>0.26343</c:v>
                </c:pt>
                <c:pt idx="2">
                  <c:v>0.28441</c:v>
                </c:pt>
                <c:pt idx="3">
                  <c:v>1.0399999999999999E-3</c:v>
                </c:pt>
                <c:pt idx="4">
                  <c:v>0.27806999999999998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4D-47AA-89E4-BE886D5D7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383968"/>
        <c:axId val="128383136"/>
      </c:lineChart>
      <c:catAx>
        <c:axId val="12838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3136"/>
        <c:crosses val="autoZero"/>
        <c:auto val="1"/>
        <c:lblAlgn val="ctr"/>
        <c:lblOffset val="100"/>
        <c:noMultiLvlLbl val="0"/>
      </c:catAx>
      <c:valAx>
        <c:axId val="12838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YOLOv3 Brightness 1600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Sheet2!$C$62</c:f>
              <c:strCache>
                <c:ptCount val="1"/>
                <c:pt idx="0">
                  <c:v>IOU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Sheet2!$D$61:$H$61</c:f>
              <c:strCache>
                <c:ptCount val="5"/>
                <c:pt idx="0">
                  <c:v>Original images</c:v>
                </c:pt>
                <c:pt idx="1">
                  <c:v>Histogram eq</c:v>
                </c:pt>
                <c:pt idx="2">
                  <c:v>All preprocessing</c:v>
                </c:pt>
                <c:pt idx="3">
                  <c:v>ablation resolution</c:v>
                </c:pt>
                <c:pt idx="4">
                  <c:v>ablation brightness</c:v>
                </c:pt>
              </c:strCache>
            </c:strRef>
          </c:cat>
          <c:val>
            <c:numRef>
              <c:f>Sheet2!$D$62:$H$62</c:f>
              <c:numCache>
                <c:formatCode>General</c:formatCode>
                <c:ptCount val="5"/>
                <c:pt idx="0">
                  <c:v>0.77290000000000003</c:v>
                </c:pt>
                <c:pt idx="1">
                  <c:v>0.74659999999999993</c:v>
                </c:pt>
                <c:pt idx="2">
                  <c:v>0.75749999999999995</c:v>
                </c:pt>
                <c:pt idx="3">
                  <c:v>1.5E-3</c:v>
                </c:pt>
                <c:pt idx="4">
                  <c:v>0.75120000000000009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2-447C-90D1-9EB2CA66DAA8}"/>
            </c:ext>
          </c:extLst>
        </c:ser>
        <c:ser>
          <c:idx val="1"/>
          <c:order val="1"/>
          <c:tx>
            <c:strRef>
              <c:f>Sheet2!$C$63</c:f>
              <c:strCache>
                <c:ptCount val="1"/>
                <c:pt idx="0">
                  <c:v>VOC mAP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Sheet2!$D$61:$H$61</c:f>
              <c:strCache>
                <c:ptCount val="5"/>
                <c:pt idx="0">
                  <c:v>Original images</c:v>
                </c:pt>
                <c:pt idx="1">
                  <c:v>Histogram eq</c:v>
                </c:pt>
                <c:pt idx="2">
                  <c:v>All preprocessing</c:v>
                </c:pt>
                <c:pt idx="3">
                  <c:v>ablation resolution</c:v>
                </c:pt>
                <c:pt idx="4">
                  <c:v>ablation brightness</c:v>
                </c:pt>
              </c:strCache>
            </c:strRef>
          </c:cat>
          <c:val>
            <c:numRef>
              <c:f>Sheet2!$D$63:$H$63</c:f>
              <c:numCache>
                <c:formatCode>General</c:formatCode>
                <c:ptCount val="5"/>
                <c:pt idx="0">
                  <c:v>0.79105000000000003</c:v>
                </c:pt>
                <c:pt idx="1">
                  <c:v>0.78969999999999996</c:v>
                </c:pt>
                <c:pt idx="2">
                  <c:v>0.80703000000000003</c:v>
                </c:pt>
                <c:pt idx="3">
                  <c:v>8.94E-3</c:v>
                </c:pt>
                <c:pt idx="4">
                  <c:v>0.80256000000000005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2-447C-90D1-9EB2CA66DAA8}"/>
            </c:ext>
          </c:extLst>
        </c:ser>
        <c:ser>
          <c:idx val="2"/>
          <c:order val="2"/>
          <c:tx>
            <c:strRef>
              <c:f>Sheet2!$C$64</c:f>
              <c:strCache>
                <c:ptCount val="1"/>
                <c:pt idx="0">
                  <c:v>VOC mAP all points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Sheet2!$D$61:$H$61</c:f>
              <c:strCache>
                <c:ptCount val="5"/>
                <c:pt idx="0">
                  <c:v>Original images</c:v>
                </c:pt>
                <c:pt idx="1">
                  <c:v>Histogram eq</c:v>
                </c:pt>
                <c:pt idx="2">
                  <c:v>All preprocessing</c:v>
                </c:pt>
                <c:pt idx="3">
                  <c:v>ablation resolution</c:v>
                </c:pt>
                <c:pt idx="4">
                  <c:v>ablation brightness</c:v>
                </c:pt>
              </c:strCache>
            </c:strRef>
          </c:cat>
          <c:val>
            <c:numRef>
              <c:f>Sheet2!$D$64:$H$64</c:f>
              <c:numCache>
                <c:formatCode>General</c:formatCode>
                <c:ptCount val="5"/>
                <c:pt idx="0">
                  <c:v>0.84311999999999998</c:v>
                </c:pt>
                <c:pt idx="1">
                  <c:v>0.81705000000000005</c:v>
                </c:pt>
                <c:pt idx="2">
                  <c:v>0.86880999999999997</c:v>
                </c:pt>
                <c:pt idx="3">
                  <c:v>3.47E-3</c:v>
                </c:pt>
                <c:pt idx="4">
                  <c:v>0.84648000000000001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62-447C-90D1-9EB2CA66DAA8}"/>
            </c:ext>
          </c:extLst>
        </c:ser>
        <c:ser>
          <c:idx val="3"/>
          <c:order val="3"/>
          <c:tx>
            <c:strRef>
              <c:f>Sheet2!$C$65</c:f>
              <c:strCache>
                <c:ptCount val="1"/>
                <c:pt idx="0">
                  <c:v>COCO mAP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Sheet2!$D$61:$H$61</c:f>
              <c:strCache>
                <c:ptCount val="5"/>
                <c:pt idx="0">
                  <c:v>Original images</c:v>
                </c:pt>
                <c:pt idx="1">
                  <c:v>Histogram eq</c:v>
                </c:pt>
                <c:pt idx="2">
                  <c:v>All preprocessing</c:v>
                </c:pt>
                <c:pt idx="3">
                  <c:v>ablation resolution</c:v>
                </c:pt>
                <c:pt idx="4">
                  <c:v>ablation brightness</c:v>
                </c:pt>
              </c:strCache>
            </c:strRef>
          </c:cat>
          <c:val>
            <c:numRef>
              <c:f>Sheet2!$D$65:$H$65</c:f>
              <c:numCache>
                <c:formatCode>General</c:formatCode>
                <c:ptCount val="5"/>
                <c:pt idx="0">
                  <c:v>0.53717000000000004</c:v>
                </c:pt>
                <c:pt idx="1">
                  <c:v>0.51154999999999995</c:v>
                </c:pt>
                <c:pt idx="2">
                  <c:v>0.52739000000000003</c:v>
                </c:pt>
                <c:pt idx="3">
                  <c:v>8.0999999999999996E-4</c:v>
                </c:pt>
                <c:pt idx="4">
                  <c:v>0.52124000000000004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62-447C-90D1-9EB2CA66D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0582832"/>
        <c:axId val="2000586160"/>
      </c:lineChart>
      <c:catAx>
        <c:axId val="200058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586160"/>
        <c:crosses val="autoZero"/>
        <c:auto val="1"/>
        <c:lblAlgn val="ctr"/>
        <c:lblOffset val="100"/>
        <c:noMultiLvlLbl val="0"/>
      </c:catAx>
      <c:valAx>
        <c:axId val="20005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58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YOLOv3 Resolution 700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Sheet2!$C$77</c:f>
              <c:strCache>
                <c:ptCount val="1"/>
                <c:pt idx="0">
                  <c:v>IOU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Sheet2!$D$76:$H$76</c:f>
              <c:strCache>
                <c:ptCount val="5"/>
                <c:pt idx="0">
                  <c:v>Original images</c:v>
                </c:pt>
                <c:pt idx="1">
                  <c:v>Histogram eq</c:v>
                </c:pt>
                <c:pt idx="2">
                  <c:v>All preprocessing</c:v>
                </c:pt>
                <c:pt idx="3">
                  <c:v>ablation resolution</c:v>
                </c:pt>
                <c:pt idx="4">
                  <c:v>ablation brightness</c:v>
                </c:pt>
              </c:strCache>
            </c:strRef>
          </c:cat>
          <c:val>
            <c:numRef>
              <c:f>Sheet2!$D$77:$H$77</c:f>
              <c:numCache>
                <c:formatCode>General</c:formatCode>
                <c:ptCount val="5"/>
                <c:pt idx="0">
                  <c:v>0.3276</c:v>
                </c:pt>
                <c:pt idx="1">
                  <c:v>0.29270000000000002</c:v>
                </c:pt>
                <c:pt idx="2">
                  <c:v>0.33030000000000004</c:v>
                </c:pt>
                <c:pt idx="3">
                  <c:v>8.9999999999999998E-4</c:v>
                </c:pt>
                <c:pt idx="4">
                  <c:v>0.3135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4F-41E5-B60E-1E2DDCB85B6F}"/>
            </c:ext>
          </c:extLst>
        </c:ser>
        <c:ser>
          <c:idx val="1"/>
          <c:order val="1"/>
          <c:tx>
            <c:strRef>
              <c:f>Sheet2!$C$78</c:f>
              <c:strCache>
                <c:ptCount val="1"/>
                <c:pt idx="0">
                  <c:v>VOC mAP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Sheet2!$D$76:$H$76</c:f>
              <c:strCache>
                <c:ptCount val="5"/>
                <c:pt idx="0">
                  <c:v>Original images</c:v>
                </c:pt>
                <c:pt idx="1">
                  <c:v>Histogram eq</c:v>
                </c:pt>
                <c:pt idx="2">
                  <c:v>All preprocessing</c:v>
                </c:pt>
                <c:pt idx="3">
                  <c:v>ablation resolution</c:v>
                </c:pt>
                <c:pt idx="4">
                  <c:v>ablation brightness</c:v>
                </c:pt>
              </c:strCache>
            </c:strRef>
          </c:cat>
          <c:val>
            <c:numRef>
              <c:f>Sheet2!$D$78:$H$78</c:f>
              <c:numCache>
                <c:formatCode>General</c:formatCode>
                <c:ptCount val="5"/>
                <c:pt idx="0">
                  <c:v>0.32399</c:v>
                </c:pt>
                <c:pt idx="1">
                  <c:v>0.31524999999999997</c:v>
                </c:pt>
                <c:pt idx="2">
                  <c:v>0.31922</c:v>
                </c:pt>
                <c:pt idx="3">
                  <c:v>4.5449999999999997E-2</c:v>
                </c:pt>
                <c:pt idx="4">
                  <c:v>0.30175000000000002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4F-41E5-B60E-1E2DDCB85B6F}"/>
            </c:ext>
          </c:extLst>
        </c:ser>
        <c:ser>
          <c:idx val="2"/>
          <c:order val="2"/>
          <c:tx>
            <c:strRef>
              <c:f>Sheet2!$C$79</c:f>
              <c:strCache>
                <c:ptCount val="1"/>
                <c:pt idx="0">
                  <c:v>VOC mAP all points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Sheet2!$D$76:$H$76</c:f>
              <c:strCache>
                <c:ptCount val="5"/>
                <c:pt idx="0">
                  <c:v>Original images</c:v>
                </c:pt>
                <c:pt idx="1">
                  <c:v>Histogram eq</c:v>
                </c:pt>
                <c:pt idx="2">
                  <c:v>All preprocessing</c:v>
                </c:pt>
                <c:pt idx="3">
                  <c:v>ablation resolution</c:v>
                </c:pt>
                <c:pt idx="4">
                  <c:v>ablation brightness</c:v>
                </c:pt>
              </c:strCache>
            </c:strRef>
          </c:cat>
          <c:val>
            <c:numRef>
              <c:f>Sheet2!$D$79:$H$79</c:f>
              <c:numCache>
                <c:formatCode>General</c:formatCode>
                <c:ptCount val="5"/>
                <c:pt idx="0">
                  <c:v>0.34738999999999998</c:v>
                </c:pt>
                <c:pt idx="1">
                  <c:v>0.29509000000000002</c:v>
                </c:pt>
                <c:pt idx="2">
                  <c:v>0.33548</c:v>
                </c:pt>
                <c:pt idx="3">
                  <c:v>4.4999999999999997E-3</c:v>
                </c:pt>
                <c:pt idx="4">
                  <c:v>0.32272000000000001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4F-41E5-B60E-1E2DDCB85B6F}"/>
            </c:ext>
          </c:extLst>
        </c:ser>
        <c:ser>
          <c:idx val="3"/>
          <c:order val="3"/>
          <c:tx>
            <c:strRef>
              <c:f>Sheet2!$C$80</c:f>
              <c:strCache>
                <c:ptCount val="1"/>
                <c:pt idx="0">
                  <c:v>COCO mAP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Sheet2!$D$76:$H$76</c:f>
              <c:strCache>
                <c:ptCount val="5"/>
                <c:pt idx="0">
                  <c:v>Original images</c:v>
                </c:pt>
                <c:pt idx="1">
                  <c:v>Histogram eq</c:v>
                </c:pt>
                <c:pt idx="2">
                  <c:v>All preprocessing</c:v>
                </c:pt>
                <c:pt idx="3">
                  <c:v>ablation resolution</c:v>
                </c:pt>
                <c:pt idx="4">
                  <c:v>ablation brightness</c:v>
                </c:pt>
              </c:strCache>
            </c:strRef>
          </c:cat>
          <c:val>
            <c:numRef>
              <c:f>Sheet2!$D$80:$H$80</c:f>
              <c:numCache>
                <c:formatCode>General</c:formatCode>
                <c:ptCount val="5"/>
                <c:pt idx="0">
                  <c:v>0.12923000000000001</c:v>
                </c:pt>
                <c:pt idx="1">
                  <c:v>0.10363</c:v>
                </c:pt>
                <c:pt idx="2">
                  <c:v>0.1192</c:v>
                </c:pt>
                <c:pt idx="3">
                  <c:v>1.2899999999999999E-3</c:v>
                </c:pt>
                <c:pt idx="4">
                  <c:v>0.11027000000000001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4F-41E5-B60E-1E2DDCB85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364000"/>
        <c:axId val="128378144"/>
      </c:lineChart>
      <c:catAx>
        <c:axId val="12836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78144"/>
        <c:crosses val="autoZero"/>
        <c:auto val="1"/>
        <c:lblAlgn val="ctr"/>
        <c:lblOffset val="100"/>
        <c:noMultiLvlLbl val="0"/>
      </c:catAx>
      <c:valAx>
        <c:axId val="12837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6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YOLOv4 Tiny 7200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Sheet2!$C$91</c:f>
              <c:strCache>
                <c:ptCount val="1"/>
                <c:pt idx="0">
                  <c:v>IOU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Sheet2!$D$90:$H$90</c:f>
              <c:strCache>
                <c:ptCount val="5"/>
                <c:pt idx="0">
                  <c:v>Original images</c:v>
                </c:pt>
                <c:pt idx="1">
                  <c:v>Histogram eq</c:v>
                </c:pt>
                <c:pt idx="2">
                  <c:v>All preprocessing</c:v>
                </c:pt>
                <c:pt idx="3">
                  <c:v>ablation resolution</c:v>
                </c:pt>
                <c:pt idx="4">
                  <c:v>ablation brightness</c:v>
                </c:pt>
              </c:strCache>
            </c:strRef>
          </c:cat>
          <c:val>
            <c:numRef>
              <c:f>Sheet2!$D$91:$H$91</c:f>
              <c:numCache>
                <c:formatCode>General</c:formatCode>
                <c:ptCount val="5"/>
                <c:pt idx="0">
                  <c:v>0.68500000000000005</c:v>
                </c:pt>
                <c:pt idx="1">
                  <c:v>0.59889999999999999</c:v>
                </c:pt>
                <c:pt idx="2">
                  <c:v>0.70250000000000001</c:v>
                </c:pt>
                <c:pt idx="3">
                  <c:v>1.4000000000000002E-3</c:v>
                </c:pt>
                <c:pt idx="4">
                  <c:v>0.68090000000000006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3C-47EE-B536-41D15892DD18}"/>
            </c:ext>
          </c:extLst>
        </c:ser>
        <c:ser>
          <c:idx val="1"/>
          <c:order val="1"/>
          <c:tx>
            <c:strRef>
              <c:f>Sheet2!$C$92</c:f>
              <c:strCache>
                <c:ptCount val="1"/>
                <c:pt idx="0">
                  <c:v>VOC mAP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Sheet2!$D$90:$H$90</c:f>
              <c:strCache>
                <c:ptCount val="5"/>
                <c:pt idx="0">
                  <c:v>Original images</c:v>
                </c:pt>
                <c:pt idx="1">
                  <c:v>Histogram eq</c:v>
                </c:pt>
                <c:pt idx="2">
                  <c:v>All preprocessing</c:v>
                </c:pt>
                <c:pt idx="3">
                  <c:v>ablation resolution</c:v>
                </c:pt>
                <c:pt idx="4">
                  <c:v>ablation brightness</c:v>
                </c:pt>
              </c:strCache>
            </c:strRef>
          </c:cat>
          <c:val>
            <c:numRef>
              <c:f>Sheet2!$D$92:$H$92</c:f>
              <c:numCache>
                <c:formatCode>General</c:formatCode>
                <c:ptCount val="5"/>
                <c:pt idx="0">
                  <c:v>0.71584000000000003</c:v>
                </c:pt>
                <c:pt idx="1">
                  <c:v>0.62058999999999997</c:v>
                </c:pt>
                <c:pt idx="2">
                  <c:v>0.78978999999999999</c:v>
                </c:pt>
                <c:pt idx="3">
                  <c:v>1.8180000000000002E-2</c:v>
                </c:pt>
                <c:pt idx="4">
                  <c:v>0.71048999999999995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3C-47EE-B536-41D15892DD18}"/>
            </c:ext>
          </c:extLst>
        </c:ser>
        <c:ser>
          <c:idx val="2"/>
          <c:order val="2"/>
          <c:tx>
            <c:strRef>
              <c:f>Sheet2!$C$93</c:f>
              <c:strCache>
                <c:ptCount val="1"/>
                <c:pt idx="0">
                  <c:v>VOC mAP all points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Sheet2!$D$90:$H$90</c:f>
              <c:strCache>
                <c:ptCount val="5"/>
                <c:pt idx="0">
                  <c:v>Original images</c:v>
                </c:pt>
                <c:pt idx="1">
                  <c:v>Histogram eq</c:v>
                </c:pt>
                <c:pt idx="2">
                  <c:v>All preprocessing</c:v>
                </c:pt>
                <c:pt idx="3">
                  <c:v>ablation resolution</c:v>
                </c:pt>
                <c:pt idx="4">
                  <c:v>ablation brightness</c:v>
                </c:pt>
              </c:strCache>
            </c:strRef>
          </c:cat>
          <c:val>
            <c:numRef>
              <c:f>Sheet2!$D$93:$H$93</c:f>
              <c:numCache>
                <c:formatCode>General</c:formatCode>
                <c:ptCount val="5"/>
                <c:pt idx="0">
                  <c:v>0.74178999999999995</c:v>
                </c:pt>
                <c:pt idx="1">
                  <c:v>0.64166999999999996</c:v>
                </c:pt>
                <c:pt idx="2">
                  <c:v>0.79459000000000002</c:v>
                </c:pt>
                <c:pt idx="3">
                  <c:v>5.3800000000000002E-3</c:v>
                </c:pt>
                <c:pt idx="4">
                  <c:v>0.76339000000000001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3C-47EE-B536-41D15892DD18}"/>
            </c:ext>
          </c:extLst>
        </c:ser>
        <c:ser>
          <c:idx val="3"/>
          <c:order val="3"/>
          <c:tx>
            <c:strRef>
              <c:f>Sheet2!$C$94</c:f>
              <c:strCache>
                <c:ptCount val="1"/>
                <c:pt idx="0">
                  <c:v>COCO mAP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Sheet2!$D$90:$H$90</c:f>
              <c:strCache>
                <c:ptCount val="5"/>
                <c:pt idx="0">
                  <c:v>Original images</c:v>
                </c:pt>
                <c:pt idx="1">
                  <c:v>Histogram eq</c:v>
                </c:pt>
                <c:pt idx="2">
                  <c:v>All preprocessing</c:v>
                </c:pt>
                <c:pt idx="3">
                  <c:v>ablation resolution</c:v>
                </c:pt>
                <c:pt idx="4">
                  <c:v>ablation brightness</c:v>
                </c:pt>
              </c:strCache>
            </c:strRef>
          </c:cat>
          <c:val>
            <c:numRef>
              <c:f>Sheet2!$D$94:$H$94</c:f>
              <c:numCache>
                <c:formatCode>General</c:formatCode>
                <c:ptCount val="5"/>
                <c:pt idx="0">
                  <c:v>0.47237000000000001</c:v>
                </c:pt>
                <c:pt idx="1">
                  <c:v>0.41113</c:v>
                </c:pt>
                <c:pt idx="2">
                  <c:v>0.48159999999999997</c:v>
                </c:pt>
                <c:pt idx="3">
                  <c:v>1.2800000000000001E-3</c:v>
                </c:pt>
                <c:pt idx="4">
                  <c:v>0.46298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3C-47EE-B536-41D15892D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08816"/>
        <c:axId val="8809232"/>
      </c:lineChart>
      <c:catAx>
        <c:axId val="880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9232"/>
        <c:crosses val="autoZero"/>
        <c:auto val="1"/>
        <c:lblAlgn val="ctr"/>
        <c:lblOffset val="100"/>
        <c:noMultiLvlLbl val="0"/>
      </c:catAx>
      <c:valAx>
        <c:axId val="880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Original images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Sheet1!$B$31</c:f>
              <c:strCache>
                <c:ptCount val="1"/>
                <c:pt idx="0">
                  <c:v>IOU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Sheet1!$C$30:$I$30</c:f>
              <c:strCache>
                <c:ptCount val="7"/>
                <c:pt idx="0">
                  <c:v>YOLOv3 800</c:v>
                </c:pt>
                <c:pt idx="1">
                  <c:v>YOLOv3 1000</c:v>
                </c:pt>
                <c:pt idx="2">
                  <c:v>YOLOv3 1200</c:v>
                </c:pt>
                <c:pt idx="3">
                  <c:v>YOLOv3 Brightness 1000</c:v>
                </c:pt>
                <c:pt idx="4">
                  <c:v>YOLOv3 Brightness 1600</c:v>
                </c:pt>
                <c:pt idx="5">
                  <c:v>YOLOv3 Resolution 700</c:v>
                </c:pt>
                <c:pt idx="6">
                  <c:v>YOLOv4 Tiny 7200</c:v>
                </c:pt>
              </c:strCache>
            </c:strRef>
          </c:cat>
          <c:val>
            <c:numRef>
              <c:f>Sheet1!$C$31:$I$31</c:f>
              <c:numCache>
                <c:formatCode>General</c:formatCode>
                <c:ptCount val="7"/>
                <c:pt idx="0">
                  <c:v>0.47490000000000004</c:v>
                </c:pt>
                <c:pt idx="1">
                  <c:v>0.68079999999999996</c:v>
                </c:pt>
                <c:pt idx="2">
                  <c:v>0.72620000000000007</c:v>
                </c:pt>
                <c:pt idx="3">
                  <c:v>0.57950000000000002</c:v>
                </c:pt>
                <c:pt idx="4">
                  <c:v>0.77290000000000003</c:v>
                </c:pt>
                <c:pt idx="5">
                  <c:v>0.3276</c:v>
                </c:pt>
                <c:pt idx="6">
                  <c:v>0.68500000000000005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3-4D8F-BE5D-D4A307C66E2F}"/>
            </c:ext>
          </c:extLst>
        </c:ser>
        <c:ser>
          <c:idx val="1"/>
          <c:order val="1"/>
          <c:tx>
            <c:strRef>
              <c:f>Sheet1!$B$32</c:f>
              <c:strCache>
                <c:ptCount val="1"/>
                <c:pt idx="0">
                  <c:v>VOC mAP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Sheet1!$C$30:$I$30</c:f>
              <c:strCache>
                <c:ptCount val="7"/>
                <c:pt idx="0">
                  <c:v>YOLOv3 800</c:v>
                </c:pt>
                <c:pt idx="1">
                  <c:v>YOLOv3 1000</c:v>
                </c:pt>
                <c:pt idx="2">
                  <c:v>YOLOv3 1200</c:v>
                </c:pt>
                <c:pt idx="3">
                  <c:v>YOLOv3 Brightness 1000</c:v>
                </c:pt>
                <c:pt idx="4">
                  <c:v>YOLOv3 Brightness 1600</c:v>
                </c:pt>
                <c:pt idx="5">
                  <c:v>YOLOv3 Resolution 700</c:v>
                </c:pt>
                <c:pt idx="6">
                  <c:v>YOLOv4 Tiny 7200</c:v>
                </c:pt>
              </c:strCache>
            </c:strRef>
          </c:cat>
          <c:val>
            <c:numRef>
              <c:f>Sheet1!$C$32:$I$32</c:f>
              <c:numCache>
                <c:formatCode>General</c:formatCode>
                <c:ptCount val="7"/>
                <c:pt idx="0">
                  <c:v>0.49542000000000003</c:v>
                </c:pt>
                <c:pt idx="1">
                  <c:v>0.78685000000000005</c:v>
                </c:pt>
                <c:pt idx="2">
                  <c:v>0.80139000000000005</c:v>
                </c:pt>
                <c:pt idx="3">
                  <c:v>0.59643999999999997</c:v>
                </c:pt>
                <c:pt idx="4">
                  <c:v>0.79105000000000003</c:v>
                </c:pt>
                <c:pt idx="5">
                  <c:v>0.32399</c:v>
                </c:pt>
                <c:pt idx="6">
                  <c:v>0.71584000000000003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3-4D8F-BE5D-D4A307C66E2F}"/>
            </c:ext>
          </c:extLst>
        </c:ser>
        <c:ser>
          <c:idx val="2"/>
          <c:order val="2"/>
          <c:tx>
            <c:strRef>
              <c:f>Sheet1!$B$33</c:f>
              <c:strCache>
                <c:ptCount val="1"/>
                <c:pt idx="0">
                  <c:v>VOC mAP all points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Sheet1!$C$30:$I$30</c:f>
              <c:strCache>
                <c:ptCount val="7"/>
                <c:pt idx="0">
                  <c:v>YOLOv3 800</c:v>
                </c:pt>
                <c:pt idx="1">
                  <c:v>YOLOv3 1000</c:v>
                </c:pt>
                <c:pt idx="2">
                  <c:v>YOLOv3 1200</c:v>
                </c:pt>
                <c:pt idx="3">
                  <c:v>YOLOv3 Brightness 1000</c:v>
                </c:pt>
                <c:pt idx="4">
                  <c:v>YOLOv3 Brightness 1600</c:v>
                </c:pt>
                <c:pt idx="5">
                  <c:v>YOLOv3 Resolution 700</c:v>
                </c:pt>
                <c:pt idx="6">
                  <c:v>YOLOv4 Tiny 7200</c:v>
                </c:pt>
              </c:strCache>
            </c:strRef>
          </c:cat>
          <c:val>
            <c:numRef>
              <c:f>Sheet1!$C$33:$I$33</c:f>
              <c:numCache>
                <c:formatCode>General</c:formatCode>
                <c:ptCount val="7"/>
                <c:pt idx="0">
                  <c:v>0.49632999999999999</c:v>
                </c:pt>
                <c:pt idx="1">
                  <c:v>0.77981</c:v>
                </c:pt>
                <c:pt idx="2">
                  <c:v>0.82782999999999995</c:v>
                </c:pt>
                <c:pt idx="3">
                  <c:v>0.64478000000000002</c:v>
                </c:pt>
                <c:pt idx="4">
                  <c:v>0.84311999999999998</c:v>
                </c:pt>
                <c:pt idx="5">
                  <c:v>0.34738999999999998</c:v>
                </c:pt>
                <c:pt idx="6">
                  <c:v>0.74178999999999995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23-4D8F-BE5D-D4A307C66E2F}"/>
            </c:ext>
          </c:extLst>
        </c:ser>
        <c:ser>
          <c:idx val="3"/>
          <c:order val="3"/>
          <c:tx>
            <c:strRef>
              <c:f>Sheet1!$B$34</c:f>
              <c:strCache>
                <c:ptCount val="1"/>
                <c:pt idx="0">
                  <c:v>COCO mAP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Sheet1!$C$30:$I$30</c:f>
              <c:strCache>
                <c:ptCount val="7"/>
                <c:pt idx="0">
                  <c:v>YOLOv3 800</c:v>
                </c:pt>
                <c:pt idx="1">
                  <c:v>YOLOv3 1000</c:v>
                </c:pt>
                <c:pt idx="2">
                  <c:v>YOLOv3 1200</c:v>
                </c:pt>
                <c:pt idx="3">
                  <c:v>YOLOv3 Brightness 1000</c:v>
                </c:pt>
                <c:pt idx="4">
                  <c:v>YOLOv3 Brightness 1600</c:v>
                </c:pt>
                <c:pt idx="5">
                  <c:v>YOLOv3 Resolution 700</c:v>
                </c:pt>
                <c:pt idx="6">
                  <c:v>YOLOv4 Tiny 7200</c:v>
                </c:pt>
              </c:strCache>
            </c:strRef>
          </c:cat>
          <c:val>
            <c:numRef>
              <c:f>Sheet1!$C$34:$I$34</c:f>
              <c:numCache>
                <c:formatCode>General</c:formatCode>
                <c:ptCount val="7"/>
                <c:pt idx="0">
                  <c:v>0.20366000000000001</c:v>
                </c:pt>
                <c:pt idx="1">
                  <c:v>0.40500999999999998</c:v>
                </c:pt>
                <c:pt idx="2">
                  <c:v>0.50399000000000005</c:v>
                </c:pt>
                <c:pt idx="3">
                  <c:v>0.29541000000000001</c:v>
                </c:pt>
                <c:pt idx="4">
                  <c:v>0.53717000000000004</c:v>
                </c:pt>
                <c:pt idx="5">
                  <c:v>0.12923000000000001</c:v>
                </c:pt>
                <c:pt idx="6">
                  <c:v>0.47237000000000001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23-4D8F-BE5D-D4A307C66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5504"/>
        <c:axId val="8804240"/>
      </c:lineChart>
      <c:catAx>
        <c:axId val="879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4240"/>
        <c:crosses val="autoZero"/>
        <c:auto val="1"/>
        <c:lblAlgn val="ctr"/>
        <c:lblOffset val="100"/>
        <c:noMultiLvlLbl val="0"/>
      </c:catAx>
      <c:valAx>
        <c:axId val="880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eq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Sheet1!$B$39</c:f>
              <c:strCache>
                <c:ptCount val="1"/>
                <c:pt idx="0">
                  <c:v>IOU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Sheet1!$C$38:$I$38</c:f>
              <c:strCache>
                <c:ptCount val="7"/>
                <c:pt idx="0">
                  <c:v>YOLOv3 800</c:v>
                </c:pt>
                <c:pt idx="1">
                  <c:v>YOLOv3 1000</c:v>
                </c:pt>
                <c:pt idx="2">
                  <c:v>YOLOv3 1200</c:v>
                </c:pt>
                <c:pt idx="3">
                  <c:v>YOLOv3 Brightness 1000</c:v>
                </c:pt>
                <c:pt idx="4">
                  <c:v>YOLOv3 Brightness 1600</c:v>
                </c:pt>
                <c:pt idx="5">
                  <c:v>YOLOv3 Resolution 700</c:v>
                </c:pt>
                <c:pt idx="6">
                  <c:v>YOLOv4 Tiny 7200</c:v>
                </c:pt>
              </c:strCache>
            </c:strRef>
          </c:cat>
          <c:val>
            <c:numRef>
              <c:f>Sheet1!$C$39:$I$39</c:f>
              <c:numCache>
                <c:formatCode>General</c:formatCode>
                <c:ptCount val="7"/>
                <c:pt idx="0">
                  <c:v>0.44340000000000002</c:v>
                </c:pt>
                <c:pt idx="1">
                  <c:v>0.62280000000000002</c:v>
                </c:pt>
                <c:pt idx="2">
                  <c:v>0.71629999999999994</c:v>
                </c:pt>
                <c:pt idx="3">
                  <c:v>0.53859999999999997</c:v>
                </c:pt>
                <c:pt idx="4">
                  <c:v>0.74659999999999993</c:v>
                </c:pt>
                <c:pt idx="5">
                  <c:v>0.29270000000000002</c:v>
                </c:pt>
                <c:pt idx="6">
                  <c:v>0.59889999999999999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B-41CF-B4B8-430DE76ABA99}"/>
            </c:ext>
          </c:extLst>
        </c:ser>
        <c:ser>
          <c:idx val="1"/>
          <c:order val="1"/>
          <c:tx>
            <c:strRef>
              <c:f>Sheet1!$B$40</c:f>
              <c:strCache>
                <c:ptCount val="1"/>
                <c:pt idx="0">
                  <c:v>VOC mAP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Sheet1!$C$38:$I$38</c:f>
              <c:strCache>
                <c:ptCount val="7"/>
                <c:pt idx="0">
                  <c:v>YOLOv3 800</c:v>
                </c:pt>
                <c:pt idx="1">
                  <c:v>YOLOv3 1000</c:v>
                </c:pt>
                <c:pt idx="2">
                  <c:v>YOLOv3 1200</c:v>
                </c:pt>
                <c:pt idx="3">
                  <c:v>YOLOv3 Brightness 1000</c:v>
                </c:pt>
                <c:pt idx="4">
                  <c:v>YOLOv3 Brightness 1600</c:v>
                </c:pt>
                <c:pt idx="5">
                  <c:v>YOLOv3 Resolution 700</c:v>
                </c:pt>
                <c:pt idx="6">
                  <c:v>YOLOv4 Tiny 7200</c:v>
                </c:pt>
              </c:strCache>
            </c:strRef>
          </c:cat>
          <c:val>
            <c:numRef>
              <c:f>Sheet1!$C$40:$I$40</c:f>
              <c:numCache>
                <c:formatCode>General</c:formatCode>
                <c:ptCount val="7"/>
                <c:pt idx="0">
                  <c:v>0.49093999999999999</c:v>
                </c:pt>
                <c:pt idx="1">
                  <c:v>0.69832000000000005</c:v>
                </c:pt>
                <c:pt idx="2">
                  <c:v>0.80957000000000001</c:v>
                </c:pt>
                <c:pt idx="3">
                  <c:v>0.59592000000000001</c:v>
                </c:pt>
                <c:pt idx="4">
                  <c:v>0.78969999999999996</c:v>
                </c:pt>
                <c:pt idx="5">
                  <c:v>0.31524999999999997</c:v>
                </c:pt>
                <c:pt idx="6">
                  <c:v>0.62058999999999997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B-41CF-B4B8-430DE76ABA99}"/>
            </c:ext>
          </c:extLst>
        </c:ser>
        <c:ser>
          <c:idx val="2"/>
          <c:order val="2"/>
          <c:tx>
            <c:strRef>
              <c:f>Sheet1!$B$41</c:f>
              <c:strCache>
                <c:ptCount val="1"/>
                <c:pt idx="0">
                  <c:v>VOC mAP all points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Sheet1!$C$38:$I$38</c:f>
              <c:strCache>
                <c:ptCount val="7"/>
                <c:pt idx="0">
                  <c:v>YOLOv3 800</c:v>
                </c:pt>
                <c:pt idx="1">
                  <c:v>YOLOv3 1000</c:v>
                </c:pt>
                <c:pt idx="2">
                  <c:v>YOLOv3 1200</c:v>
                </c:pt>
                <c:pt idx="3">
                  <c:v>YOLOv3 Brightness 1000</c:v>
                </c:pt>
                <c:pt idx="4">
                  <c:v>YOLOv3 Brightness 1600</c:v>
                </c:pt>
                <c:pt idx="5">
                  <c:v>YOLOv3 Resolution 700</c:v>
                </c:pt>
                <c:pt idx="6">
                  <c:v>YOLOv4 Tiny 7200</c:v>
                </c:pt>
              </c:strCache>
            </c:strRef>
          </c:cat>
          <c:val>
            <c:numRef>
              <c:f>Sheet1!$C$41:$I$41</c:f>
              <c:numCache>
                <c:formatCode>General</c:formatCode>
                <c:ptCount val="7"/>
                <c:pt idx="0">
                  <c:v>0.48325000000000001</c:v>
                </c:pt>
                <c:pt idx="1">
                  <c:v>0.69899999999999995</c:v>
                </c:pt>
                <c:pt idx="2">
                  <c:v>0.85097</c:v>
                </c:pt>
                <c:pt idx="3">
                  <c:v>0.59587999999999997</c:v>
                </c:pt>
                <c:pt idx="4">
                  <c:v>0.81705000000000005</c:v>
                </c:pt>
                <c:pt idx="5">
                  <c:v>0.29509000000000002</c:v>
                </c:pt>
                <c:pt idx="6">
                  <c:v>0.64166999999999996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9B-41CF-B4B8-430DE76ABA99}"/>
            </c:ext>
          </c:extLst>
        </c:ser>
        <c:ser>
          <c:idx val="3"/>
          <c:order val="3"/>
          <c:tx>
            <c:strRef>
              <c:f>Sheet1!$B$42</c:f>
              <c:strCache>
                <c:ptCount val="1"/>
                <c:pt idx="0">
                  <c:v>COCO mAP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Sheet1!$C$38:$I$38</c:f>
              <c:strCache>
                <c:ptCount val="7"/>
                <c:pt idx="0">
                  <c:v>YOLOv3 800</c:v>
                </c:pt>
                <c:pt idx="1">
                  <c:v>YOLOv3 1000</c:v>
                </c:pt>
                <c:pt idx="2">
                  <c:v>YOLOv3 1200</c:v>
                </c:pt>
                <c:pt idx="3">
                  <c:v>YOLOv3 Brightness 1000</c:v>
                </c:pt>
                <c:pt idx="4">
                  <c:v>YOLOv3 Brightness 1600</c:v>
                </c:pt>
                <c:pt idx="5">
                  <c:v>YOLOv3 Resolution 700</c:v>
                </c:pt>
                <c:pt idx="6">
                  <c:v>YOLOv4 Tiny 7200</c:v>
                </c:pt>
              </c:strCache>
            </c:strRef>
          </c:cat>
          <c:val>
            <c:numRef>
              <c:f>Sheet1!$C$42:$I$42</c:f>
              <c:numCache>
                <c:formatCode>General</c:formatCode>
                <c:ptCount val="7"/>
                <c:pt idx="0">
                  <c:v>0.18113000000000001</c:v>
                </c:pt>
                <c:pt idx="1">
                  <c:v>0.36975999999999998</c:v>
                </c:pt>
                <c:pt idx="2">
                  <c:v>0.49237999999999998</c:v>
                </c:pt>
                <c:pt idx="3">
                  <c:v>0.26343</c:v>
                </c:pt>
                <c:pt idx="4">
                  <c:v>0.51154999999999995</c:v>
                </c:pt>
                <c:pt idx="5">
                  <c:v>0.10363</c:v>
                </c:pt>
                <c:pt idx="6">
                  <c:v>0.41113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9B-41CF-B4B8-430DE76AB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775744"/>
        <c:axId val="91771168"/>
      </c:lineChart>
      <c:catAx>
        <c:axId val="9177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71168"/>
        <c:crosses val="autoZero"/>
        <c:auto val="1"/>
        <c:lblAlgn val="ctr"/>
        <c:lblOffset val="100"/>
        <c:noMultiLvlLbl val="0"/>
      </c:catAx>
      <c:valAx>
        <c:axId val="917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7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preprocessing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Sheet1!$B$58</c:f>
              <c:strCache>
                <c:ptCount val="1"/>
                <c:pt idx="0">
                  <c:v>IOU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Sheet1!$C$57:$I$57</c:f>
              <c:strCache>
                <c:ptCount val="7"/>
                <c:pt idx="0">
                  <c:v>YOLOv3 800</c:v>
                </c:pt>
                <c:pt idx="1">
                  <c:v>YOLOv3 1000</c:v>
                </c:pt>
                <c:pt idx="2">
                  <c:v>YOLOv3 1200</c:v>
                </c:pt>
                <c:pt idx="3">
                  <c:v>YOLOv3 Brightness 1000</c:v>
                </c:pt>
                <c:pt idx="4">
                  <c:v>YOLOv3 Brightness 1600</c:v>
                </c:pt>
                <c:pt idx="5">
                  <c:v>YOLOv3 Resolution 700</c:v>
                </c:pt>
                <c:pt idx="6">
                  <c:v>YOLOv4 Tiny 7200</c:v>
                </c:pt>
              </c:strCache>
            </c:strRef>
          </c:cat>
          <c:val>
            <c:numRef>
              <c:f>Sheet1!$C$58:$I$58</c:f>
              <c:numCache>
                <c:formatCode>General</c:formatCode>
                <c:ptCount val="7"/>
                <c:pt idx="0">
                  <c:v>0.36070000000000002</c:v>
                </c:pt>
                <c:pt idx="1">
                  <c:v>0.65159999999999996</c:v>
                </c:pt>
                <c:pt idx="2">
                  <c:v>0.69499999999999995</c:v>
                </c:pt>
                <c:pt idx="3">
                  <c:v>0.56640000000000001</c:v>
                </c:pt>
                <c:pt idx="4">
                  <c:v>0.75749999999999995</c:v>
                </c:pt>
                <c:pt idx="5">
                  <c:v>0.33030000000000004</c:v>
                </c:pt>
                <c:pt idx="6">
                  <c:v>0.70250000000000001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38-4DC8-BA87-235FADD944E3}"/>
            </c:ext>
          </c:extLst>
        </c:ser>
        <c:ser>
          <c:idx val="1"/>
          <c:order val="1"/>
          <c:tx>
            <c:strRef>
              <c:f>Sheet1!$B$59</c:f>
              <c:strCache>
                <c:ptCount val="1"/>
                <c:pt idx="0">
                  <c:v>VOC mAP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Sheet1!$C$57:$I$57</c:f>
              <c:strCache>
                <c:ptCount val="7"/>
                <c:pt idx="0">
                  <c:v>YOLOv3 800</c:v>
                </c:pt>
                <c:pt idx="1">
                  <c:v>YOLOv3 1000</c:v>
                </c:pt>
                <c:pt idx="2">
                  <c:v>YOLOv3 1200</c:v>
                </c:pt>
                <c:pt idx="3">
                  <c:v>YOLOv3 Brightness 1000</c:v>
                </c:pt>
                <c:pt idx="4">
                  <c:v>YOLOv3 Brightness 1600</c:v>
                </c:pt>
                <c:pt idx="5">
                  <c:v>YOLOv3 Resolution 700</c:v>
                </c:pt>
                <c:pt idx="6">
                  <c:v>YOLOv4 Tiny 7200</c:v>
                </c:pt>
              </c:strCache>
            </c:strRef>
          </c:cat>
          <c:val>
            <c:numRef>
              <c:f>Sheet1!$C$59:$I$59</c:f>
              <c:numCache>
                <c:formatCode>General</c:formatCode>
                <c:ptCount val="7"/>
                <c:pt idx="0">
                  <c:v>0.42071999999999998</c:v>
                </c:pt>
                <c:pt idx="1">
                  <c:v>0.69103999999999999</c:v>
                </c:pt>
                <c:pt idx="2">
                  <c:v>0.79557999999999995</c:v>
                </c:pt>
                <c:pt idx="3">
                  <c:v>0.59804000000000002</c:v>
                </c:pt>
                <c:pt idx="4">
                  <c:v>0.80703000000000003</c:v>
                </c:pt>
                <c:pt idx="5">
                  <c:v>0.31922</c:v>
                </c:pt>
                <c:pt idx="6">
                  <c:v>0.78978999999999999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38-4DC8-BA87-235FADD944E3}"/>
            </c:ext>
          </c:extLst>
        </c:ser>
        <c:ser>
          <c:idx val="2"/>
          <c:order val="2"/>
          <c:tx>
            <c:strRef>
              <c:f>Sheet1!$B$60</c:f>
              <c:strCache>
                <c:ptCount val="1"/>
                <c:pt idx="0">
                  <c:v>VOC mAP all points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Sheet1!$C$57:$I$57</c:f>
              <c:strCache>
                <c:ptCount val="7"/>
                <c:pt idx="0">
                  <c:v>YOLOv3 800</c:v>
                </c:pt>
                <c:pt idx="1">
                  <c:v>YOLOv3 1000</c:v>
                </c:pt>
                <c:pt idx="2">
                  <c:v>YOLOv3 1200</c:v>
                </c:pt>
                <c:pt idx="3">
                  <c:v>YOLOv3 Brightness 1000</c:v>
                </c:pt>
                <c:pt idx="4">
                  <c:v>YOLOv3 Brightness 1600</c:v>
                </c:pt>
                <c:pt idx="5">
                  <c:v>YOLOv3 Resolution 700</c:v>
                </c:pt>
                <c:pt idx="6">
                  <c:v>YOLOv4 Tiny 7200</c:v>
                </c:pt>
              </c:strCache>
            </c:strRef>
          </c:cat>
          <c:val>
            <c:numRef>
              <c:f>Sheet1!$C$60:$I$60</c:f>
              <c:numCache>
                <c:formatCode>General</c:formatCode>
                <c:ptCount val="7"/>
                <c:pt idx="0">
                  <c:v>0.40212999999999999</c:v>
                </c:pt>
                <c:pt idx="1">
                  <c:v>0.71818000000000004</c:v>
                </c:pt>
                <c:pt idx="2">
                  <c:v>0.80408999999999997</c:v>
                </c:pt>
                <c:pt idx="3">
                  <c:v>0.64090000000000003</c:v>
                </c:pt>
                <c:pt idx="4">
                  <c:v>0.86880999999999997</c:v>
                </c:pt>
                <c:pt idx="5">
                  <c:v>0.33548</c:v>
                </c:pt>
                <c:pt idx="6">
                  <c:v>0.79459000000000002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38-4DC8-BA87-235FADD944E3}"/>
            </c:ext>
          </c:extLst>
        </c:ser>
        <c:ser>
          <c:idx val="3"/>
          <c:order val="3"/>
          <c:tx>
            <c:strRef>
              <c:f>Sheet1!$B$61</c:f>
              <c:strCache>
                <c:ptCount val="1"/>
                <c:pt idx="0">
                  <c:v>COCO mAP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Sheet1!$C$57:$I$57</c:f>
              <c:strCache>
                <c:ptCount val="7"/>
                <c:pt idx="0">
                  <c:v>YOLOv3 800</c:v>
                </c:pt>
                <c:pt idx="1">
                  <c:v>YOLOv3 1000</c:v>
                </c:pt>
                <c:pt idx="2">
                  <c:v>YOLOv3 1200</c:v>
                </c:pt>
                <c:pt idx="3">
                  <c:v>YOLOv3 Brightness 1000</c:v>
                </c:pt>
                <c:pt idx="4">
                  <c:v>YOLOv3 Brightness 1600</c:v>
                </c:pt>
                <c:pt idx="5">
                  <c:v>YOLOv3 Resolution 700</c:v>
                </c:pt>
                <c:pt idx="6">
                  <c:v>YOLOv4 Tiny 7200</c:v>
                </c:pt>
              </c:strCache>
            </c:strRef>
          </c:cat>
          <c:val>
            <c:numRef>
              <c:f>Sheet1!$C$61:$I$61</c:f>
              <c:numCache>
                <c:formatCode>General</c:formatCode>
                <c:ptCount val="7"/>
                <c:pt idx="0">
                  <c:v>0.16968</c:v>
                </c:pt>
                <c:pt idx="1">
                  <c:v>0.36973</c:v>
                </c:pt>
                <c:pt idx="2">
                  <c:v>0.46314</c:v>
                </c:pt>
                <c:pt idx="3">
                  <c:v>0.28441</c:v>
                </c:pt>
                <c:pt idx="4">
                  <c:v>0.52739000000000003</c:v>
                </c:pt>
                <c:pt idx="5">
                  <c:v>0.1192</c:v>
                </c:pt>
                <c:pt idx="6">
                  <c:v>0.48159999999999997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38-4DC8-BA87-235FADD94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89680"/>
        <c:axId val="8782608"/>
      </c:lineChart>
      <c:catAx>
        <c:axId val="878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2608"/>
        <c:crosses val="autoZero"/>
        <c:auto val="1"/>
        <c:lblAlgn val="ctr"/>
        <c:lblOffset val="100"/>
        <c:noMultiLvlLbl val="0"/>
      </c:catAx>
      <c:valAx>
        <c:axId val="878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Ablation resolution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Sheet1!$B$68</c:f>
              <c:strCache>
                <c:ptCount val="1"/>
                <c:pt idx="0">
                  <c:v>IOU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Sheet1!$C$67:$I$67</c:f>
              <c:strCache>
                <c:ptCount val="7"/>
                <c:pt idx="0">
                  <c:v>YOLOv3 800</c:v>
                </c:pt>
                <c:pt idx="1">
                  <c:v>YOLOv3 1000</c:v>
                </c:pt>
                <c:pt idx="2">
                  <c:v>YOLOv3 1200</c:v>
                </c:pt>
                <c:pt idx="3">
                  <c:v>YOLOv3 Brightness 1000</c:v>
                </c:pt>
                <c:pt idx="4">
                  <c:v>YOLOv3 Brightness 1600</c:v>
                </c:pt>
                <c:pt idx="5">
                  <c:v>YOLOv3 Resolution 700</c:v>
                </c:pt>
                <c:pt idx="6">
                  <c:v>YOLOv4 Tiny 7200</c:v>
                </c:pt>
              </c:strCache>
            </c:strRef>
          </c:cat>
          <c:val>
            <c:numRef>
              <c:f>Sheet1!$C$68:$I$68</c:f>
              <c:numCache>
                <c:formatCode>General</c:formatCode>
                <c:ptCount val="7"/>
                <c:pt idx="0">
                  <c:v>1E-3</c:v>
                </c:pt>
                <c:pt idx="1">
                  <c:v>1.8E-3</c:v>
                </c:pt>
                <c:pt idx="2">
                  <c:v>1.4000000000000002E-3</c:v>
                </c:pt>
                <c:pt idx="3">
                  <c:v>2.9999999999999997E-4</c:v>
                </c:pt>
                <c:pt idx="4">
                  <c:v>1.5E-3</c:v>
                </c:pt>
                <c:pt idx="5">
                  <c:v>8.9999999999999998E-4</c:v>
                </c:pt>
                <c:pt idx="6">
                  <c:v>1.4000000000000002E-3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F4-467F-B117-C0A445CE762B}"/>
            </c:ext>
          </c:extLst>
        </c:ser>
        <c:ser>
          <c:idx val="1"/>
          <c:order val="1"/>
          <c:tx>
            <c:strRef>
              <c:f>Sheet1!$B$69</c:f>
              <c:strCache>
                <c:ptCount val="1"/>
                <c:pt idx="0">
                  <c:v>VOC mAP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Sheet1!$C$67:$I$67</c:f>
              <c:strCache>
                <c:ptCount val="7"/>
                <c:pt idx="0">
                  <c:v>YOLOv3 800</c:v>
                </c:pt>
                <c:pt idx="1">
                  <c:v>YOLOv3 1000</c:v>
                </c:pt>
                <c:pt idx="2">
                  <c:v>YOLOv3 1200</c:v>
                </c:pt>
                <c:pt idx="3">
                  <c:v>YOLOv3 Brightness 1000</c:v>
                </c:pt>
                <c:pt idx="4">
                  <c:v>YOLOv3 Brightness 1600</c:v>
                </c:pt>
                <c:pt idx="5">
                  <c:v>YOLOv3 Resolution 700</c:v>
                </c:pt>
                <c:pt idx="6">
                  <c:v>YOLOv4 Tiny 7200</c:v>
                </c:pt>
              </c:strCache>
            </c:strRef>
          </c:cat>
          <c:val>
            <c:numRef>
              <c:f>Sheet1!$C$69:$I$69</c:f>
              <c:numCache>
                <c:formatCode>General</c:formatCode>
                <c:ptCount val="7"/>
                <c:pt idx="0">
                  <c:v>8.8299999999999993E-3</c:v>
                </c:pt>
                <c:pt idx="1">
                  <c:v>7.9000000000000008E-3</c:v>
                </c:pt>
                <c:pt idx="2">
                  <c:v>1.082E-2</c:v>
                </c:pt>
                <c:pt idx="3">
                  <c:v>2.597E-2</c:v>
                </c:pt>
                <c:pt idx="4">
                  <c:v>8.94E-3</c:v>
                </c:pt>
                <c:pt idx="5">
                  <c:v>4.5449999999999997E-2</c:v>
                </c:pt>
                <c:pt idx="6">
                  <c:v>1.8180000000000002E-2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F4-467F-B117-C0A445CE762B}"/>
            </c:ext>
          </c:extLst>
        </c:ser>
        <c:ser>
          <c:idx val="2"/>
          <c:order val="2"/>
          <c:tx>
            <c:strRef>
              <c:f>Sheet1!$B$70</c:f>
              <c:strCache>
                <c:ptCount val="1"/>
                <c:pt idx="0">
                  <c:v>VOC mAP all points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Sheet1!$C$67:$I$67</c:f>
              <c:strCache>
                <c:ptCount val="7"/>
                <c:pt idx="0">
                  <c:v>YOLOv3 800</c:v>
                </c:pt>
                <c:pt idx="1">
                  <c:v>YOLOv3 1000</c:v>
                </c:pt>
                <c:pt idx="2">
                  <c:v>YOLOv3 1200</c:v>
                </c:pt>
                <c:pt idx="3">
                  <c:v>YOLOv3 Brightness 1000</c:v>
                </c:pt>
                <c:pt idx="4">
                  <c:v>YOLOv3 Brightness 1600</c:v>
                </c:pt>
                <c:pt idx="5">
                  <c:v>YOLOv3 Resolution 700</c:v>
                </c:pt>
                <c:pt idx="6">
                  <c:v>YOLOv4 Tiny 7200</c:v>
                </c:pt>
              </c:strCache>
            </c:strRef>
          </c:cat>
          <c:val>
            <c:numRef>
              <c:f>Sheet1!$C$70:$I$70</c:f>
              <c:numCache>
                <c:formatCode>General</c:formatCode>
                <c:ptCount val="7"/>
                <c:pt idx="0">
                  <c:v>3.0999999999999999E-3</c:v>
                </c:pt>
                <c:pt idx="1">
                  <c:v>2.5400000000000002E-3</c:v>
                </c:pt>
                <c:pt idx="2">
                  <c:v>2.6700000000000001E-3</c:v>
                </c:pt>
                <c:pt idx="3">
                  <c:v>4.62E-3</c:v>
                </c:pt>
                <c:pt idx="4">
                  <c:v>3.47E-3</c:v>
                </c:pt>
                <c:pt idx="5">
                  <c:v>4.4999999999999997E-3</c:v>
                </c:pt>
                <c:pt idx="6">
                  <c:v>5.3800000000000002E-3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F4-467F-B117-C0A445CE762B}"/>
            </c:ext>
          </c:extLst>
        </c:ser>
        <c:ser>
          <c:idx val="3"/>
          <c:order val="3"/>
          <c:tx>
            <c:strRef>
              <c:f>Sheet1!$B$71</c:f>
              <c:strCache>
                <c:ptCount val="1"/>
                <c:pt idx="0">
                  <c:v>COCO mAP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Sheet1!$C$67:$I$67</c:f>
              <c:strCache>
                <c:ptCount val="7"/>
                <c:pt idx="0">
                  <c:v>YOLOv3 800</c:v>
                </c:pt>
                <c:pt idx="1">
                  <c:v>YOLOv3 1000</c:v>
                </c:pt>
                <c:pt idx="2">
                  <c:v>YOLOv3 1200</c:v>
                </c:pt>
                <c:pt idx="3">
                  <c:v>YOLOv3 Brightness 1000</c:v>
                </c:pt>
                <c:pt idx="4">
                  <c:v>YOLOv3 Brightness 1600</c:v>
                </c:pt>
                <c:pt idx="5">
                  <c:v>YOLOv3 Resolution 700</c:v>
                </c:pt>
                <c:pt idx="6">
                  <c:v>YOLOv4 Tiny 7200</c:v>
                </c:pt>
              </c:strCache>
            </c:strRef>
          </c:cat>
          <c:val>
            <c:numRef>
              <c:f>Sheet1!$C$71:$I$71</c:f>
              <c:numCache>
                <c:formatCode>General</c:formatCode>
                <c:ptCount val="7"/>
                <c:pt idx="0">
                  <c:v>7.3999999999999999E-4</c:v>
                </c:pt>
                <c:pt idx="1">
                  <c:v>6.8999999999999997E-4</c:v>
                </c:pt>
                <c:pt idx="2">
                  <c:v>7.1000000000000002E-4</c:v>
                </c:pt>
                <c:pt idx="3">
                  <c:v>1.0399999999999999E-3</c:v>
                </c:pt>
                <c:pt idx="4">
                  <c:v>8.0999999999999996E-4</c:v>
                </c:pt>
                <c:pt idx="5">
                  <c:v>1.2899999999999999E-3</c:v>
                </c:pt>
                <c:pt idx="6">
                  <c:v>1.2800000000000001E-3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F4-467F-B117-C0A445CE7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767424"/>
        <c:axId val="91761600"/>
      </c:lineChart>
      <c:catAx>
        <c:axId val="9176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61600"/>
        <c:crosses val="autoZero"/>
        <c:auto val="1"/>
        <c:lblAlgn val="ctr"/>
        <c:lblOffset val="100"/>
        <c:noMultiLvlLbl val="0"/>
      </c:catAx>
      <c:valAx>
        <c:axId val="9176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6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Ablation brightness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Sheet1!$B$77</c:f>
              <c:strCache>
                <c:ptCount val="1"/>
                <c:pt idx="0">
                  <c:v>IOU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Sheet1!$C$76:$I$76</c:f>
              <c:strCache>
                <c:ptCount val="7"/>
                <c:pt idx="0">
                  <c:v>YOLOv3 800</c:v>
                </c:pt>
                <c:pt idx="1">
                  <c:v>YOLOv3 1000</c:v>
                </c:pt>
                <c:pt idx="2">
                  <c:v>YOLOv3 1200</c:v>
                </c:pt>
                <c:pt idx="3">
                  <c:v>YOLOv3 Brightness 1000</c:v>
                </c:pt>
                <c:pt idx="4">
                  <c:v>YOLOv3 Brightness 1600</c:v>
                </c:pt>
                <c:pt idx="5">
                  <c:v>YOLOv3 Resolution 700</c:v>
                </c:pt>
                <c:pt idx="6">
                  <c:v>YOLOv4 Tiny 7200</c:v>
                </c:pt>
              </c:strCache>
            </c:strRef>
          </c:cat>
          <c:val>
            <c:numRef>
              <c:f>Sheet1!$C$77:$I$77</c:f>
              <c:numCache>
                <c:formatCode>General</c:formatCode>
                <c:ptCount val="7"/>
                <c:pt idx="0">
                  <c:v>0.33740000000000003</c:v>
                </c:pt>
                <c:pt idx="1">
                  <c:v>0.60850000000000004</c:v>
                </c:pt>
                <c:pt idx="2">
                  <c:v>0.68909999999999993</c:v>
                </c:pt>
                <c:pt idx="3">
                  <c:v>0.55869999999999997</c:v>
                </c:pt>
                <c:pt idx="4">
                  <c:v>0.75120000000000009</c:v>
                </c:pt>
                <c:pt idx="5">
                  <c:v>0.3135</c:v>
                </c:pt>
                <c:pt idx="6">
                  <c:v>0.68090000000000006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18-48CA-8B27-BA33BECDE571}"/>
            </c:ext>
          </c:extLst>
        </c:ser>
        <c:ser>
          <c:idx val="1"/>
          <c:order val="1"/>
          <c:tx>
            <c:strRef>
              <c:f>Sheet1!$B$78</c:f>
              <c:strCache>
                <c:ptCount val="1"/>
                <c:pt idx="0">
                  <c:v>VOC mAP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Sheet1!$C$76:$I$76</c:f>
              <c:strCache>
                <c:ptCount val="7"/>
                <c:pt idx="0">
                  <c:v>YOLOv3 800</c:v>
                </c:pt>
                <c:pt idx="1">
                  <c:v>YOLOv3 1000</c:v>
                </c:pt>
                <c:pt idx="2">
                  <c:v>YOLOv3 1200</c:v>
                </c:pt>
                <c:pt idx="3">
                  <c:v>YOLOv3 Brightness 1000</c:v>
                </c:pt>
                <c:pt idx="4">
                  <c:v>YOLOv3 Brightness 1600</c:v>
                </c:pt>
                <c:pt idx="5">
                  <c:v>YOLOv3 Resolution 700</c:v>
                </c:pt>
                <c:pt idx="6">
                  <c:v>YOLOv4 Tiny 7200</c:v>
                </c:pt>
              </c:strCache>
            </c:strRef>
          </c:cat>
          <c:val>
            <c:numRef>
              <c:f>Sheet1!$C$78:$I$78</c:f>
              <c:numCache>
                <c:formatCode>General</c:formatCode>
                <c:ptCount val="7"/>
                <c:pt idx="0">
                  <c:v>0.43314999999999998</c:v>
                </c:pt>
                <c:pt idx="1">
                  <c:v>0.69599999999999995</c:v>
                </c:pt>
                <c:pt idx="2">
                  <c:v>0.79235</c:v>
                </c:pt>
                <c:pt idx="3">
                  <c:v>0.59211000000000003</c:v>
                </c:pt>
                <c:pt idx="4">
                  <c:v>0.80256000000000005</c:v>
                </c:pt>
                <c:pt idx="5">
                  <c:v>0.30175000000000002</c:v>
                </c:pt>
                <c:pt idx="6">
                  <c:v>0.71048999999999995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18-48CA-8B27-BA33BECDE571}"/>
            </c:ext>
          </c:extLst>
        </c:ser>
        <c:ser>
          <c:idx val="2"/>
          <c:order val="2"/>
          <c:tx>
            <c:strRef>
              <c:f>Sheet1!$B$79</c:f>
              <c:strCache>
                <c:ptCount val="1"/>
                <c:pt idx="0">
                  <c:v>VOC mAP all points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Sheet1!$C$76:$I$76</c:f>
              <c:strCache>
                <c:ptCount val="7"/>
                <c:pt idx="0">
                  <c:v>YOLOv3 800</c:v>
                </c:pt>
                <c:pt idx="1">
                  <c:v>YOLOv3 1000</c:v>
                </c:pt>
                <c:pt idx="2">
                  <c:v>YOLOv3 1200</c:v>
                </c:pt>
                <c:pt idx="3">
                  <c:v>YOLOv3 Brightness 1000</c:v>
                </c:pt>
                <c:pt idx="4">
                  <c:v>YOLOv3 Brightness 1600</c:v>
                </c:pt>
                <c:pt idx="5">
                  <c:v>YOLOv3 Resolution 700</c:v>
                </c:pt>
                <c:pt idx="6">
                  <c:v>YOLOv4 Tiny 7200</c:v>
                </c:pt>
              </c:strCache>
            </c:strRef>
          </c:cat>
          <c:val>
            <c:numRef>
              <c:f>Sheet1!$C$79:$I$79</c:f>
              <c:numCache>
                <c:formatCode>General</c:formatCode>
                <c:ptCount val="7"/>
                <c:pt idx="0">
                  <c:v>0.41259000000000001</c:v>
                </c:pt>
                <c:pt idx="1">
                  <c:v>0.68630000000000002</c:v>
                </c:pt>
                <c:pt idx="2">
                  <c:v>0.79283999999999999</c:v>
                </c:pt>
                <c:pt idx="3">
                  <c:v>0.59794999999999998</c:v>
                </c:pt>
                <c:pt idx="4">
                  <c:v>0.84648000000000001</c:v>
                </c:pt>
                <c:pt idx="5">
                  <c:v>0.32272000000000001</c:v>
                </c:pt>
                <c:pt idx="6">
                  <c:v>0.76339000000000001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18-48CA-8B27-BA33BECDE571}"/>
            </c:ext>
          </c:extLst>
        </c:ser>
        <c:ser>
          <c:idx val="3"/>
          <c:order val="3"/>
          <c:tx>
            <c:strRef>
              <c:f>Sheet1!$B$80</c:f>
              <c:strCache>
                <c:ptCount val="1"/>
                <c:pt idx="0">
                  <c:v>COCO mAP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Sheet1!$C$76:$I$76</c:f>
              <c:strCache>
                <c:ptCount val="7"/>
                <c:pt idx="0">
                  <c:v>YOLOv3 800</c:v>
                </c:pt>
                <c:pt idx="1">
                  <c:v>YOLOv3 1000</c:v>
                </c:pt>
                <c:pt idx="2">
                  <c:v>YOLOv3 1200</c:v>
                </c:pt>
                <c:pt idx="3">
                  <c:v>YOLOv3 Brightness 1000</c:v>
                </c:pt>
                <c:pt idx="4">
                  <c:v>YOLOv3 Brightness 1600</c:v>
                </c:pt>
                <c:pt idx="5">
                  <c:v>YOLOv3 Resolution 700</c:v>
                </c:pt>
                <c:pt idx="6">
                  <c:v>YOLOv4 Tiny 7200</c:v>
                </c:pt>
              </c:strCache>
            </c:strRef>
          </c:cat>
          <c:val>
            <c:numRef>
              <c:f>Sheet1!$C$80:$I$80</c:f>
              <c:numCache>
                <c:formatCode>General</c:formatCode>
                <c:ptCount val="7"/>
                <c:pt idx="0">
                  <c:v>0.16434000000000001</c:v>
                </c:pt>
                <c:pt idx="1">
                  <c:v>0.35122999999999999</c:v>
                </c:pt>
                <c:pt idx="2">
                  <c:v>0.45834000000000003</c:v>
                </c:pt>
                <c:pt idx="3">
                  <c:v>0.27806999999999998</c:v>
                </c:pt>
                <c:pt idx="4">
                  <c:v>0.52124000000000004</c:v>
                </c:pt>
                <c:pt idx="5">
                  <c:v>0.11027000000000001</c:v>
                </c:pt>
                <c:pt idx="6">
                  <c:v>0.46298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18-48CA-8B27-BA33BECDE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757856"/>
        <c:axId val="91749120"/>
      </c:lineChart>
      <c:catAx>
        <c:axId val="9175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49120"/>
        <c:crosses val="autoZero"/>
        <c:auto val="1"/>
        <c:lblAlgn val="ctr"/>
        <c:lblOffset val="100"/>
        <c:noMultiLvlLbl val="0"/>
      </c:catAx>
      <c:valAx>
        <c:axId val="9174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5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YOLOv3 800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Sheet2!$C$7</c:f>
              <c:strCache>
                <c:ptCount val="1"/>
                <c:pt idx="0">
                  <c:v>IOU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Sheet2!$D$6:$H$6</c:f>
              <c:strCache>
                <c:ptCount val="5"/>
                <c:pt idx="0">
                  <c:v>Original images</c:v>
                </c:pt>
                <c:pt idx="1">
                  <c:v>Histogram eq</c:v>
                </c:pt>
                <c:pt idx="2">
                  <c:v>All preprocessing</c:v>
                </c:pt>
                <c:pt idx="3">
                  <c:v>ablation resolution</c:v>
                </c:pt>
                <c:pt idx="4">
                  <c:v>ablation brightness</c:v>
                </c:pt>
              </c:strCache>
            </c:strRef>
          </c:cat>
          <c:val>
            <c:numRef>
              <c:f>Sheet2!$D$7:$H$7</c:f>
              <c:numCache>
                <c:formatCode>General</c:formatCode>
                <c:ptCount val="5"/>
                <c:pt idx="0">
                  <c:v>0.47490000000000004</c:v>
                </c:pt>
                <c:pt idx="1">
                  <c:v>0.44340000000000002</c:v>
                </c:pt>
                <c:pt idx="2">
                  <c:v>0.36070000000000002</c:v>
                </c:pt>
                <c:pt idx="3">
                  <c:v>1E-3</c:v>
                </c:pt>
                <c:pt idx="4">
                  <c:v>0.33740000000000003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9D-483B-9AA4-94C648C19F40}"/>
            </c:ext>
          </c:extLst>
        </c:ser>
        <c:ser>
          <c:idx val="1"/>
          <c:order val="1"/>
          <c:tx>
            <c:strRef>
              <c:f>Sheet2!$C$8</c:f>
              <c:strCache>
                <c:ptCount val="1"/>
                <c:pt idx="0">
                  <c:v>VOC mAP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Sheet2!$D$6:$H$6</c:f>
              <c:strCache>
                <c:ptCount val="5"/>
                <c:pt idx="0">
                  <c:v>Original images</c:v>
                </c:pt>
                <c:pt idx="1">
                  <c:v>Histogram eq</c:v>
                </c:pt>
                <c:pt idx="2">
                  <c:v>All preprocessing</c:v>
                </c:pt>
                <c:pt idx="3">
                  <c:v>ablation resolution</c:v>
                </c:pt>
                <c:pt idx="4">
                  <c:v>ablation brightness</c:v>
                </c:pt>
              </c:strCache>
            </c:strRef>
          </c:cat>
          <c:val>
            <c:numRef>
              <c:f>Sheet2!$D$8:$H$8</c:f>
              <c:numCache>
                <c:formatCode>General</c:formatCode>
                <c:ptCount val="5"/>
                <c:pt idx="0">
                  <c:v>0.49542000000000003</c:v>
                </c:pt>
                <c:pt idx="1">
                  <c:v>0.49093999999999999</c:v>
                </c:pt>
                <c:pt idx="2">
                  <c:v>0.42071999999999998</c:v>
                </c:pt>
                <c:pt idx="3">
                  <c:v>8.8299999999999993E-3</c:v>
                </c:pt>
                <c:pt idx="4">
                  <c:v>0.43314999999999998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9D-483B-9AA4-94C648C19F40}"/>
            </c:ext>
          </c:extLst>
        </c:ser>
        <c:ser>
          <c:idx val="2"/>
          <c:order val="2"/>
          <c:tx>
            <c:strRef>
              <c:f>Sheet2!$C$9</c:f>
              <c:strCache>
                <c:ptCount val="1"/>
                <c:pt idx="0">
                  <c:v>VOC mAP all points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Sheet2!$D$6:$H$6</c:f>
              <c:strCache>
                <c:ptCount val="5"/>
                <c:pt idx="0">
                  <c:v>Original images</c:v>
                </c:pt>
                <c:pt idx="1">
                  <c:v>Histogram eq</c:v>
                </c:pt>
                <c:pt idx="2">
                  <c:v>All preprocessing</c:v>
                </c:pt>
                <c:pt idx="3">
                  <c:v>ablation resolution</c:v>
                </c:pt>
                <c:pt idx="4">
                  <c:v>ablation brightness</c:v>
                </c:pt>
              </c:strCache>
            </c:strRef>
          </c:cat>
          <c:val>
            <c:numRef>
              <c:f>Sheet2!$D$9:$H$9</c:f>
              <c:numCache>
                <c:formatCode>General</c:formatCode>
                <c:ptCount val="5"/>
                <c:pt idx="0">
                  <c:v>0.49632999999999999</c:v>
                </c:pt>
                <c:pt idx="1">
                  <c:v>0.48325000000000001</c:v>
                </c:pt>
                <c:pt idx="2">
                  <c:v>0.40212999999999999</c:v>
                </c:pt>
                <c:pt idx="3">
                  <c:v>3.0999999999999999E-3</c:v>
                </c:pt>
                <c:pt idx="4">
                  <c:v>0.41259000000000001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9D-483B-9AA4-94C648C19F40}"/>
            </c:ext>
          </c:extLst>
        </c:ser>
        <c:ser>
          <c:idx val="3"/>
          <c:order val="3"/>
          <c:tx>
            <c:strRef>
              <c:f>Sheet2!$C$10</c:f>
              <c:strCache>
                <c:ptCount val="1"/>
                <c:pt idx="0">
                  <c:v>COCO mAP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Sheet2!$D$6:$H$6</c:f>
              <c:strCache>
                <c:ptCount val="5"/>
                <c:pt idx="0">
                  <c:v>Original images</c:v>
                </c:pt>
                <c:pt idx="1">
                  <c:v>Histogram eq</c:v>
                </c:pt>
                <c:pt idx="2">
                  <c:v>All preprocessing</c:v>
                </c:pt>
                <c:pt idx="3">
                  <c:v>ablation resolution</c:v>
                </c:pt>
                <c:pt idx="4">
                  <c:v>ablation brightness</c:v>
                </c:pt>
              </c:strCache>
            </c:strRef>
          </c:cat>
          <c:val>
            <c:numRef>
              <c:f>Sheet2!$D$10:$H$10</c:f>
              <c:numCache>
                <c:formatCode>General</c:formatCode>
                <c:ptCount val="5"/>
                <c:pt idx="0">
                  <c:v>0.20366000000000001</c:v>
                </c:pt>
                <c:pt idx="1">
                  <c:v>0.18113000000000001</c:v>
                </c:pt>
                <c:pt idx="2">
                  <c:v>0.16968</c:v>
                </c:pt>
                <c:pt idx="3">
                  <c:v>7.3999999999999999E-4</c:v>
                </c:pt>
                <c:pt idx="4">
                  <c:v>0.16434000000000001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9D-483B-9AA4-94C648C19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10480"/>
        <c:axId val="8807984"/>
      </c:lineChart>
      <c:catAx>
        <c:axId val="881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7984"/>
        <c:crosses val="autoZero"/>
        <c:auto val="1"/>
        <c:lblAlgn val="ctr"/>
        <c:lblOffset val="100"/>
        <c:noMultiLvlLbl val="0"/>
      </c:catAx>
      <c:valAx>
        <c:axId val="880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YOLOv3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Sheet2!$C$18</c:f>
              <c:strCache>
                <c:ptCount val="1"/>
                <c:pt idx="0">
                  <c:v>IOU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Sheet2!$D$17:$H$17</c:f>
              <c:strCache>
                <c:ptCount val="5"/>
                <c:pt idx="0">
                  <c:v>Original images</c:v>
                </c:pt>
                <c:pt idx="1">
                  <c:v>Histogram eq</c:v>
                </c:pt>
                <c:pt idx="2">
                  <c:v>All preprocessing</c:v>
                </c:pt>
                <c:pt idx="3">
                  <c:v>ablation resolution</c:v>
                </c:pt>
                <c:pt idx="4">
                  <c:v>ablation brightness</c:v>
                </c:pt>
              </c:strCache>
            </c:strRef>
          </c:cat>
          <c:val>
            <c:numRef>
              <c:f>Sheet2!$D$18:$H$18</c:f>
              <c:numCache>
                <c:formatCode>General</c:formatCode>
                <c:ptCount val="5"/>
                <c:pt idx="0">
                  <c:v>0.68079999999999996</c:v>
                </c:pt>
                <c:pt idx="1">
                  <c:v>0.62280000000000002</c:v>
                </c:pt>
                <c:pt idx="2">
                  <c:v>0.65159999999999996</c:v>
                </c:pt>
                <c:pt idx="3">
                  <c:v>1.8E-3</c:v>
                </c:pt>
                <c:pt idx="4">
                  <c:v>0.60850000000000004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9-4117-97AB-FF6B283B4FF8}"/>
            </c:ext>
          </c:extLst>
        </c:ser>
        <c:ser>
          <c:idx val="1"/>
          <c:order val="1"/>
          <c:tx>
            <c:strRef>
              <c:f>Sheet2!$C$19</c:f>
              <c:strCache>
                <c:ptCount val="1"/>
                <c:pt idx="0">
                  <c:v>VOC mAP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Sheet2!$D$17:$H$17</c:f>
              <c:strCache>
                <c:ptCount val="5"/>
                <c:pt idx="0">
                  <c:v>Original images</c:v>
                </c:pt>
                <c:pt idx="1">
                  <c:v>Histogram eq</c:v>
                </c:pt>
                <c:pt idx="2">
                  <c:v>All preprocessing</c:v>
                </c:pt>
                <c:pt idx="3">
                  <c:v>ablation resolution</c:v>
                </c:pt>
                <c:pt idx="4">
                  <c:v>ablation brightness</c:v>
                </c:pt>
              </c:strCache>
            </c:strRef>
          </c:cat>
          <c:val>
            <c:numRef>
              <c:f>Sheet2!$D$19:$H$19</c:f>
              <c:numCache>
                <c:formatCode>General</c:formatCode>
                <c:ptCount val="5"/>
                <c:pt idx="0">
                  <c:v>0.78685000000000005</c:v>
                </c:pt>
                <c:pt idx="1">
                  <c:v>0.69832000000000005</c:v>
                </c:pt>
                <c:pt idx="2">
                  <c:v>0.69103999999999999</c:v>
                </c:pt>
                <c:pt idx="3">
                  <c:v>7.9000000000000008E-3</c:v>
                </c:pt>
                <c:pt idx="4">
                  <c:v>0.69599999999999995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29-4117-97AB-FF6B283B4FF8}"/>
            </c:ext>
          </c:extLst>
        </c:ser>
        <c:ser>
          <c:idx val="2"/>
          <c:order val="2"/>
          <c:tx>
            <c:strRef>
              <c:f>Sheet2!$C$20</c:f>
              <c:strCache>
                <c:ptCount val="1"/>
                <c:pt idx="0">
                  <c:v>VOC mAP all points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Sheet2!$D$17:$H$17</c:f>
              <c:strCache>
                <c:ptCount val="5"/>
                <c:pt idx="0">
                  <c:v>Original images</c:v>
                </c:pt>
                <c:pt idx="1">
                  <c:v>Histogram eq</c:v>
                </c:pt>
                <c:pt idx="2">
                  <c:v>All preprocessing</c:v>
                </c:pt>
                <c:pt idx="3">
                  <c:v>ablation resolution</c:v>
                </c:pt>
                <c:pt idx="4">
                  <c:v>ablation brightness</c:v>
                </c:pt>
              </c:strCache>
            </c:strRef>
          </c:cat>
          <c:val>
            <c:numRef>
              <c:f>Sheet2!$D$20:$H$20</c:f>
              <c:numCache>
                <c:formatCode>General</c:formatCode>
                <c:ptCount val="5"/>
                <c:pt idx="0">
                  <c:v>0.77981</c:v>
                </c:pt>
                <c:pt idx="1">
                  <c:v>0.69899999999999995</c:v>
                </c:pt>
                <c:pt idx="2">
                  <c:v>0.71818000000000004</c:v>
                </c:pt>
                <c:pt idx="3">
                  <c:v>2.5400000000000002E-3</c:v>
                </c:pt>
                <c:pt idx="4">
                  <c:v>0.68630000000000002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29-4117-97AB-FF6B283B4FF8}"/>
            </c:ext>
          </c:extLst>
        </c:ser>
        <c:ser>
          <c:idx val="3"/>
          <c:order val="3"/>
          <c:tx>
            <c:strRef>
              <c:f>Sheet2!$C$21</c:f>
              <c:strCache>
                <c:ptCount val="1"/>
                <c:pt idx="0">
                  <c:v>COCO mAP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Sheet2!$D$17:$H$17</c:f>
              <c:strCache>
                <c:ptCount val="5"/>
                <c:pt idx="0">
                  <c:v>Original images</c:v>
                </c:pt>
                <c:pt idx="1">
                  <c:v>Histogram eq</c:v>
                </c:pt>
                <c:pt idx="2">
                  <c:v>All preprocessing</c:v>
                </c:pt>
                <c:pt idx="3">
                  <c:v>ablation resolution</c:v>
                </c:pt>
                <c:pt idx="4">
                  <c:v>ablation brightness</c:v>
                </c:pt>
              </c:strCache>
            </c:strRef>
          </c:cat>
          <c:val>
            <c:numRef>
              <c:f>Sheet2!$D$21:$H$21</c:f>
              <c:numCache>
                <c:formatCode>General</c:formatCode>
                <c:ptCount val="5"/>
                <c:pt idx="0">
                  <c:v>0.40500999999999998</c:v>
                </c:pt>
                <c:pt idx="1">
                  <c:v>0.36975999999999998</c:v>
                </c:pt>
                <c:pt idx="2">
                  <c:v>0.36973</c:v>
                </c:pt>
                <c:pt idx="3">
                  <c:v>6.8999999999999997E-4</c:v>
                </c:pt>
                <c:pt idx="4">
                  <c:v>0.35122999999999999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29-4117-97AB-FF6B283B4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3332112"/>
        <c:axId val="1633332528"/>
      </c:lineChart>
      <c:catAx>
        <c:axId val="163333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332528"/>
        <c:crosses val="autoZero"/>
        <c:auto val="1"/>
        <c:lblAlgn val="ctr"/>
        <c:lblOffset val="100"/>
        <c:noMultiLvlLbl val="0"/>
      </c:catAx>
      <c:valAx>
        <c:axId val="163333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33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YOLOv3</a:t>
            </a:r>
            <a:r>
              <a:rPr lang="en-US" baseline="0"/>
              <a:t> 1200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Sheet2!$C$35</c:f>
              <c:strCache>
                <c:ptCount val="1"/>
                <c:pt idx="0">
                  <c:v>IOU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Sheet2!$D$34:$H$34</c:f>
              <c:strCache>
                <c:ptCount val="5"/>
                <c:pt idx="0">
                  <c:v>Original images</c:v>
                </c:pt>
                <c:pt idx="1">
                  <c:v>Histogram eq</c:v>
                </c:pt>
                <c:pt idx="2">
                  <c:v>All preprocessing</c:v>
                </c:pt>
                <c:pt idx="3">
                  <c:v>ablation resolution</c:v>
                </c:pt>
                <c:pt idx="4">
                  <c:v>ablation brightness</c:v>
                </c:pt>
              </c:strCache>
            </c:strRef>
          </c:cat>
          <c:val>
            <c:numRef>
              <c:f>Sheet2!$D$35:$H$35</c:f>
              <c:numCache>
                <c:formatCode>General</c:formatCode>
                <c:ptCount val="5"/>
                <c:pt idx="0">
                  <c:v>0.72620000000000007</c:v>
                </c:pt>
                <c:pt idx="1">
                  <c:v>0.71629999999999994</c:v>
                </c:pt>
                <c:pt idx="2">
                  <c:v>0.69499999999999995</c:v>
                </c:pt>
                <c:pt idx="3">
                  <c:v>1.4000000000000002E-3</c:v>
                </c:pt>
                <c:pt idx="4">
                  <c:v>0.68909999999999993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2A-4DF6-8EC9-C9AEF22BA3D1}"/>
            </c:ext>
          </c:extLst>
        </c:ser>
        <c:ser>
          <c:idx val="1"/>
          <c:order val="1"/>
          <c:tx>
            <c:strRef>
              <c:f>Sheet2!$C$36</c:f>
              <c:strCache>
                <c:ptCount val="1"/>
                <c:pt idx="0">
                  <c:v>VOC mAP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Sheet2!$D$34:$H$34</c:f>
              <c:strCache>
                <c:ptCount val="5"/>
                <c:pt idx="0">
                  <c:v>Original images</c:v>
                </c:pt>
                <c:pt idx="1">
                  <c:v>Histogram eq</c:v>
                </c:pt>
                <c:pt idx="2">
                  <c:v>All preprocessing</c:v>
                </c:pt>
                <c:pt idx="3">
                  <c:v>ablation resolution</c:v>
                </c:pt>
                <c:pt idx="4">
                  <c:v>ablation brightness</c:v>
                </c:pt>
              </c:strCache>
            </c:strRef>
          </c:cat>
          <c:val>
            <c:numRef>
              <c:f>Sheet2!$D$36:$H$36</c:f>
              <c:numCache>
                <c:formatCode>General</c:formatCode>
                <c:ptCount val="5"/>
                <c:pt idx="0">
                  <c:v>0.80139000000000005</c:v>
                </c:pt>
                <c:pt idx="1">
                  <c:v>0.80957000000000001</c:v>
                </c:pt>
                <c:pt idx="2">
                  <c:v>0.79557999999999995</c:v>
                </c:pt>
                <c:pt idx="3">
                  <c:v>1.082E-2</c:v>
                </c:pt>
                <c:pt idx="4">
                  <c:v>0.79235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2A-4DF6-8EC9-C9AEF22BA3D1}"/>
            </c:ext>
          </c:extLst>
        </c:ser>
        <c:ser>
          <c:idx val="2"/>
          <c:order val="2"/>
          <c:tx>
            <c:strRef>
              <c:f>Sheet2!$C$37</c:f>
              <c:strCache>
                <c:ptCount val="1"/>
                <c:pt idx="0">
                  <c:v>VOC mAP all points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Sheet2!$D$34:$H$34</c:f>
              <c:strCache>
                <c:ptCount val="5"/>
                <c:pt idx="0">
                  <c:v>Original images</c:v>
                </c:pt>
                <c:pt idx="1">
                  <c:v>Histogram eq</c:v>
                </c:pt>
                <c:pt idx="2">
                  <c:v>All preprocessing</c:v>
                </c:pt>
                <c:pt idx="3">
                  <c:v>ablation resolution</c:v>
                </c:pt>
                <c:pt idx="4">
                  <c:v>ablation brightness</c:v>
                </c:pt>
              </c:strCache>
            </c:strRef>
          </c:cat>
          <c:val>
            <c:numRef>
              <c:f>Sheet2!$D$37:$H$37</c:f>
              <c:numCache>
                <c:formatCode>General</c:formatCode>
                <c:ptCount val="5"/>
                <c:pt idx="0">
                  <c:v>0.82782999999999995</c:v>
                </c:pt>
                <c:pt idx="1">
                  <c:v>0.85097</c:v>
                </c:pt>
                <c:pt idx="2">
                  <c:v>0.80408999999999997</c:v>
                </c:pt>
                <c:pt idx="3">
                  <c:v>2.6700000000000001E-3</c:v>
                </c:pt>
                <c:pt idx="4">
                  <c:v>0.79283999999999999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2A-4DF6-8EC9-C9AEF22BA3D1}"/>
            </c:ext>
          </c:extLst>
        </c:ser>
        <c:ser>
          <c:idx val="3"/>
          <c:order val="3"/>
          <c:tx>
            <c:strRef>
              <c:f>Sheet2!$C$38</c:f>
              <c:strCache>
                <c:ptCount val="1"/>
                <c:pt idx="0">
                  <c:v>COCO mAP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Sheet2!$D$34:$H$34</c:f>
              <c:strCache>
                <c:ptCount val="5"/>
                <c:pt idx="0">
                  <c:v>Original images</c:v>
                </c:pt>
                <c:pt idx="1">
                  <c:v>Histogram eq</c:v>
                </c:pt>
                <c:pt idx="2">
                  <c:v>All preprocessing</c:v>
                </c:pt>
                <c:pt idx="3">
                  <c:v>ablation resolution</c:v>
                </c:pt>
                <c:pt idx="4">
                  <c:v>ablation brightness</c:v>
                </c:pt>
              </c:strCache>
            </c:strRef>
          </c:cat>
          <c:val>
            <c:numRef>
              <c:f>Sheet2!$D$38:$H$38</c:f>
              <c:numCache>
                <c:formatCode>General</c:formatCode>
                <c:ptCount val="5"/>
                <c:pt idx="0">
                  <c:v>0.50399000000000005</c:v>
                </c:pt>
                <c:pt idx="1">
                  <c:v>0.49237999999999998</c:v>
                </c:pt>
                <c:pt idx="2">
                  <c:v>0.46314</c:v>
                </c:pt>
                <c:pt idx="3">
                  <c:v>7.1000000000000002E-4</c:v>
                </c:pt>
                <c:pt idx="4">
                  <c:v>0.45834000000000003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2A-4DF6-8EC9-C9AEF22BA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3330448"/>
        <c:axId val="1633327120"/>
      </c:lineChart>
      <c:catAx>
        <c:axId val="163333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327120"/>
        <c:crosses val="autoZero"/>
        <c:auto val="1"/>
        <c:lblAlgn val="ctr"/>
        <c:lblOffset val="100"/>
        <c:noMultiLvlLbl val="0"/>
      </c:catAx>
      <c:valAx>
        <c:axId val="163332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33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1524000</xdr:colOff>
      <xdr:row>2</xdr:row>
      <xdr:rowOff>161925</xdr:rowOff>
    </xdr:from>
    <xdr:to>
      <xdr:col>13</xdr:col>
      <xdr:colOff>590550</xdr:colOff>
      <xdr:row>17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CE746E-425D-44A7-8199-1FF5D22AC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19</xdr:row>
      <xdr:rowOff>152400</xdr:rowOff>
    </xdr:from>
    <xdr:to>
      <xdr:col>12</xdr:col>
      <xdr:colOff>57150</xdr:colOff>
      <xdr:row>34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C7323B-9087-4F18-8192-5BB54DE80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34</xdr:row>
      <xdr:rowOff>47625</xdr:rowOff>
    </xdr:from>
    <xdr:to>
      <xdr:col>12</xdr:col>
      <xdr:colOff>57150</xdr:colOff>
      <xdr:row>48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CEE454-D8F3-4142-ACF0-9B4713DB2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48</xdr:row>
      <xdr:rowOff>161925</xdr:rowOff>
    </xdr:from>
    <xdr:to>
      <xdr:col>12</xdr:col>
      <xdr:colOff>47625</xdr:colOff>
      <xdr:row>63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7EAAE9-EE7C-47E0-9C02-6A52024292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63</xdr:row>
      <xdr:rowOff>57150</xdr:rowOff>
    </xdr:from>
    <xdr:to>
      <xdr:col>12</xdr:col>
      <xdr:colOff>47625</xdr:colOff>
      <xdr:row>77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10D23A-F2B1-4AD8-A73C-381CFAE6B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9525</xdr:colOff>
      <xdr:row>77</xdr:row>
      <xdr:rowOff>133350</xdr:rowOff>
    </xdr:from>
    <xdr:to>
      <xdr:col>12</xdr:col>
      <xdr:colOff>57150</xdr:colOff>
      <xdr:row>92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9AE3F69-1BD1-483A-A85C-A6A328DA74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0</xdr:row>
      <xdr:rowOff>0</xdr:rowOff>
    </xdr:from>
    <xdr:to>
      <xdr:col>16</xdr:col>
      <xdr:colOff>247650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2555AF-E05F-42C9-89A0-A51B2E7E3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585787</xdr:colOff>
      <xdr:row>14</xdr:row>
      <xdr:rowOff>152400</xdr:rowOff>
    </xdr:from>
    <xdr:to>
      <xdr:col>16</xdr:col>
      <xdr:colOff>280987</xdr:colOff>
      <xdr:row>29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04716E-E796-42D4-864C-8F1D46C14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585787</xdr:colOff>
      <xdr:row>29</xdr:row>
      <xdr:rowOff>57150</xdr:rowOff>
    </xdr:from>
    <xdr:to>
      <xdr:col>16</xdr:col>
      <xdr:colOff>280987</xdr:colOff>
      <xdr:row>43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DF9DFB-E54E-456E-A5E0-8D69626AF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585787</xdr:colOff>
      <xdr:row>43</xdr:row>
      <xdr:rowOff>180975</xdr:rowOff>
    </xdr:from>
    <xdr:to>
      <xdr:col>16</xdr:col>
      <xdr:colOff>280987</xdr:colOff>
      <xdr:row>58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485718-93B0-4E7A-AFCF-36E22ED34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566737</xdr:colOff>
      <xdr:row>58</xdr:row>
      <xdr:rowOff>85725</xdr:rowOff>
    </xdr:from>
    <xdr:to>
      <xdr:col>16</xdr:col>
      <xdr:colOff>261937</xdr:colOff>
      <xdr:row>72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5E8F87-8504-4FFB-BF44-4A3CA743E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547687</xdr:colOff>
      <xdr:row>73</xdr:row>
      <xdr:rowOff>19050</xdr:rowOff>
    </xdr:from>
    <xdr:to>
      <xdr:col>16</xdr:col>
      <xdr:colOff>242887</xdr:colOff>
      <xdr:row>87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7AFEBF3-D725-42B3-8A2A-DD06FEBFD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538162</xdr:colOff>
      <xdr:row>87</xdr:row>
      <xdr:rowOff>142875</xdr:rowOff>
    </xdr:from>
    <xdr:to>
      <xdr:col>16</xdr:col>
      <xdr:colOff>233362</xdr:colOff>
      <xdr:row>102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79E78EF-814A-4073-B7D1-4A7E190FD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0B6C8-51EC-448A-9622-42F4D089889C}">
  <dimension ref="B3:J80"/>
  <sheetViews>
    <sheetView tabSelected="1" topLeftCell="A22" workbookViewId="0">
      <selection activeCell="G30" sqref="G30"/>
    </sheetView>
  </sheetViews>
  <sheetFormatPr defaultRowHeight="15" x14ac:dyDescent="0.25"/>
  <cols>
    <col min="2" max="2" width="29.85546875" customWidth="1"/>
    <col min="3" max="3" width="11.85546875" customWidth="1"/>
    <col min="4" max="4" width="15.7109375" customWidth="1"/>
    <col min="5" max="5" width="13.85546875" customWidth="1"/>
    <col min="6" max="6" width="23.28515625" customWidth="1"/>
    <col min="7" max="7" width="25.140625" customWidth="1"/>
    <col min="8" max="8" width="22.28515625" customWidth="1"/>
    <col min="9" max="9" width="24.42578125" customWidth="1"/>
    <col min="10" max="10" width="23" customWidth="1"/>
    <col min="11" max="11" width="26.42578125" customWidth="1"/>
    <col min="12" max="12" width="18.42578125" customWidth="1"/>
    <col min="13" max="13" width="14.7109375" customWidth="1"/>
    <col min="14" max="14" width="13.28515625" customWidth="1"/>
    <col min="15" max="15" width="14.5703125" customWidth="1"/>
    <col min="16" max="16" width="21.85546875" customWidth="1"/>
    <col min="17" max="17" width="18.7109375" customWidth="1"/>
    <col min="18" max="18" width="17.140625" customWidth="1"/>
    <col min="19" max="19" width="14.140625" customWidth="1"/>
  </cols>
  <sheetData>
    <row r="3" spans="2:10" x14ac:dyDescent="0.25">
      <c r="B3" t="s">
        <v>17</v>
      </c>
    </row>
    <row r="4" spans="2:10" x14ac:dyDescent="0.25">
      <c r="C4" t="s">
        <v>11</v>
      </c>
      <c r="D4" t="s">
        <v>12</v>
      </c>
      <c r="E4" t="s">
        <v>3</v>
      </c>
      <c r="F4" t="s">
        <v>5</v>
      </c>
      <c r="G4" t="s">
        <v>6</v>
      </c>
      <c r="H4" t="s">
        <v>10</v>
      </c>
      <c r="I4" t="s">
        <v>9</v>
      </c>
      <c r="J4" t="s">
        <v>13</v>
      </c>
    </row>
    <row r="5" spans="2:10" x14ac:dyDescent="0.25">
      <c r="B5" t="s">
        <v>8</v>
      </c>
      <c r="C5">
        <v>0.32573099999999999</v>
      </c>
      <c r="D5">
        <v>0.335706</v>
      </c>
      <c r="E5">
        <v>0.32085200000000003</v>
      </c>
      <c r="F5">
        <v>0.190584</v>
      </c>
      <c r="G5">
        <v>0.13492399999999999</v>
      </c>
      <c r="H5">
        <v>0.39914100000000002</v>
      </c>
      <c r="I5">
        <v>0.39914100000000002</v>
      </c>
      <c r="J5">
        <v>8.8219000000000006E-2</v>
      </c>
    </row>
    <row r="25" spans="2:9" x14ac:dyDescent="0.25">
      <c r="B25" t="s">
        <v>14</v>
      </c>
    </row>
    <row r="26" spans="2:9" x14ac:dyDescent="0.25">
      <c r="B26" t="s">
        <v>15</v>
      </c>
    </row>
    <row r="29" spans="2:9" x14ac:dyDescent="0.25">
      <c r="B29" t="s">
        <v>20</v>
      </c>
    </row>
    <row r="30" spans="2:9" x14ac:dyDescent="0.25">
      <c r="C30" t="s">
        <v>3</v>
      </c>
      <c r="D30" t="s">
        <v>4</v>
      </c>
      <c r="E30" t="s">
        <v>5</v>
      </c>
      <c r="F30" t="s">
        <v>7</v>
      </c>
      <c r="G30" t="s">
        <v>6</v>
      </c>
      <c r="H30" t="s">
        <v>10</v>
      </c>
      <c r="I30" t="s">
        <v>13</v>
      </c>
    </row>
    <row r="31" spans="2:9" x14ac:dyDescent="0.25">
      <c r="B31" t="s">
        <v>16</v>
      </c>
      <c r="C31">
        <f>47.49/100</f>
        <v>0.47490000000000004</v>
      </c>
      <c r="D31">
        <f>68.08/100</f>
        <v>0.68079999999999996</v>
      </c>
      <c r="E31">
        <f>72.62/100</f>
        <v>0.72620000000000007</v>
      </c>
      <c r="F31">
        <f>57.95/100</f>
        <v>0.57950000000000002</v>
      </c>
      <c r="G31">
        <f>77.29/100</f>
        <v>0.77290000000000003</v>
      </c>
      <c r="H31">
        <f>32.76/100</f>
        <v>0.3276</v>
      </c>
      <c r="I31">
        <f>68.5/100</f>
        <v>0.68500000000000005</v>
      </c>
    </row>
    <row r="32" spans="2:9" x14ac:dyDescent="0.25">
      <c r="B32" t="s">
        <v>0</v>
      </c>
      <c r="C32">
        <v>0.49542000000000003</v>
      </c>
      <c r="D32">
        <v>0.78685000000000005</v>
      </c>
      <c r="E32">
        <v>0.80139000000000005</v>
      </c>
      <c r="F32">
        <v>0.59643999999999997</v>
      </c>
      <c r="G32">
        <v>0.79105000000000003</v>
      </c>
      <c r="H32">
        <v>0.32399</v>
      </c>
      <c r="I32">
        <v>0.71584000000000003</v>
      </c>
    </row>
    <row r="33" spans="2:9" x14ac:dyDescent="0.25">
      <c r="B33" t="s">
        <v>1</v>
      </c>
      <c r="C33">
        <v>0.49632999999999999</v>
      </c>
      <c r="D33">
        <v>0.77981</v>
      </c>
      <c r="E33">
        <v>0.82782999999999995</v>
      </c>
      <c r="F33">
        <v>0.64478000000000002</v>
      </c>
      <c r="G33">
        <v>0.84311999999999998</v>
      </c>
      <c r="H33">
        <v>0.34738999999999998</v>
      </c>
      <c r="I33">
        <v>0.74178999999999995</v>
      </c>
    </row>
    <row r="34" spans="2:9" x14ac:dyDescent="0.25">
      <c r="B34" t="s">
        <v>2</v>
      </c>
      <c r="C34">
        <v>0.20366000000000001</v>
      </c>
      <c r="D34">
        <v>0.40500999999999998</v>
      </c>
      <c r="E34">
        <v>0.50399000000000005</v>
      </c>
      <c r="F34">
        <v>0.29541000000000001</v>
      </c>
      <c r="G34">
        <v>0.53717000000000004</v>
      </c>
      <c r="H34">
        <v>0.12923000000000001</v>
      </c>
      <c r="I34">
        <v>0.47237000000000001</v>
      </c>
    </row>
    <row r="37" spans="2:9" x14ac:dyDescent="0.25">
      <c r="B37" t="s">
        <v>18</v>
      </c>
    </row>
    <row r="38" spans="2:9" x14ac:dyDescent="0.25">
      <c r="C38" t="s">
        <v>3</v>
      </c>
      <c r="D38" t="s">
        <v>4</v>
      </c>
      <c r="E38" t="s">
        <v>5</v>
      </c>
      <c r="F38" t="s">
        <v>7</v>
      </c>
      <c r="G38" t="s">
        <v>6</v>
      </c>
      <c r="H38" t="s">
        <v>10</v>
      </c>
      <c r="I38" t="s">
        <v>13</v>
      </c>
    </row>
    <row r="39" spans="2:9" x14ac:dyDescent="0.25">
      <c r="B39" t="s">
        <v>16</v>
      </c>
      <c r="C39">
        <f>44.34/100</f>
        <v>0.44340000000000002</v>
      </c>
      <c r="D39">
        <f>62.28/100</f>
        <v>0.62280000000000002</v>
      </c>
      <c r="E39">
        <f>71.63/100</f>
        <v>0.71629999999999994</v>
      </c>
      <c r="F39">
        <f>53.86/100</f>
        <v>0.53859999999999997</v>
      </c>
      <c r="G39">
        <f>74.66/100</f>
        <v>0.74659999999999993</v>
      </c>
      <c r="H39">
        <f>29.27/100</f>
        <v>0.29270000000000002</v>
      </c>
      <c r="I39">
        <f>59.89/100</f>
        <v>0.59889999999999999</v>
      </c>
    </row>
    <row r="40" spans="2:9" x14ac:dyDescent="0.25">
      <c r="B40" t="s">
        <v>0</v>
      </c>
      <c r="C40">
        <v>0.49093999999999999</v>
      </c>
      <c r="D40">
        <v>0.69832000000000005</v>
      </c>
      <c r="E40">
        <v>0.80957000000000001</v>
      </c>
      <c r="F40">
        <v>0.59592000000000001</v>
      </c>
      <c r="G40">
        <v>0.78969999999999996</v>
      </c>
      <c r="H40">
        <v>0.31524999999999997</v>
      </c>
      <c r="I40">
        <v>0.62058999999999997</v>
      </c>
    </row>
    <row r="41" spans="2:9" x14ac:dyDescent="0.25">
      <c r="B41" t="s">
        <v>1</v>
      </c>
      <c r="C41">
        <v>0.48325000000000001</v>
      </c>
      <c r="D41">
        <v>0.69899999999999995</v>
      </c>
      <c r="E41">
        <v>0.85097</v>
      </c>
      <c r="F41">
        <v>0.59587999999999997</v>
      </c>
      <c r="G41">
        <v>0.81705000000000005</v>
      </c>
      <c r="H41">
        <v>0.29509000000000002</v>
      </c>
      <c r="I41">
        <v>0.64166999999999996</v>
      </c>
    </row>
    <row r="42" spans="2:9" x14ac:dyDescent="0.25">
      <c r="B42" t="s">
        <v>2</v>
      </c>
      <c r="C42">
        <v>0.18113000000000001</v>
      </c>
      <c r="D42">
        <v>0.36975999999999998</v>
      </c>
      <c r="E42">
        <v>0.49237999999999998</v>
      </c>
      <c r="F42">
        <v>0.26343</v>
      </c>
      <c r="G42">
        <v>0.51154999999999995</v>
      </c>
      <c r="H42">
        <v>0.10363</v>
      </c>
      <c r="I42">
        <v>0.41113</v>
      </c>
    </row>
    <row r="46" spans="2:9" x14ac:dyDescent="0.25">
      <c r="I46" t="s">
        <v>23</v>
      </c>
    </row>
    <row r="56" spans="2:9" x14ac:dyDescent="0.25">
      <c r="B56" t="s">
        <v>19</v>
      </c>
    </row>
    <row r="57" spans="2:9" x14ac:dyDescent="0.25">
      <c r="C57" t="s">
        <v>3</v>
      </c>
      <c r="D57" t="s">
        <v>4</v>
      </c>
      <c r="E57" t="s">
        <v>5</v>
      </c>
      <c r="F57" t="s">
        <v>7</v>
      </c>
      <c r="G57" t="s">
        <v>6</v>
      </c>
      <c r="H57" t="s">
        <v>10</v>
      </c>
      <c r="I57" t="s">
        <v>13</v>
      </c>
    </row>
    <row r="58" spans="2:9" x14ac:dyDescent="0.25">
      <c r="B58" t="s">
        <v>16</v>
      </c>
      <c r="C58">
        <f>36.07/100</f>
        <v>0.36070000000000002</v>
      </c>
      <c r="D58">
        <f>65.16/100</f>
        <v>0.65159999999999996</v>
      </c>
      <c r="E58">
        <f>69.5/100</f>
        <v>0.69499999999999995</v>
      </c>
      <c r="F58">
        <f>56.64/100</f>
        <v>0.56640000000000001</v>
      </c>
      <c r="G58">
        <f>75.75/100</f>
        <v>0.75749999999999995</v>
      </c>
      <c r="H58">
        <f>33.03/100</f>
        <v>0.33030000000000004</v>
      </c>
      <c r="I58">
        <f>70.25/100</f>
        <v>0.70250000000000001</v>
      </c>
    </row>
    <row r="59" spans="2:9" x14ac:dyDescent="0.25">
      <c r="B59" t="s">
        <v>0</v>
      </c>
      <c r="C59">
        <v>0.42071999999999998</v>
      </c>
      <c r="D59">
        <v>0.69103999999999999</v>
      </c>
      <c r="E59">
        <v>0.79557999999999995</v>
      </c>
      <c r="F59">
        <v>0.59804000000000002</v>
      </c>
      <c r="G59">
        <v>0.80703000000000003</v>
      </c>
      <c r="H59">
        <v>0.31922</v>
      </c>
      <c r="I59">
        <v>0.78978999999999999</v>
      </c>
    </row>
    <row r="60" spans="2:9" x14ac:dyDescent="0.25">
      <c r="B60" t="s">
        <v>1</v>
      </c>
      <c r="C60">
        <v>0.40212999999999999</v>
      </c>
      <c r="D60">
        <v>0.71818000000000004</v>
      </c>
      <c r="E60">
        <v>0.80408999999999997</v>
      </c>
      <c r="F60">
        <v>0.64090000000000003</v>
      </c>
      <c r="G60">
        <v>0.86880999999999997</v>
      </c>
      <c r="H60">
        <v>0.33548</v>
      </c>
      <c r="I60">
        <v>0.79459000000000002</v>
      </c>
    </row>
    <row r="61" spans="2:9" x14ac:dyDescent="0.25">
      <c r="B61" t="s">
        <v>2</v>
      </c>
      <c r="C61">
        <v>0.16968</v>
      </c>
      <c r="D61">
        <v>0.36973</v>
      </c>
      <c r="E61">
        <v>0.46314</v>
      </c>
      <c r="F61">
        <v>0.28441</v>
      </c>
      <c r="G61">
        <v>0.52739000000000003</v>
      </c>
      <c r="H61">
        <v>0.1192</v>
      </c>
      <c r="I61">
        <v>0.48159999999999997</v>
      </c>
    </row>
    <row r="65" spans="2:9" x14ac:dyDescent="0.25">
      <c r="B65" t="s">
        <v>21</v>
      </c>
    </row>
    <row r="66" spans="2:9" x14ac:dyDescent="0.25">
      <c r="B66" t="s">
        <v>19</v>
      </c>
    </row>
    <row r="67" spans="2:9" x14ac:dyDescent="0.25">
      <c r="C67" t="s">
        <v>3</v>
      </c>
      <c r="D67" t="s">
        <v>4</v>
      </c>
      <c r="E67" t="s">
        <v>5</v>
      </c>
      <c r="F67" t="s">
        <v>7</v>
      </c>
      <c r="G67" t="s">
        <v>6</v>
      </c>
      <c r="H67" t="s">
        <v>10</v>
      </c>
      <c r="I67" t="s">
        <v>13</v>
      </c>
    </row>
    <row r="68" spans="2:9" x14ac:dyDescent="0.25">
      <c r="B68" t="s">
        <v>16</v>
      </c>
      <c r="C68">
        <f>0.1/100</f>
        <v>1E-3</v>
      </c>
      <c r="D68">
        <f>0.18/100</f>
        <v>1.8E-3</v>
      </c>
      <c r="E68">
        <f>0.14/100</f>
        <v>1.4000000000000002E-3</v>
      </c>
      <c r="F68">
        <f>0.03/100</f>
        <v>2.9999999999999997E-4</v>
      </c>
      <c r="G68">
        <f>0.15/100</f>
        <v>1.5E-3</v>
      </c>
      <c r="H68">
        <f>0.09/100</f>
        <v>8.9999999999999998E-4</v>
      </c>
      <c r="I68">
        <f>0.14/100</f>
        <v>1.4000000000000002E-3</v>
      </c>
    </row>
    <row r="69" spans="2:9" x14ac:dyDescent="0.25">
      <c r="B69" t="s">
        <v>0</v>
      </c>
      <c r="C69">
        <v>8.8299999999999993E-3</v>
      </c>
      <c r="D69">
        <v>7.9000000000000008E-3</v>
      </c>
      <c r="E69">
        <v>1.082E-2</v>
      </c>
      <c r="F69">
        <v>2.597E-2</v>
      </c>
      <c r="G69">
        <v>8.94E-3</v>
      </c>
      <c r="H69">
        <v>4.5449999999999997E-2</v>
      </c>
      <c r="I69">
        <v>1.8180000000000002E-2</v>
      </c>
    </row>
    <row r="70" spans="2:9" x14ac:dyDescent="0.25">
      <c r="B70" t="s">
        <v>1</v>
      </c>
      <c r="C70">
        <v>3.0999999999999999E-3</v>
      </c>
      <c r="D70">
        <v>2.5400000000000002E-3</v>
      </c>
      <c r="E70">
        <v>2.6700000000000001E-3</v>
      </c>
      <c r="F70">
        <v>4.62E-3</v>
      </c>
      <c r="G70">
        <v>3.47E-3</v>
      </c>
      <c r="H70">
        <v>4.4999999999999997E-3</v>
      </c>
      <c r="I70">
        <v>5.3800000000000002E-3</v>
      </c>
    </row>
    <row r="71" spans="2:9" x14ac:dyDescent="0.25">
      <c r="B71" t="s">
        <v>2</v>
      </c>
      <c r="C71">
        <v>7.3999999999999999E-4</v>
      </c>
      <c r="D71">
        <v>6.8999999999999997E-4</v>
      </c>
      <c r="E71">
        <v>7.1000000000000002E-4</v>
      </c>
      <c r="F71">
        <v>1.0399999999999999E-3</v>
      </c>
      <c r="G71">
        <v>8.0999999999999996E-4</v>
      </c>
      <c r="H71">
        <v>1.2899999999999999E-3</v>
      </c>
      <c r="I71">
        <v>1.2800000000000001E-3</v>
      </c>
    </row>
    <row r="74" spans="2:9" x14ac:dyDescent="0.25">
      <c r="B74" t="s">
        <v>22</v>
      </c>
    </row>
    <row r="75" spans="2:9" x14ac:dyDescent="0.25">
      <c r="B75" t="s">
        <v>19</v>
      </c>
    </row>
    <row r="76" spans="2:9" x14ac:dyDescent="0.25">
      <c r="C76" t="s">
        <v>3</v>
      </c>
      <c r="D76" t="s">
        <v>4</v>
      </c>
      <c r="E76" t="s">
        <v>5</v>
      </c>
      <c r="F76" t="s">
        <v>7</v>
      </c>
      <c r="G76" t="s">
        <v>6</v>
      </c>
      <c r="H76" t="s">
        <v>10</v>
      </c>
      <c r="I76" t="s">
        <v>13</v>
      </c>
    </row>
    <row r="77" spans="2:9" x14ac:dyDescent="0.25">
      <c r="B77" t="s">
        <v>16</v>
      </c>
      <c r="C77">
        <f>33.74/100</f>
        <v>0.33740000000000003</v>
      </c>
      <c r="D77">
        <f>60.85/100</f>
        <v>0.60850000000000004</v>
      </c>
      <c r="E77">
        <f>68.91/100</f>
        <v>0.68909999999999993</v>
      </c>
      <c r="F77">
        <f>55.87/100</f>
        <v>0.55869999999999997</v>
      </c>
      <c r="G77">
        <f>75.12/100</f>
        <v>0.75120000000000009</v>
      </c>
      <c r="H77">
        <f>31.35/100</f>
        <v>0.3135</v>
      </c>
      <c r="I77">
        <f>68.09/100</f>
        <v>0.68090000000000006</v>
      </c>
    </row>
    <row r="78" spans="2:9" x14ac:dyDescent="0.25">
      <c r="B78" t="s">
        <v>0</v>
      </c>
      <c r="C78">
        <v>0.43314999999999998</v>
      </c>
      <c r="D78">
        <v>0.69599999999999995</v>
      </c>
      <c r="E78">
        <v>0.79235</v>
      </c>
      <c r="F78">
        <v>0.59211000000000003</v>
      </c>
      <c r="G78">
        <v>0.80256000000000005</v>
      </c>
      <c r="H78">
        <v>0.30175000000000002</v>
      </c>
      <c r="I78">
        <v>0.71048999999999995</v>
      </c>
    </row>
    <row r="79" spans="2:9" x14ac:dyDescent="0.25">
      <c r="B79" t="s">
        <v>1</v>
      </c>
      <c r="C79">
        <v>0.41259000000000001</v>
      </c>
      <c r="D79">
        <v>0.68630000000000002</v>
      </c>
      <c r="E79">
        <v>0.79283999999999999</v>
      </c>
      <c r="F79">
        <v>0.59794999999999998</v>
      </c>
      <c r="G79">
        <v>0.84648000000000001</v>
      </c>
      <c r="H79">
        <v>0.32272000000000001</v>
      </c>
      <c r="I79">
        <v>0.76339000000000001</v>
      </c>
    </row>
    <row r="80" spans="2:9" x14ac:dyDescent="0.25">
      <c r="B80" t="s">
        <v>2</v>
      </c>
      <c r="C80">
        <v>0.16434000000000001</v>
      </c>
      <c r="D80">
        <v>0.35122999999999999</v>
      </c>
      <c r="E80">
        <v>0.45834000000000003</v>
      </c>
      <c r="F80">
        <v>0.27806999999999998</v>
      </c>
      <c r="G80">
        <v>0.52124000000000004</v>
      </c>
      <c r="H80">
        <v>0.11027000000000001</v>
      </c>
      <c r="I80">
        <v>0.46298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14941-BA09-46F6-92D7-2D1CA504D527}">
  <dimension ref="C6:H94"/>
  <sheetViews>
    <sheetView workbookViewId="0">
      <selection activeCell="H98" sqref="H98"/>
    </sheetView>
  </sheetViews>
  <sheetFormatPr defaultRowHeight="15" x14ac:dyDescent="0.25"/>
  <cols>
    <col min="3" max="3" width="25.7109375" customWidth="1"/>
    <col min="4" max="4" width="14.42578125" customWidth="1"/>
    <col min="5" max="5" width="14.140625" customWidth="1"/>
    <col min="6" max="6" width="16.7109375" customWidth="1"/>
    <col min="7" max="7" width="18.28515625" customWidth="1"/>
    <col min="8" max="8" width="18.85546875" customWidth="1"/>
  </cols>
  <sheetData>
    <row r="6" spans="3:8" x14ac:dyDescent="0.25">
      <c r="C6" t="s">
        <v>3</v>
      </c>
      <c r="D6" t="s">
        <v>20</v>
      </c>
      <c r="E6" t="s">
        <v>18</v>
      </c>
      <c r="F6" t="s">
        <v>24</v>
      </c>
      <c r="G6" t="s">
        <v>25</v>
      </c>
      <c r="H6" t="s">
        <v>26</v>
      </c>
    </row>
    <row r="7" spans="3:8" x14ac:dyDescent="0.25">
      <c r="C7" t="s">
        <v>16</v>
      </c>
      <c r="D7">
        <f>47.49/100</f>
        <v>0.47490000000000004</v>
      </c>
      <c r="E7">
        <f>44.34/100</f>
        <v>0.44340000000000002</v>
      </c>
      <c r="F7">
        <f>36.07/100</f>
        <v>0.36070000000000002</v>
      </c>
      <c r="G7">
        <f>0.1/100</f>
        <v>1E-3</v>
      </c>
      <c r="H7">
        <f>33.74/100</f>
        <v>0.33740000000000003</v>
      </c>
    </row>
    <row r="8" spans="3:8" x14ac:dyDescent="0.25">
      <c r="C8" t="s">
        <v>0</v>
      </c>
      <c r="D8">
        <v>0.49542000000000003</v>
      </c>
      <c r="E8">
        <v>0.49093999999999999</v>
      </c>
      <c r="F8">
        <v>0.42071999999999998</v>
      </c>
      <c r="G8">
        <v>8.8299999999999993E-3</v>
      </c>
      <c r="H8">
        <v>0.43314999999999998</v>
      </c>
    </row>
    <row r="9" spans="3:8" x14ac:dyDescent="0.25">
      <c r="C9" t="s">
        <v>1</v>
      </c>
      <c r="D9">
        <v>0.49632999999999999</v>
      </c>
      <c r="E9">
        <v>0.48325000000000001</v>
      </c>
      <c r="F9">
        <v>0.40212999999999999</v>
      </c>
      <c r="G9">
        <v>3.0999999999999999E-3</v>
      </c>
      <c r="H9">
        <v>0.41259000000000001</v>
      </c>
    </row>
    <row r="10" spans="3:8" x14ac:dyDescent="0.25">
      <c r="C10" t="s">
        <v>2</v>
      </c>
      <c r="D10">
        <v>0.20366000000000001</v>
      </c>
      <c r="E10">
        <v>0.18113000000000001</v>
      </c>
      <c r="F10">
        <v>0.16968</v>
      </c>
      <c r="G10">
        <v>7.3999999999999999E-4</v>
      </c>
      <c r="H10">
        <v>0.16434000000000001</v>
      </c>
    </row>
    <row r="17" spans="3:8" x14ac:dyDescent="0.25">
      <c r="C17" t="s">
        <v>4</v>
      </c>
      <c r="D17" t="s">
        <v>20</v>
      </c>
      <c r="E17" t="s">
        <v>18</v>
      </c>
      <c r="F17" t="s">
        <v>24</v>
      </c>
      <c r="G17" t="s">
        <v>25</v>
      </c>
      <c r="H17" t="s">
        <v>26</v>
      </c>
    </row>
    <row r="18" spans="3:8" x14ac:dyDescent="0.25">
      <c r="C18" t="s">
        <v>16</v>
      </c>
      <c r="D18">
        <f>68.08/100</f>
        <v>0.68079999999999996</v>
      </c>
      <c r="E18">
        <f>62.28/100</f>
        <v>0.62280000000000002</v>
      </c>
      <c r="F18">
        <f>65.16/100</f>
        <v>0.65159999999999996</v>
      </c>
      <c r="G18">
        <f>0.18/100</f>
        <v>1.8E-3</v>
      </c>
      <c r="H18">
        <f>60.85/100</f>
        <v>0.60850000000000004</v>
      </c>
    </row>
    <row r="19" spans="3:8" x14ac:dyDescent="0.25">
      <c r="C19" t="s">
        <v>0</v>
      </c>
      <c r="D19">
        <v>0.78685000000000005</v>
      </c>
      <c r="E19">
        <v>0.69832000000000005</v>
      </c>
      <c r="F19">
        <v>0.69103999999999999</v>
      </c>
      <c r="G19">
        <v>7.9000000000000008E-3</v>
      </c>
      <c r="H19">
        <v>0.69599999999999995</v>
      </c>
    </row>
    <row r="20" spans="3:8" x14ac:dyDescent="0.25">
      <c r="C20" t="s">
        <v>1</v>
      </c>
      <c r="D20">
        <v>0.77981</v>
      </c>
      <c r="E20">
        <v>0.69899999999999995</v>
      </c>
      <c r="F20">
        <v>0.71818000000000004</v>
      </c>
      <c r="G20">
        <v>2.5400000000000002E-3</v>
      </c>
      <c r="H20">
        <v>0.68630000000000002</v>
      </c>
    </row>
    <row r="21" spans="3:8" x14ac:dyDescent="0.25">
      <c r="C21" t="s">
        <v>2</v>
      </c>
      <c r="D21">
        <v>0.40500999999999998</v>
      </c>
      <c r="E21">
        <v>0.36975999999999998</v>
      </c>
      <c r="F21">
        <v>0.36973</v>
      </c>
      <c r="G21">
        <v>6.8999999999999997E-4</v>
      </c>
      <c r="H21">
        <v>0.35122999999999999</v>
      </c>
    </row>
    <row r="34" spans="3:8" x14ac:dyDescent="0.25">
      <c r="C34" t="s">
        <v>5</v>
      </c>
      <c r="D34" t="s">
        <v>20</v>
      </c>
      <c r="E34" t="s">
        <v>18</v>
      </c>
      <c r="F34" t="s">
        <v>24</v>
      </c>
      <c r="G34" t="s">
        <v>25</v>
      </c>
      <c r="H34" t="s">
        <v>26</v>
      </c>
    </row>
    <row r="35" spans="3:8" x14ac:dyDescent="0.25">
      <c r="C35" t="s">
        <v>16</v>
      </c>
      <c r="D35">
        <f>72.62/100</f>
        <v>0.72620000000000007</v>
      </c>
      <c r="E35">
        <f>71.63/100</f>
        <v>0.71629999999999994</v>
      </c>
      <c r="F35">
        <f>69.5/100</f>
        <v>0.69499999999999995</v>
      </c>
      <c r="G35">
        <f>0.14/100</f>
        <v>1.4000000000000002E-3</v>
      </c>
      <c r="H35">
        <f>68.91/100</f>
        <v>0.68909999999999993</v>
      </c>
    </row>
    <row r="36" spans="3:8" x14ac:dyDescent="0.25">
      <c r="C36" t="s">
        <v>0</v>
      </c>
      <c r="D36">
        <v>0.80139000000000005</v>
      </c>
      <c r="E36">
        <v>0.80957000000000001</v>
      </c>
      <c r="F36">
        <v>0.79557999999999995</v>
      </c>
      <c r="G36">
        <v>1.082E-2</v>
      </c>
      <c r="H36">
        <v>0.79235</v>
      </c>
    </row>
    <row r="37" spans="3:8" x14ac:dyDescent="0.25">
      <c r="C37" t="s">
        <v>1</v>
      </c>
      <c r="D37">
        <v>0.82782999999999995</v>
      </c>
      <c r="E37">
        <v>0.85097</v>
      </c>
      <c r="F37">
        <v>0.80408999999999997</v>
      </c>
      <c r="G37">
        <v>2.6700000000000001E-3</v>
      </c>
      <c r="H37">
        <v>0.79283999999999999</v>
      </c>
    </row>
    <row r="38" spans="3:8" x14ac:dyDescent="0.25">
      <c r="C38" t="s">
        <v>2</v>
      </c>
      <c r="D38">
        <v>0.50399000000000005</v>
      </c>
      <c r="E38">
        <v>0.49237999999999998</v>
      </c>
      <c r="F38">
        <v>0.46314</v>
      </c>
      <c r="G38">
        <v>7.1000000000000002E-4</v>
      </c>
      <c r="H38">
        <v>0.45834000000000003</v>
      </c>
    </row>
    <row r="46" spans="3:8" x14ac:dyDescent="0.25">
      <c r="C46" t="s">
        <v>7</v>
      </c>
      <c r="D46" t="s">
        <v>20</v>
      </c>
      <c r="E46" t="s">
        <v>18</v>
      </c>
      <c r="F46" t="s">
        <v>24</v>
      </c>
      <c r="G46" t="s">
        <v>25</v>
      </c>
      <c r="H46" t="s">
        <v>26</v>
      </c>
    </row>
    <row r="47" spans="3:8" x14ac:dyDescent="0.25">
      <c r="C47" t="s">
        <v>16</v>
      </c>
      <c r="D47">
        <f>57.95/100</f>
        <v>0.57950000000000002</v>
      </c>
      <c r="E47">
        <f>53.86/100</f>
        <v>0.53859999999999997</v>
      </c>
      <c r="F47">
        <f>56.64/100</f>
        <v>0.56640000000000001</v>
      </c>
      <c r="G47">
        <f>0.03/100</f>
        <v>2.9999999999999997E-4</v>
      </c>
      <c r="H47">
        <f>55.87/100</f>
        <v>0.55869999999999997</v>
      </c>
    </row>
    <row r="48" spans="3:8" x14ac:dyDescent="0.25">
      <c r="C48" t="s">
        <v>0</v>
      </c>
      <c r="D48">
        <v>0.59643999999999997</v>
      </c>
      <c r="E48">
        <v>0.59592000000000001</v>
      </c>
      <c r="F48">
        <v>0.59804000000000002</v>
      </c>
      <c r="G48">
        <v>2.597E-2</v>
      </c>
      <c r="H48">
        <v>0.59211000000000003</v>
      </c>
    </row>
    <row r="49" spans="3:8" x14ac:dyDescent="0.25">
      <c r="C49" t="s">
        <v>1</v>
      </c>
      <c r="D49">
        <v>0.64478000000000002</v>
      </c>
      <c r="E49">
        <v>0.59587999999999997</v>
      </c>
      <c r="F49">
        <v>0.64090000000000003</v>
      </c>
      <c r="G49">
        <v>4.62E-3</v>
      </c>
      <c r="H49">
        <v>0.59794999999999998</v>
      </c>
    </row>
    <row r="50" spans="3:8" x14ac:dyDescent="0.25">
      <c r="C50" t="s">
        <v>2</v>
      </c>
      <c r="D50">
        <v>0.29541000000000001</v>
      </c>
      <c r="E50">
        <v>0.26343</v>
      </c>
      <c r="F50">
        <v>0.28441</v>
      </c>
      <c r="G50">
        <v>1.0399999999999999E-3</v>
      </c>
      <c r="H50">
        <v>0.27806999999999998</v>
      </c>
    </row>
    <row r="61" spans="3:8" x14ac:dyDescent="0.25">
      <c r="C61" t="s">
        <v>6</v>
      </c>
      <c r="D61" t="s">
        <v>20</v>
      </c>
      <c r="E61" t="s">
        <v>18</v>
      </c>
      <c r="F61" t="s">
        <v>24</v>
      </c>
      <c r="G61" t="s">
        <v>25</v>
      </c>
      <c r="H61" t="s">
        <v>26</v>
      </c>
    </row>
    <row r="62" spans="3:8" x14ac:dyDescent="0.25">
      <c r="C62" t="s">
        <v>16</v>
      </c>
      <c r="D62">
        <f>77.29/100</f>
        <v>0.77290000000000003</v>
      </c>
      <c r="E62">
        <f>74.66/100</f>
        <v>0.74659999999999993</v>
      </c>
      <c r="F62">
        <f>75.75/100</f>
        <v>0.75749999999999995</v>
      </c>
      <c r="G62">
        <f>0.15/100</f>
        <v>1.5E-3</v>
      </c>
      <c r="H62">
        <f>75.12/100</f>
        <v>0.75120000000000009</v>
      </c>
    </row>
    <row r="63" spans="3:8" x14ac:dyDescent="0.25">
      <c r="C63" t="s">
        <v>0</v>
      </c>
      <c r="D63">
        <v>0.79105000000000003</v>
      </c>
      <c r="E63">
        <v>0.78969999999999996</v>
      </c>
      <c r="F63">
        <v>0.80703000000000003</v>
      </c>
      <c r="G63">
        <v>8.94E-3</v>
      </c>
      <c r="H63">
        <v>0.80256000000000005</v>
      </c>
    </row>
    <row r="64" spans="3:8" x14ac:dyDescent="0.25">
      <c r="C64" t="s">
        <v>1</v>
      </c>
      <c r="D64">
        <v>0.84311999999999998</v>
      </c>
      <c r="E64">
        <v>0.81705000000000005</v>
      </c>
      <c r="F64">
        <v>0.86880999999999997</v>
      </c>
      <c r="G64">
        <v>3.47E-3</v>
      </c>
      <c r="H64">
        <v>0.84648000000000001</v>
      </c>
    </row>
    <row r="65" spans="3:8" x14ac:dyDescent="0.25">
      <c r="C65" t="s">
        <v>2</v>
      </c>
      <c r="D65">
        <v>0.53717000000000004</v>
      </c>
      <c r="E65">
        <v>0.51154999999999995</v>
      </c>
      <c r="F65">
        <v>0.52739000000000003</v>
      </c>
      <c r="G65">
        <v>8.0999999999999996E-4</v>
      </c>
      <c r="H65">
        <v>0.52124000000000004</v>
      </c>
    </row>
    <row r="76" spans="3:8" x14ac:dyDescent="0.25">
      <c r="C76" t="s">
        <v>10</v>
      </c>
      <c r="D76" t="s">
        <v>20</v>
      </c>
      <c r="E76" t="s">
        <v>18</v>
      </c>
      <c r="F76" t="s">
        <v>24</v>
      </c>
      <c r="G76" t="s">
        <v>25</v>
      </c>
      <c r="H76" t="s">
        <v>26</v>
      </c>
    </row>
    <row r="77" spans="3:8" x14ac:dyDescent="0.25">
      <c r="C77" t="s">
        <v>16</v>
      </c>
      <c r="D77">
        <f>32.76/100</f>
        <v>0.3276</v>
      </c>
      <c r="E77">
        <f>29.27/100</f>
        <v>0.29270000000000002</v>
      </c>
      <c r="F77">
        <f>33.03/100</f>
        <v>0.33030000000000004</v>
      </c>
      <c r="G77">
        <f>0.09/100</f>
        <v>8.9999999999999998E-4</v>
      </c>
      <c r="H77">
        <f>31.35/100</f>
        <v>0.3135</v>
      </c>
    </row>
    <row r="78" spans="3:8" x14ac:dyDescent="0.25">
      <c r="C78" t="s">
        <v>0</v>
      </c>
      <c r="D78">
        <v>0.32399</v>
      </c>
      <c r="E78">
        <v>0.31524999999999997</v>
      </c>
      <c r="F78">
        <v>0.31922</v>
      </c>
      <c r="G78">
        <v>4.5449999999999997E-2</v>
      </c>
      <c r="H78">
        <v>0.30175000000000002</v>
      </c>
    </row>
    <row r="79" spans="3:8" x14ac:dyDescent="0.25">
      <c r="C79" t="s">
        <v>1</v>
      </c>
      <c r="D79">
        <v>0.34738999999999998</v>
      </c>
      <c r="E79">
        <v>0.29509000000000002</v>
      </c>
      <c r="F79">
        <v>0.33548</v>
      </c>
      <c r="G79">
        <v>4.4999999999999997E-3</v>
      </c>
      <c r="H79">
        <v>0.32272000000000001</v>
      </c>
    </row>
    <row r="80" spans="3:8" x14ac:dyDescent="0.25">
      <c r="C80" t="s">
        <v>2</v>
      </c>
      <c r="D80">
        <v>0.12923000000000001</v>
      </c>
      <c r="E80">
        <v>0.10363</v>
      </c>
      <c r="F80">
        <v>0.1192</v>
      </c>
      <c r="G80">
        <v>1.2899999999999999E-3</v>
      </c>
      <c r="H80">
        <v>0.11027000000000001</v>
      </c>
    </row>
    <row r="90" spans="3:8" x14ac:dyDescent="0.25">
      <c r="C90" t="s">
        <v>13</v>
      </c>
      <c r="D90" t="s">
        <v>20</v>
      </c>
      <c r="E90" t="s">
        <v>18</v>
      </c>
      <c r="F90" t="s">
        <v>24</v>
      </c>
      <c r="G90" t="s">
        <v>25</v>
      </c>
      <c r="H90" t="s">
        <v>26</v>
      </c>
    </row>
    <row r="91" spans="3:8" x14ac:dyDescent="0.25">
      <c r="C91" t="s">
        <v>16</v>
      </c>
      <c r="D91">
        <f>68.5/100</f>
        <v>0.68500000000000005</v>
      </c>
      <c r="E91">
        <f>59.89/100</f>
        <v>0.59889999999999999</v>
      </c>
      <c r="F91">
        <f>70.25/100</f>
        <v>0.70250000000000001</v>
      </c>
      <c r="G91">
        <f>0.14/100</f>
        <v>1.4000000000000002E-3</v>
      </c>
      <c r="H91">
        <f>68.09/100</f>
        <v>0.68090000000000006</v>
      </c>
    </row>
    <row r="92" spans="3:8" x14ac:dyDescent="0.25">
      <c r="C92" t="s">
        <v>0</v>
      </c>
      <c r="D92">
        <v>0.71584000000000003</v>
      </c>
      <c r="E92">
        <v>0.62058999999999997</v>
      </c>
      <c r="F92">
        <v>0.78978999999999999</v>
      </c>
      <c r="G92">
        <v>1.8180000000000002E-2</v>
      </c>
      <c r="H92">
        <v>0.71048999999999995</v>
      </c>
    </row>
    <row r="93" spans="3:8" x14ac:dyDescent="0.25">
      <c r="C93" t="s">
        <v>1</v>
      </c>
      <c r="D93">
        <v>0.74178999999999995</v>
      </c>
      <c r="E93">
        <v>0.64166999999999996</v>
      </c>
      <c r="F93">
        <v>0.79459000000000002</v>
      </c>
      <c r="G93">
        <v>5.3800000000000002E-3</v>
      </c>
      <c r="H93">
        <v>0.76339000000000001</v>
      </c>
    </row>
    <row r="94" spans="3:8" x14ac:dyDescent="0.25">
      <c r="C94" t="s">
        <v>2</v>
      </c>
      <c r="D94">
        <v>0.47237000000000001</v>
      </c>
      <c r="E94">
        <v>0.41113</v>
      </c>
      <c r="F94">
        <v>0.48159999999999997</v>
      </c>
      <c r="G94">
        <v>1.2800000000000001E-3</v>
      </c>
      <c r="H94">
        <v>0.46298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peklenik urbanc</dc:creator>
  <cp:lastModifiedBy>david peklenik urbanc</cp:lastModifiedBy>
  <dcterms:created xsi:type="dcterms:W3CDTF">2021-12-07T10:10:36Z</dcterms:created>
  <dcterms:modified xsi:type="dcterms:W3CDTF">2021-12-10T14:27:02Z</dcterms:modified>
</cp:coreProperties>
</file>