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305" yWindow="-15" windowWidth="12360" windowHeight="12855"/>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StartEnd!$A$1:$BM$1041639</definedName>
  </definedNames>
  <calcPr calcId="125725"/>
  <fileRecoveryPr repairLoad="1"/>
</workbook>
</file>

<file path=xl/calcChain.xml><?xml version="1.0" encoding="utf-8"?>
<calcChain xmlns="http://schemas.openxmlformats.org/spreadsheetml/2006/main">
  <c r="S36" i="10"/>
  <c r="T37"/>
  <c r="S37"/>
  <c r="T36"/>
  <c r="S35"/>
  <c r="T33"/>
  <c r="AA33"/>
  <c r="AC19"/>
  <c r="Z24" l="1"/>
  <c r="X13"/>
  <c r="AB13" s="1"/>
  <c r="Q20"/>
  <c r="X20" s="1"/>
  <c r="AB7" s="1"/>
  <c r="Q13"/>
  <c r="Q16"/>
  <c r="X16" s="1"/>
  <c r="Q22"/>
  <c r="X22" s="1"/>
  <c r="Q31"/>
  <c r="X31" s="1"/>
  <c r="AB31" s="1"/>
  <c r="Q29"/>
  <c r="X29" s="1"/>
  <c r="AB29" s="1"/>
  <c r="Q27"/>
  <c r="X27" s="1"/>
  <c r="AB27" s="1"/>
  <c r="Q25"/>
  <c r="X25" s="1"/>
  <c r="Q24"/>
  <c r="X24" s="1"/>
  <c r="AA24" s="1"/>
  <c r="AB24" s="1"/>
  <c r="Z30"/>
  <c r="Z28"/>
  <c r="Y27" s="1"/>
  <c r="Z21"/>
  <c r="Y20" s="1"/>
  <c r="Z23"/>
  <c r="Y22" s="1"/>
  <c r="AC32"/>
  <c r="AC26"/>
  <c r="AC23"/>
  <c r="AC21"/>
  <c r="Z17"/>
  <c r="Z6"/>
  <c r="Z8"/>
  <c r="AA8" s="1"/>
  <c r="AB8" s="1"/>
  <c r="Z11"/>
  <c r="AA11" s="1"/>
  <c r="AB11" s="1"/>
  <c r="Z10"/>
  <c r="AA10" s="1"/>
  <c r="AB10" s="1"/>
  <c r="AA30"/>
  <c r="AB30" s="1"/>
  <c r="Y29"/>
  <c r="AA17"/>
  <c r="AB17" s="1"/>
  <c r="Y16"/>
  <c r="AA9"/>
  <c r="S10"/>
  <c r="H25"/>
  <c r="Z25" s="1"/>
  <c r="K10"/>
  <c r="AA13" l="1"/>
  <c r="AA20"/>
  <c r="AB20" s="1"/>
  <c r="AA28"/>
  <c r="AB28" s="1"/>
  <c r="AB16"/>
  <c r="X33"/>
  <c r="AA25"/>
  <c r="AA16"/>
  <c r="AA27"/>
  <c r="AA29"/>
  <c r="AA22"/>
  <c r="AB22" s="1"/>
  <c r="AB9"/>
  <c r="AA6"/>
  <c r="AB6" s="1"/>
  <c r="Y32" l="1"/>
  <c r="Y31" s="1"/>
  <c r="AA31" s="1"/>
  <c r="AJ15" l="1"/>
  <c r="AJ14"/>
  <c r="AI16"/>
  <c r="AJ16" s="1"/>
  <c r="AI13"/>
  <c r="AJ13" s="1"/>
  <c r="AI32"/>
  <c r="AI30"/>
  <c r="AI29"/>
  <c r="AI28"/>
  <c r="AI27"/>
  <c r="AI26"/>
  <c r="AI25"/>
  <c r="AI24"/>
  <c r="AI23"/>
  <c r="AI22"/>
  <c r="AI21"/>
  <c r="AI20"/>
  <c r="AI19"/>
  <c r="AI18"/>
  <c r="AH33"/>
  <c r="AO26"/>
  <c r="AO23"/>
  <c r="AO21"/>
  <c r="K25"/>
  <c r="K17"/>
  <c r="H9"/>
  <c r="K9" s="1"/>
  <c r="K20"/>
  <c r="K22"/>
  <c r="S28"/>
  <c r="O14"/>
  <c r="AC14" s="1"/>
  <c r="O15"/>
  <c r="AC15" s="1"/>
  <c r="O28"/>
  <c r="K28"/>
  <c r="S30"/>
  <c r="K30"/>
  <c r="V32"/>
  <c r="AO28" l="1"/>
  <c r="AJ28" s="1"/>
  <c r="AC28"/>
  <c r="Y25"/>
  <c r="AB25" s="1"/>
  <c r="Z33"/>
  <c r="Z34" s="1"/>
  <c r="Z35" s="1"/>
  <c r="AJ26"/>
  <c r="S25"/>
  <c r="T25" s="1"/>
  <c r="U25" s="1"/>
  <c r="AJ23"/>
  <c r="AJ21"/>
  <c r="Q33"/>
  <c r="S6"/>
  <c r="H38"/>
  <c r="AJ32" s="1"/>
  <c r="U31"/>
  <c r="U29"/>
  <c r="U27"/>
  <c r="U16"/>
  <c r="U13"/>
  <c r="R23"/>
  <c r="R22" s="1"/>
  <c r="R21"/>
  <c r="R20" s="1"/>
  <c r="K33"/>
  <c r="H33"/>
  <c r="V21"/>
  <c r="T17"/>
  <c r="U17" s="1"/>
  <c r="T30"/>
  <c r="U30" s="1"/>
  <c r="T28"/>
  <c r="U28" s="1"/>
  <c r="V28" s="1"/>
  <c r="R29"/>
  <c r="T29" s="1"/>
  <c r="U7"/>
  <c r="R27"/>
  <c r="T27" s="1"/>
  <c r="R16"/>
  <c r="T16" s="1"/>
  <c r="T24"/>
  <c r="U24" s="1"/>
  <c r="T22"/>
  <c r="U22" s="1"/>
  <c r="T20"/>
  <c r="U20" s="1"/>
  <c r="T11"/>
  <c r="U11" s="1"/>
  <c r="T10"/>
  <c r="U10" s="1"/>
  <c r="T9"/>
  <c r="T8"/>
  <c r="U8" s="1"/>
  <c r="T13"/>
  <c r="AB33" l="1"/>
  <c r="S33"/>
  <c r="S34" s="1"/>
  <c r="T6"/>
  <c r="U6" s="1"/>
  <c r="U9"/>
  <c r="O30"/>
  <c r="AC30" s="1"/>
  <c r="F9" i="5"/>
  <c r="F8"/>
  <c r="F6"/>
  <c r="V30" i="10" l="1"/>
  <c r="AO30"/>
  <c r="AJ30" s="1"/>
  <c r="R32"/>
  <c r="R31" s="1"/>
  <c r="T31" s="1"/>
  <c r="U38"/>
  <c r="J33"/>
  <c r="G33"/>
  <c r="O31"/>
  <c r="O29"/>
  <c r="AC29" s="1"/>
  <c r="O27"/>
  <c r="AC27" s="1"/>
  <c r="O25"/>
  <c r="AC25" s="1"/>
  <c r="O24"/>
  <c r="O22"/>
  <c r="AC22" s="1"/>
  <c r="O20"/>
  <c r="AC20" s="1"/>
  <c r="O19"/>
  <c r="O18"/>
  <c r="AC18" s="1"/>
  <c r="O17"/>
  <c r="AC17" s="1"/>
  <c r="O16"/>
  <c r="V15"/>
  <c r="V14"/>
  <c r="O13"/>
  <c r="O12"/>
  <c r="AS2"/>
  <c r="O11"/>
  <c r="AC11" s="1"/>
  <c r="O10"/>
  <c r="AC10" s="1"/>
  <c r="O9"/>
  <c r="AC9" s="1"/>
  <c r="O8"/>
  <c r="AC8" s="1"/>
  <c r="O7"/>
  <c r="AC7" s="1"/>
  <c r="O6"/>
  <c r="AO24" l="1"/>
  <c r="AJ24" s="1"/>
  <c r="AC24"/>
  <c r="AO31"/>
  <c r="AC31"/>
  <c r="AO6"/>
  <c r="AC6"/>
  <c r="V13"/>
  <c r="AC13"/>
  <c r="V12"/>
  <c r="AC12"/>
  <c r="V16"/>
  <c r="AC16"/>
  <c r="V9"/>
  <c r="AO9"/>
  <c r="V7"/>
  <c r="AO7"/>
  <c r="V11"/>
  <c r="AO11"/>
  <c r="V17"/>
  <c r="AO17"/>
  <c r="AJ17" s="1"/>
  <c r="V22"/>
  <c r="AO22"/>
  <c r="AJ22" s="1"/>
  <c r="V29"/>
  <c r="AO29"/>
  <c r="AJ29" s="1"/>
  <c r="V8"/>
  <c r="AO8"/>
  <c r="V18"/>
  <c r="AO18"/>
  <c r="AJ18" s="1"/>
  <c r="AI31"/>
  <c r="AI33" s="1"/>
  <c r="V19"/>
  <c r="AO19"/>
  <c r="AJ19" s="1"/>
  <c r="V25"/>
  <c r="AO25"/>
  <c r="AJ25" s="1"/>
  <c r="V10"/>
  <c r="AO10"/>
  <c r="V20"/>
  <c r="AO20"/>
  <c r="AJ20" s="1"/>
  <c r="V27"/>
  <c r="AO27"/>
  <c r="AJ27" s="1"/>
  <c r="V6"/>
  <c r="O38"/>
  <c r="V31"/>
  <c r="V24"/>
  <c r="U33"/>
  <c r="AO33" l="1"/>
  <c r="AO2" s="1"/>
  <c r="AJ31"/>
  <c r="AJ33" s="1"/>
  <c r="O33"/>
  <c r="V33" l="1"/>
  <c r="AC33"/>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<sst xmlns="http://schemas.openxmlformats.org/spreadsheetml/2006/main" count="1810" uniqueCount="536">
  <si>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</si>
  <si>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</si>
  <si>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</si>
  <si>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</si>
  <si>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</si>
  <si>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</si>
  <si>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</si>
  <si>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</si>
  <si>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</si>
  <si>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</si>
  <si>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</si>
  <si>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</si>
  <si>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</si>
  <si>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</si>
  <si>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</si>
  <si>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</si>
  <si>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</si>
  <si>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</si>
  <si>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</si>
  <si>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</si>
  <si>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</si>
  <si>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</si>
  <si>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</si>
  <si>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</si>
  <si>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</si>
  <si>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</si>
  <si>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</si>
  <si>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</si>
  <si>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</si>
  <si>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</si>
  <si>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</si>
  <si>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</si>
  <si>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</si>
  <si>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</si>
  <si>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</si>
  <si>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</si>
  <si>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</si>
  <si>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</si>
  <si>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</si>
  <si>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</si>
  <si>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</si>
  <si>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</si>
  <si>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</si>
  <si>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</si>
  <si>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</si>
  <si>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</si>
  <si>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</si>
  <si>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</si>
  <si>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</si>
  <si>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</si>
  <si>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</si>
  <si>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</si>
  <si>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</si>
  <si>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</si>
  <si>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</si>
  <si>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</si>
  <si>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</si>
  <si>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</si>
  <si>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</si>
  <si>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</si>
  <si>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</si>
  <si>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</si>
  <si>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</si>
  <si>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</si>
  <si>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</si>
  <si>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</si>
  <si>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</si>
  <si>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</si>
  <si>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</si>
  <si>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</si>
  <si>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</si>
  <si>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</si>
  <si>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</si>
  <si>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</si>
  <si>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</si>
  <si>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</si>
  <si>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</si>
  <si>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</si>
  <si>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</si>
  <si>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</si>
  <si>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</si>
  <si>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</si>
  <si>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</si>
  <si>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</si>
  <si>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</si>
  <si>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</si>
  <si>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</si>
  <si>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</si>
  <si>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</si>
  <si>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</si>
  <si>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</si>
  <si>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</si>
  <si>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</si>
  <si>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</si>
  <si>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</si>
  <si>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</si>
  <si>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</si>
  <si>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</si>
  <si>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</si>
  <si>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</si>
  <si>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</si>
  <si>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</si>
  <si>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</si>
  <si>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</si>
  <si>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</si>
  <si>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</si>
  <si>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</si>
  <si>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</si>
  <si>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</si>
  <si>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</si>
  <si>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</si>
  <si>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</si>
  <si>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</si>
  <si>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</si>
  <si>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</si>
  <si>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</si>
  <si>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</si>
  <si>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</si>
  <si>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</si>
  <si>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</si>
  <si>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</si>
  <si>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</si>
  <si>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</si>
  <si>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</si>
  <si>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</si>
  <si>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</si>
  <si>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</si>
  <si>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</si>
  <si>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</si>
  <si>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</si>
  <si>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</si>
  <si>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</si>
  <si>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</si>
  <si>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</si>
  <si>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</si>
  <si>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</si>
  <si>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</si>
  <si>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</si>
  <si>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</si>
  <si>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</si>
  <si>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</si>
  <si>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</si>
  <si>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</si>
  <si>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</si>
  <si>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</si>
  <si>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</si>
  <si>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</si>
  <si>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</si>
  <si>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</si>
  <si>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</si>
  <si>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</si>
  <si>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</si>
  <si>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</si>
  <si>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</si>
  <si>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</si>
  <si>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</si>
  <si>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</si>
  <si>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</si>
  <si>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</si>
  <si>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</si>
  <si>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</si>
  <si>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</si>
  <si>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</si>
  <si>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</si>
  <si>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</si>
  <si>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</si>
  <si>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</si>
  <si>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</si>
  <si>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</si>
  <si>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</si>
  <si>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</si>
  <si>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</si>
  <si>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</si>
  <si>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</si>
  <si>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</si>
  <si>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</si>
  <si>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</si>
  <si>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</si>
  <si>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</si>
  <si>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</si>
  <si>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</si>
  <si>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</si>
  <si>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</si>
  <si>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</si>
  <si>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</si>
  <si>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</si>
  <si>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</si>
  <si>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</si>
  <si>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</si>
  <si>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</si>
  <si>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</si>
  <si>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</si>
  <si>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</si>
  <si>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</si>
  <si>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</si>
  <si>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</si>
  <si>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</si>
  <si>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</si>
  <si>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</si>
  <si>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</si>
  <si>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</si>
  <si>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</si>
  <si>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</si>
  <si>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</si>
  <si>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</si>
  <si>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</si>
  <si>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</si>
  <si>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</si>
  <si>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</si>
  <si>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</si>
  <si>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</si>
  <si>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</si>
  <si>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</si>
  <si>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</si>
  <si>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</si>
  <si>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</si>
  <si>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</si>
  <si>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</si>
  <si>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</si>
  <si>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</si>
  <si>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</si>
  <si>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</si>
  <si>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</si>
  <si>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</si>
  <si>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</si>
  <si>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</si>
  <si>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</si>
  <si>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</si>
  <si>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</si>
  <si>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</si>
  <si>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</si>
  <si>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</si>
  <si>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</si>
  <si>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</si>
  <si>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</si>
  <si>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</si>
  <si>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</si>
  <si>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</si>
  <si>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</si>
  <si>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</si>
  <si>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</si>
  <si>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</si>
  <si>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</si>
  <si>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</si>
  <si>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</si>
  <si>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</si>
  <si>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</si>
  <si>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</si>
  <si>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</si>
  <si>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</si>
  <si>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</si>
  <si>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</si>
  <si>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</si>
  <si>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</si>
  <si>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</si>
  <si>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</si>
  <si>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</si>
  <si>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</si>
  <si>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</si>
  <si>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</si>
  <si>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</si>
  <si>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</si>
  <si>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</si>
  <si>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</si>
  <si>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</si>
  <si>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</si>
  <si>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</si>
  <si>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</si>
  <si>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</si>
  <si>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</si>
  <si>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</si>
  <si>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</si>
  <si>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</si>
  <si>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</si>
  <si>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</si>
  <si>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</si>
  <si>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</si>
  <si>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</si>
  <si>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</si>
  <si>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</si>
  <si>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</si>
  <si>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</si>
  <si>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</si>
  <si>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</si>
  <si>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</si>
  <si>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</si>
  <si>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</si>
  <si>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</si>
  <si>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</si>
  <si>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</si>
  <si>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</si>
  <si>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</si>
  <si>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</si>
  <si>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</si>
  <si>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</si>
  <si>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</si>
  <si>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</si>
  <si>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</si>
  <si>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</si>
  <si>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</si>
  <si>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</si>
  <si>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</si>
  <si>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</si>
  <si>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</si>
  <si>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</si>
  <si>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</si>
  <si>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</si>
  <si>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</si>
  <si>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</si>
  <si>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</si>
  <si>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</si>
  <si>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</si>
  <si>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</si>
  <si>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</si>
  <si>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</si>
  <si>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</si>
  <si>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</si>
  <si>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</si>
  <si>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</si>
  <si>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</si>
  <si>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</si>
  <si>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</si>
  <si>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</si>
  <si>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</si>
  <si>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</si>
  <si>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</si>
  <si>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</si>
  <si>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</si>
  <si>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</si>
  <si>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</si>
  <si>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</si>
  <si>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</si>
  <si>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</si>
  <si>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</si>
  <si>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</si>
  <si>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</si>
  <si>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</si>
  <si>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</si>
  <si>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</si>
  <si>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</si>
  <si>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</si>
  <si>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</si>
  <si>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</si>
  <si>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</si>
  <si>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</si>
  <si>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</si>
  <si>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</si>
  <si>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</si>
  <si>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</si>
  <si>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</si>
  <si>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</si>
  <si>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</si>
  <si>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</si>
  <si>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</si>
  <si>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</si>
  <si>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</si>
  <si>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</si>
  <si>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</si>
  <si>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</si>
  <si>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</si>
  <si>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</si>
  <si>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</si>
  <si>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</si>
  <si>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</si>
  <si>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</si>
  <si>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</si>
  <si>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</si>
  <si>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</si>
  <si>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</si>
  <si>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</si>
  <si>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</si>
  <si>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</si>
  <si>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</si>
  <si>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</si>
  <si>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</si>
  <si>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</si>
  <si>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</si>
  <si>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</si>
  <si>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</si>
  <si>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</si>
  <si>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</si>
  <si>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</si>
  <si>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</si>
  <si>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</si>
  <si>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</si>
  <si>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</si>
  <si>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</si>
  <si>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</si>
  <si>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</si>
  <si>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</si>
  <si>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</si>
  <si>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</si>
  <si>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</si>
  <si>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</si>
  <si>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</si>
  <si>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</si>
  <si>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</si>
  <si>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</si>
  <si>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</si>
  <si>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</si>
  <si>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</si>
  <si>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</si>
  <si>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</si>
  <si>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</si>
  <si>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</si>
  <si>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</si>
  <si>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</si>
  <si>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</si>
  <si>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</si>
  <si>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</si>
  <si>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</si>
  <si>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</si>
  <si>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</si>
  <si>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</si>
  <si>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</si>
  <si>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</si>
  <si>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</si>
  <si>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</si>
  <si>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</si>
  <si>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</si>
  <si>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</si>
  <si>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</si>
  <si>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</si>
  <si>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</si>
  <si>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</si>
  <si>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</si>
  <si>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</si>
  <si>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</si>
  <si>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</si>
  <si>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</si>
  <si>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</si>
  <si>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</si>
  <si>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</si>
  <si>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</si>
  <si>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</si>
  <si>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</si>
  <si>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</si>
  <si>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</si>
  <si>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</si>
  <si>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</si>
  <si>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</si>
  <si>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</si>
  <si>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</si>
  <si>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</si>
  <si>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</si>
  <si>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</si>
  <si>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</si>
  <si>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</si>
  <si>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</si>
  <si>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</si>
  <si>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</si>
  <si>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</si>
  <si>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</si>
  <si>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</si>
  <si>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</si>
  <si>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</si>
  <si>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</si>
  <si>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</si>
  <si>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</si>
  <si>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</si>
  <si>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</si>
  <si>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</si>
  <si>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</si>
  <si>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</si>
  <si>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</si>
  <si>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</si>
  <si>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</si>
  <si>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</si>
  <si>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</si>
  <si>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</si>
  <si>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</si>
  <si>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</si>
  <si>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</si>
  <si>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</si>
  <si>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</si>
  <si>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</si>
  <si>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</si>
  <si>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</si>
  <si>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</si>
  <si>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</si>
  <si>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</si>
  <si>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</si>
  <si>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</si>
  <si>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</si>
  <si>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</si>
  <si>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</si>
  <si>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</si>
  <si>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</si>
  <si>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</si>
  <si>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</si>
  <si>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</si>
  <si>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</si>
  <si>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</si>
  <si>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</si>
  <si>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</si>
  <si>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</si>
  <si>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</si>
  <si>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</si>
  <si>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</si>
  <si>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</si>
  <si>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</si>
  <si>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</si>
  <si>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</si>
  <si>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</si>
  <si>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</si>
  <si>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</si>
  <si>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End/</t>
  </si>
  <si>
    <t>Prev</t>
  </si>
  <si>
    <t>TB</t>
  </si>
  <si>
    <t>Start = Prev End</t>
  </si>
  <si>
    <t>2722</t>
  </si>
  <si>
    <t>541+575 2646+2648+2647+2649</t>
  </si>
  <si>
    <t>5023</t>
  </si>
  <si>
    <t>SE Sum</t>
  </si>
  <si>
    <t>Diff from C's Cl TB</t>
  </si>
  <si>
    <t>Bro SE Type</t>
  </si>
  <si>
    <t>SE Sum List</t>
  </si>
  <si>
    <t>Calc</t>
  </si>
  <si>
    <t>P. Diff</t>
  </si>
  <si>
    <t>Posting Difference Incl Start</t>
  </si>
  <si>
    <t>Posting Difference Incl Start &amp; PL Stock Movement</t>
  </si>
  <si>
    <t>Posting Difference Incl Start &amp; PL Stock Movement, adjusted for Posting End values vs Movements</t>
  </si>
  <si>
    <t>Mov</t>
  </si>
  <si>
    <t>Braiins Bro/Tx Version With End Postings</t>
  </si>
  <si>
    <t>Braiins Bro/Tx Version 2 With Movements Postings</t>
  </si>
  <si>
    <t>Mvts Posted</t>
  </si>
  <si>
    <t>Mvt/End Posted</t>
  </si>
  <si>
    <t>Not Start/End in Taxonomy but Treated as having Start/End for Braiins with No SE Sum List (Instant Type 2)</t>
  </si>
  <si>
    <t>Acc</t>
  </si>
  <si>
    <t>BrosStartEnd SS</t>
  </si>
  <si>
    <t>Dur</t>
  </si>
  <si>
    <t>TFA-Depn-Eliminated on disposals</t>
  </si>
  <si>
    <t>Incr (decr)</t>
  </si>
  <si>
    <t>Stock</t>
  </si>
  <si>
    <t>Posting Difference Incl Start. less End Stock, adjusted for Posting other End values vs Movements</t>
  </si>
  <si>
    <t>Revised 24-27.12.11 for 5 Types of Instants as per Bros.docx column StartEnd</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</si>
</sst>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58">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0" fillId="34" borderId="0" xfId="0" applyFont="1" applyFill="1"/>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5"/>
  <sheetViews>
    <sheetView tabSelected="1" workbookViewId="0">
      <selection activeCell="A3" sqref="A3"/>
    </sheetView>
  </sheetViews>
  <sheetFormatPr defaultRowHeight="15"/>
  <cols>
    <col min="1" max="1" width="32" customWidth="1"/>
  </cols>
  <sheetData>
    <row r="1" spans="1:6">
      <c r="A1" s="2" t="s">
        <v>529</v>
      </c>
    </row>
    <row r="2" spans="1:6">
      <c r="A2" t="s">
        <v>494</v>
      </c>
    </row>
    <row r="3" spans="1:6">
      <c r="A3" t="s">
        <v>535</v>
      </c>
    </row>
    <row r="5" spans="1:6">
      <c r="B5" s="26" t="s">
        <v>49</v>
      </c>
      <c r="C5" s="26" t="s">
        <v>94</v>
      </c>
      <c r="D5" s="26" t="s">
        <v>189</v>
      </c>
      <c r="E5" s="26" t="s">
        <v>92</v>
      </c>
      <c r="F5" s="26" t="s">
        <v>493</v>
      </c>
    </row>
    <row r="6" spans="1:6">
      <c r="A6" t="s">
        <v>243</v>
      </c>
      <c r="B6">
        <v>923</v>
      </c>
      <c r="C6">
        <v>24</v>
      </c>
      <c r="D6">
        <v>7</v>
      </c>
      <c r="E6">
        <v>14</v>
      </c>
      <c r="F6">
        <f>SUM(B6:E6)</f>
        <v>968</v>
      </c>
    </row>
    <row r="7" spans="1:6">
      <c r="A7" t="s">
        <v>244</v>
      </c>
    </row>
    <row r="8" spans="1:6">
      <c r="A8" t="s">
        <v>245</v>
      </c>
      <c r="B8">
        <v>53</v>
      </c>
      <c r="C8">
        <v>0</v>
      </c>
      <c r="D8">
        <v>4</v>
      </c>
      <c r="E8">
        <v>2</v>
      </c>
      <c r="F8">
        <f>SUM(B8:E8)</f>
        <v>59</v>
      </c>
    </row>
    <row r="9" spans="1:6">
      <c r="A9" t="s">
        <v>246</v>
      </c>
      <c r="B9">
        <v>870</v>
      </c>
      <c r="C9">
        <v>24</v>
      </c>
      <c r="D9">
        <v>3</v>
      </c>
      <c r="E9">
        <v>12</v>
      </c>
      <c r="F9">
        <f>SUM(B9:E9)</f>
        <v>909</v>
      </c>
    </row>
    <row r="12" spans="1:6">
      <c r="A12" s="2" t="s">
        <v>289</v>
      </c>
    </row>
    <row r="13" spans="1:6">
      <c r="A13" s="2" t="s">
        <v>285</v>
      </c>
    </row>
    <row r="14" spans="1:6">
      <c r="A14" s="2" t="s">
        <v>288</v>
      </c>
    </row>
    <row r="15" spans="1:6">
      <c r="A15" s="2" t="s">
        <v>286</v>
      </c>
    </row>
    <row r="16" spans="1:6">
      <c r="A16" s="2" t="s">
        <v>287</v>
      </c>
    </row>
    <row r="17" spans="1:1">
      <c r="A17" s="2"/>
    </row>
    <row r="18" spans="1:1">
      <c r="A18" s="2" t="s">
        <v>338</v>
      </c>
    </row>
    <row r="19" spans="1:1">
      <c r="A19" s="2" t="s">
        <v>372</v>
      </c>
    </row>
    <row r="20" spans="1:1">
      <c r="A20" s="2"/>
    </row>
    <row r="21" spans="1:1">
      <c r="A21" s="2"/>
    </row>
    <row r="22" spans="1:1">
      <c r="A22" s="2" t="s">
        <v>348</v>
      </c>
    </row>
    <row r="23" spans="1:1">
      <c r="A23" s="2" t="s">
        <v>340</v>
      </c>
    </row>
    <row r="24" spans="1:1">
      <c r="A24" s="2" t="s">
        <v>341</v>
      </c>
    </row>
    <row r="25" spans="1:1">
      <c r="A25" s="2" t="s">
        <v>343</v>
      </c>
    </row>
    <row r="26" spans="1:1">
      <c r="A26" s="2" t="s">
        <v>342</v>
      </c>
    </row>
    <row r="27" spans="1:1">
      <c r="A27" s="2"/>
    </row>
    <row r="28" spans="1:1">
      <c r="A28" s="2" t="s">
        <v>349</v>
      </c>
    </row>
    <row r="29" spans="1:1">
      <c r="A29" s="2" t="s">
        <v>354</v>
      </c>
    </row>
    <row r="30" spans="1:1">
      <c r="A30" s="2" t="s">
        <v>351</v>
      </c>
    </row>
    <row r="31" spans="1:1">
      <c r="A31" s="2" t="s">
        <v>352</v>
      </c>
    </row>
    <row r="32" spans="1:1">
      <c r="A32" s="2" t="s">
        <v>353</v>
      </c>
    </row>
    <row r="33" spans="1:1">
      <c r="A33" s="2" t="s">
        <v>350</v>
      </c>
    </row>
    <row r="34" spans="1:1">
      <c r="A34" s="2" t="s">
        <v>373</v>
      </c>
    </row>
    <row r="35" spans="1:1">
      <c r="A35" s="2" t="s">
        <v>374</v>
      </c>
    </row>
    <row r="36" spans="1:1">
      <c r="A36" s="2"/>
    </row>
    <row r="37" spans="1:1">
      <c r="A37" s="2" t="s">
        <v>355</v>
      </c>
    </row>
    <row r="38" spans="1:1">
      <c r="A38" s="2" t="s">
        <v>356</v>
      </c>
    </row>
    <row r="39" spans="1:1">
      <c r="A39" s="2" t="s">
        <v>357</v>
      </c>
    </row>
    <row r="40" spans="1:1">
      <c r="A40" s="2"/>
    </row>
    <row r="41" spans="1:1">
      <c r="A41" s="2" t="s">
        <v>344</v>
      </c>
    </row>
    <row r="42" spans="1:1">
      <c r="A42" s="2" t="s">
        <v>375</v>
      </c>
    </row>
    <row r="43" spans="1:1">
      <c r="A43" s="2" t="s">
        <v>345</v>
      </c>
    </row>
    <row r="44" spans="1:1">
      <c r="A44" s="2" t="s">
        <v>346</v>
      </c>
    </row>
    <row r="45" spans="1:1">
      <c r="A45" s="2" t="s">
        <v>347</v>
      </c>
    </row>
    <row r="46" spans="1:1">
      <c r="A46" s="2" t="s">
        <v>376</v>
      </c>
    </row>
    <row r="47" spans="1:1">
      <c r="A47" s="2"/>
    </row>
    <row r="48" spans="1:1">
      <c r="A48" s="2" t="s">
        <v>339</v>
      </c>
    </row>
    <row r="50" spans="1:1">
      <c r="A50" s="2"/>
    </row>
    <row r="51" spans="1:1">
      <c r="A51" s="2"/>
    </row>
    <row r="52" spans="1:1">
      <c r="A52" s="2"/>
    </row>
    <row r="53" spans="1:1">
      <c r="A53" t="s">
        <v>255</v>
      </c>
    </row>
    <row r="54" spans="1:1">
      <c r="A54" t="s">
        <v>257</v>
      </c>
    </row>
    <row r="55" spans="1:1">
      <c r="A55" t="s">
        <v>256</v>
      </c>
    </row>
    <row r="58" spans="1:1">
      <c r="A58" t="s">
        <v>268</v>
      </c>
    </row>
    <row r="59" spans="1:1">
      <c r="A59" t="s">
        <v>258</v>
      </c>
    </row>
    <row r="61" spans="1:1">
      <c r="A61" t="s">
        <v>259</v>
      </c>
    </row>
    <row r="62" spans="1:1">
      <c r="A62" t="s">
        <v>260</v>
      </c>
    </row>
    <row r="63" spans="1:1">
      <c r="A63" t="s">
        <v>262</v>
      </c>
    </row>
    <row r="64" spans="1:1">
      <c r="A64" t="s">
        <v>261</v>
      </c>
    </row>
    <row r="65" spans="1:1">
      <c r="A65" t="s">
        <v>264</v>
      </c>
    </row>
    <row r="67" spans="1:1">
      <c r="A67" t="s">
        <v>263</v>
      </c>
    </row>
    <row r="68" spans="1:1">
      <c r="A68" t="s">
        <v>265</v>
      </c>
    </row>
    <row r="70" spans="1:1">
      <c r="A70" t="s">
        <v>267</v>
      </c>
    </row>
    <row r="74" spans="1:1">
      <c r="A74" t="s">
        <v>266</v>
      </c>
    </row>
    <row r="75" spans="1:1">
      <c r="A75" t="s">
        <v>336</v>
      </c>
    </row>
    <row r="76" spans="1:1">
      <c r="A76" t="s">
        <v>270</v>
      </c>
    </row>
    <row r="77" spans="1:1">
      <c r="A77" t="s">
        <v>269</v>
      </c>
    </row>
    <row r="78" spans="1:1">
      <c r="A78" t="s">
        <v>337</v>
      </c>
    </row>
    <row r="80" spans="1:1">
      <c r="A80" t="s">
        <v>271</v>
      </c>
    </row>
    <row r="81" spans="1:1">
      <c r="A81" t="s">
        <v>272</v>
      </c>
    </row>
    <row r="82" spans="1:1">
      <c r="A82" t="s">
        <v>273</v>
      </c>
    </row>
    <row r="84" spans="1:1">
      <c r="A84" t="s">
        <v>367</v>
      </c>
    </row>
    <row r="85" spans="1:1">
      <c r="A85" t="s">
        <v>368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2"/>
  <sheetViews>
    <sheetView workbookViewId="0">
      <pane ySplit="1" topLeftCell="A25" activePane="bottomLeft" state="frozen"/>
      <selection pane="bottomLeft" activeCell="A44" sqref="A44"/>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242</v>
      </c>
      <c r="C1" s="3" t="s">
        <v>1</v>
      </c>
      <c r="D1" s="3" t="s">
        <v>2</v>
      </c>
      <c r="E1" s="3" t="s">
        <v>3</v>
      </c>
      <c r="F1" s="3" t="s">
        <v>4</v>
      </c>
      <c r="G1" s="3" t="s">
        <v>46</v>
      </c>
      <c r="H1" s="3" t="s">
        <v>358</v>
      </c>
      <c r="I1" s="3" t="s">
        <v>294</v>
      </c>
      <c r="J1" s="3" t="s">
        <v>295</v>
      </c>
      <c r="K1" s="3" t="s">
        <v>371</v>
      </c>
      <c r="L1" s="3" t="s">
        <v>317</v>
      </c>
      <c r="M1" s="3" t="s">
        <v>298</v>
      </c>
      <c r="N1" s="3" t="s">
        <v>292</v>
      </c>
      <c r="O1" s="3" t="s">
        <v>504</v>
      </c>
      <c r="P1" s="4" t="s">
        <v>290</v>
      </c>
      <c r="Q1" s="4" t="s">
        <v>305</v>
      </c>
      <c r="R1" s="3" t="s">
        <v>291</v>
      </c>
      <c r="S1" s="3" t="s">
        <v>275</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71</v>
      </c>
      <c r="D2">
        <v>1</v>
      </c>
      <c r="E2" t="s">
        <v>49</v>
      </c>
      <c r="F2" t="s">
        <v>59</v>
      </c>
      <c r="G2" t="s">
        <v>75</v>
      </c>
      <c r="H2" t="s">
        <v>360</v>
      </c>
      <c r="I2" t="s">
        <v>293</v>
      </c>
      <c r="J2" t="s">
        <v>293</v>
      </c>
      <c r="K2" t="s">
        <v>301</v>
      </c>
      <c r="L2" t="s">
        <v>296</v>
      </c>
      <c r="M2" t="s">
        <v>297</v>
      </c>
      <c r="N2" t="s">
        <v>247</v>
      </c>
      <c r="O2" t="s">
        <v>501</v>
      </c>
      <c r="P2" s="5" t="s">
        <v>248</v>
      </c>
      <c r="Q2" s="5">
        <v>1</v>
      </c>
      <c r="T2" t="s">
        <v>60</v>
      </c>
      <c r="U2">
        <v>2</v>
      </c>
      <c r="V2">
        <v>2934</v>
      </c>
      <c r="W2">
        <v>4243</v>
      </c>
      <c r="AD2" t="s">
        <v>57</v>
      </c>
      <c r="AE2" t="s">
        <v>72</v>
      </c>
      <c r="AL2" t="s">
        <v>53</v>
      </c>
      <c r="AM2" t="s">
        <v>62</v>
      </c>
      <c r="AN2">
        <v>4</v>
      </c>
      <c r="AO2">
        <v>356</v>
      </c>
      <c r="AP2">
        <v>353</v>
      </c>
      <c r="AQ2">
        <v>506</v>
      </c>
      <c r="AR2">
        <v>513</v>
      </c>
      <c r="AY2" t="s">
        <v>63</v>
      </c>
      <c r="AZ2" t="s">
        <v>64</v>
      </c>
      <c r="BA2" t="s">
        <v>73</v>
      </c>
      <c r="BB2" t="s">
        <v>74</v>
      </c>
      <c r="BI2" t="s">
        <v>53</v>
      </c>
    </row>
    <row r="3" spans="1:64">
      <c r="A3">
        <v>145</v>
      </c>
      <c r="B3">
        <v>1</v>
      </c>
      <c r="C3" t="s">
        <v>98</v>
      </c>
      <c r="D3">
        <v>1</v>
      </c>
      <c r="E3" t="s">
        <v>49</v>
      </c>
      <c r="F3" t="s">
        <v>59</v>
      </c>
      <c r="G3" t="s">
        <v>75</v>
      </c>
      <c r="H3" t="s">
        <v>360</v>
      </c>
      <c r="I3" t="s">
        <v>293</v>
      </c>
      <c r="J3" t="s">
        <v>293</v>
      </c>
      <c r="K3" t="s">
        <v>293</v>
      </c>
      <c r="L3" t="s">
        <v>53</v>
      </c>
      <c r="M3" t="s">
        <v>296</v>
      </c>
      <c r="N3" t="s">
        <v>247</v>
      </c>
      <c r="O3" t="s">
        <v>501</v>
      </c>
      <c r="P3" s="5" t="s">
        <v>300</v>
      </c>
      <c r="Q3" s="5">
        <v>1</v>
      </c>
      <c r="T3" t="s">
        <v>50</v>
      </c>
      <c r="U3">
        <v>4</v>
      </c>
      <c r="V3">
        <v>2934</v>
      </c>
      <c r="W3">
        <v>2096</v>
      </c>
      <c r="X3">
        <v>5006</v>
      </c>
      <c r="Y3">
        <v>2397</v>
      </c>
      <c r="AD3" t="s">
        <v>57</v>
      </c>
      <c r="AE3" t="s">
        <v>99</v>
      </c>
      <c r="AF3" t="s">
        <v>100</v>
      </c>
      <c r="AG3" t="s">
        <v>101</v>
      </c>
      <c r="AL3" t="s">
        <v>53</v>
      </c>
      <c r="AM3" t="s">
        <v>55</v>
      </c>
      <c r="AN3">
        <v>6</v>
      </c>
      <c r="AO3">
        <v>3361</v>
      </c>
      <c r="AP3">
        <v>3358</v>
      </c>
      <c r="AQ3">
        <v>2104</v>
      </c>
      <c r="AR3">
        <v>2018</v>
      </c>
      <c r="AS3">
        <v>5006</v>
      </c>
      <c r="AT3">
        <v>2093</v>
      </c>
      <c r="AY3" t="s">
        <v>56</v>
      </c>
      <c r="AZ3" t="s">
        <v>61</v>
      </c>
      <c r="BA3" t="s">
        <v>70</v>
      </c>
      <c r="BB3" t="s">
        <v>102</v>
      </c>
      <c r="BC3" t="s">
        <v>100</v>
      </c>
      <c r="BD3" t="s">
        <v>103</v>
      </c>
      <c r="BI3" t="s">
        <v>53</v>
      </c>
    </row>
    <row r="4" spans="1:64">
      <c r="A4">
        <v>146</v>
      </c>
      <c r="B4">
        <v>1</v>
      </c>
      <c r="C4" t="s">
        <v>104</v>
      </c>
      <c r="D4">
        <v>1</v>
      </c>
      <c r="E4" t="s">
        <v>49</v>
      </c>
      <c r="F4" t="s">
        <v>59</v>
      </c>
      <c r="G4" t="s">
        <v>75</v>
      </c>
      <c r="H4" t="s">
        <v>360</v>
      </c>
      <c r="I4" t="s">
        <v>293</v>
      </c>
      <c r="J4" t="s">
        <v>293</v>
      </c>
      <c r="K4" t="s">
        <v>293</v>
      </c>
      <c r="L4" t="s">
        <v>53</v>
      </c>
      <c r="M4" t="s">
        <v>296</v>
      </c>
      <c r="N4" t="s">
        <v>247</v>
      </c>
      <c r="O4" t="s">
        <v>501</v>
      </c>
      <c r="P4" s="5" t="s">
        <v>299</v>
      </c>
      <c r="Q4" s="5">
        <v>1</v>
      </c>
      <c r="T4" t="s">
        <v>60</v>
      </c>
      <c r="U4">
        <v>4</v>
      </c>
      <c r="V4">
        <v>2934</v>
      </c>
      <c r="W4">
        <v>2096</v>
      </c>
      <c r="X4">
        <v>5006</v>
      </c>
      <c r="Y4">
        <v>2397</v>
      </c>
      <c r="AD4" t="s">
        <v>57</v>
      </c>
      <c r="AE4" t="s">
        <v>99</v>
      </c>
      <c r="AF4" t="s">
        <v>100</v>
      </c>
      <c r="AG4" t="s">
        <v>101</v>
      </c>
      <c r="AL4" t="s">
        <v>53</v>
      </c>
      <c r="AM4" t="s">
        <v>55</v>
      </c>
      <c r="AN4">
        <v>6</v>
      </c>
      <c r="AO4">
        <v>3361</v>
      </c>
      <c r="AP4">
        <v>3358</v>
      </c>
      <c r="AQ4">
        <v>2104</v>
      </c>
      <c r="AR4">
        <v>2018</v>
      </c>
      <c r="AS4">
        <v>5006</v>
      </c>
      <c r="AT4">
        <v>2118</v>
      </c>
      <c r="AY4" t="s">
        <v>56</v>
      </c>
      <c r="AZ4" t="s">
        <v>61</v>
      </c>
      <c r="BA4" t="s">
        <v>70</v>
      </c>
      <c r="BB4" t="s">
        <v>102</v>
      </c>
      <c r="BC4" t="s">
        <v>100</v>
      </c>
      <c r="BD4" t="s">
        <v>105</v>
      </c>
      <c r="BI4" t="s">
        <v>53</v>
      </c>
    </row>
    <row r="5" spans="1:64">
      <c r="A5">
        <v>222</v>
      </c>
      <c r="B5">
        <v>1</v>
      </c>
      <c r="C5" t="s">
        <v>117</v>
      </c>
      <c r="D5">
        <v>1</v>
      </c>
      <c r="E5" t="s">
        <v>49</v>
      </c>
      <c r="F5" t="s">
        <v>59</v>
      </c>
      <c r="G5" t="s">
        <v>75</v>
      </c>
      <c r="H5" t="s">
        <v>361</v>
      </c>
      <c r="I5" t="s">
        <v>293</v>
      </c>
      <c r="J5" t="s">
        <v>293</v>
      </c>
      <c r="K5" t="s">
        <v>293</v>
      </c>
      <c r="L5" t="s">
        <v>53</v>
      </c>
      <c r="M5" t="s">
        <v>297</v>
      </c>
      <c r="N5" t="s">
        <v>247</v>
      </c>
      <c r="O5" t="s">
        <v>501</v>
      </c>
      <c r="P5" s="5" t="s">
        <v>303</v>
      </c>
      <c r="Q5" s="5">
        <v>1</v>
      </c>
      <c r="T5" t="s">
        <v>78</v>
      </c>
      <c r="U5">
        <v>6</v>
      </c>
      <c r="V5">
        <v>2934</v>
      </c>
      <c r="W5">
        <v>3069</v>
      </c>
      <c r="X5">
        <v>2910</v>
      </c>
      <c r="Y5">
        <v>2106</v>
      </c>
      <c r="Z5">
        <v>2573</v>
      </c>
      <c r="AA5">
        <v>2561</v>
      </c>
      <c r="AD5" t="s">
        <v>57</v>
      </c>
      <c r="AE5" t="s">
        <v>58</v>
      </c>
      <c r="AF5" t="s">
        <v>109</v>
      </c>
      <c r="AG5" t="s">
        <v>110</v>
      </c>
      <c r="AH5" t="s">
        <v>111</v>
      </c>
      <c r="AI5" t="s">
        <v>112</v>
      </c>
      <c r="AL5" t="s">
        <v>53</v>
      </c>
      <c r="AM5" t="s">
        <v>55</v>
      </c>
      <c r="AN5">
        <v>9</v>
      </c>
      <c r="AO5">
        <v>3361</v>
      </c>
      <c r="AP5">
        <v>3360</v>
      </c>
      <c r="AQ5">
        <v>2078</v>
      </c>
      <c r="AR5">
        <v>2910</v>
      </c>
      <c r="AS5">
        <v>2106</v>
      </c>
      <c r="AT5">
        <v>2573</v>
      </c>
      <c r="AU5">
        <v>2561</v>
      </c>
      <c r="AV5">
        <v>162</v>
      </c>
      <c r="AW5">
        <v>4152</v>
      </c>
      <c r="AY5" t="s">
        <v>56</v>
      </c>
      <c r="AZ5" t="s">
        <v>77</v>
      </c>
      <c r="BA5" t="s">
        <v>108</v>
      </c>
      <c r="BB5" t="s">
        <v>109</v>
      </c>
      <c r="BC5" t="s">
        <v>110</v>
      </c>
      <c r="BD5" t="s">
        <v>111</v>
      </c>
      <c r="BE5" t="s">
        <v>112</v>
      </c>
      <c r="BF5" t="s">
        <v>107</v>
      </c>
      <c r="BG5" t="s">
        <v>118</v>
      </c>
      <c r="BI5" t="s">
        <v>53</v>
      </c>
      <c r="BJ5">
        <v>1311</v>
      </c>
      <c r="BK5" t="s">
        <v>54</v>
      </c>
      <c r="BL5" t="s">
        <v>119</v>
      </c>
    </row>
    <row r="6" spans="1:64">
      <c r="A6">
        <v>511</v>
      </c>
      <c r="B6">
        <v>1</v>
      </c>
      <c r="C6" t="s">
        <v>125</v>
      </c>
      <c r="D6">
        <v>1</v>
      </c>
      <c r="E6" t="s">
        <v>49</v>
      </c>
      <c r="F6" t="s">
        <v>59</v>
      </c>
      <c r="G6" t="s">
        <v>75</v>
      </c>
      <c r="H6" t="s">
        <v>360</v>
      </c>
      <c r="I6" t="s">
        <v>293</v>
      </c>
      <c r="J6" t="s">
        <v>293</v>
      </c>
      <c r="K6" t="s">
        <v>293</v>
      </c>
      <c r="L6" t="s">
        <v>53</v>
      </c>
      <c r="M6" t="s">
        <v>297</v>
      </c>
      <c r="N6" t="s">
        <v>247</v>
      </c>
      <c r="O6" t="s">
        <v>501</v>
      </c>
      <c r="P6" s="5" t="s">
        <v>304</v>
      </c>
      <c r="Q6" s="5">
        <v>1</v>
      </c>
      <c r="T6" t="s">
        <v>60</v>
      </c>
      <c r="U6">
        <v>3</v>
      </c>
      <c r="V6">
        <v>2934</v>
      </c>
      <c r="W6">
        <v>4243</v>
      </c>
      <c r="X6">
        <v>3465</v>
      </c>
      <c r="AD6" t="s">
        <v>57</v>
      </c>
      <c r="AE6" t="s">
        <v>72</v>
      </c>
      <c r="AF6" t="s">
        <v>126</v>
      </c>
      <c r="AL6" t="s">
        <v>53</v>
      </c>
      <c r="AM6" t="s">
        <v>62</v>
      </c>
      <c r="AN6">
        <v>5</v>
      </c>
      <c r="AO6">
        <v>356</v>
      </c>
      <c r="AP6">
        <v>353</v>
      </c>
      <c r="AQ6">
        <v>506</v>
      </c>
      <c r="AR6">
        <v>513</v>
      </c>
      <c r="AS6">
        <v>3465</v>
      </c>
      <c r="AY6" t="s">
        <v>63</v>
      </c>
      <c r="AZ6" t="s">
        <v>64</v>
      </c>
      <c r="BA6" t="s">
        <v>73</v>
      </c>
      <c r="BB6" t="s">
        <v>74</v>
      </c>
      <c r="BC6" t="s">
        <v>126</v>
      </c>
      <c r="BI6" t="s">
        <v>53</v>
      </c>
    </row>
    <row r="7" spans="1:64">
      <c r="A7">
        <v>542</v>
      </c>
      <c r="B7">
        <v>1</v>
      </c>
      <c r="C7" t="s">
        <v>132</v>
      </c>
      <c r="D7">
        <v>13</v>
      </c>
      <c r="E7" t="s">
        <v>49</v>
      </c>
      <c r="F7" t="s">
        <v>59</v>
      </c>
      <c r="G7" t="s">
        <v>75</v>
      </c>
      <c r="H7" t="s">
        <v>362</v>
      </c>
      <c r="I7" t="s">
        <v>293</v>
      </c>
      <c r="J7" t="s">
        <v>293</v>
      </c>
      <c r="K7" t="s">
        <v>293</v>
      </c>
      <c r="L7" t="s">
        <v>53</v>
      </c>
      <c r="M7" t="s">
        <v>297</v>
      </c>
      <c r="N7" t="s">
        <v>279</v>
      </c>
      <c r="O7" t="s">
        <v>502</v>
      </c>
      <c r="P7" s="5" t="s">
        <v>511</v>
      </c>
      <c r="Q7" s="5">
        <v>1</v>
      </c>
      <c r="R7" t="s">
        <v>274</v>
      </c>
      <c r="S7" t="s">
        <v>276</v>
      </c>
      <c r="T7" t="s">
        <v>50</v>
      </c>
      <c r="U7">
        <v>4</v>
      </c>
      <c r="V7">
        <v>2953</v>
      </c>
      <c r="W7">
        <v>551</v>
      </c>
      <c r="X7">
        <v>3280</v>
      </c>
      <c r="Y7">
        <v>536</v>
      </c>
      <c r="AD7" t="s">
        <v>51</v>
      </c>
      <c r="AE7" t="s">
        <v>113</v>
      </c>
      <c r="AF7" t="s">
        <v>123</v>
      </c>
      <c r="AG7" t="s">
        <v>131</v>
      </c>
      <c r="AL7" s="1">
        <v>575541</v>
      </c>
      <c r="AM7" t="s">
        <v>62</v>
      </c>
      <c r="AN7">
        <v>4</v>
      </c>
      <c r="AO7">
        <v>356</v>
      </c>
      <c r="AP7">
        <v>353</v>
      </c>
      <c r="AQ7">
        <v>3277</v>
      </c>
      <c r="AR7">
        <v>1116</v>
      </c>
      <c r="AY7" t="s">
        <v>63</v>
      </c>
      <c r="AZ7" t="s">
        <v>64</v>
      </c>
      <c r="BA7" t="s">
        <v>68</v>
      </c>
      <c r="BB7" t="s">
        <v>133</v>
      </c>
      <c r="BI7" t="s">
        <v>53</v>
      </c>
    </row>
    <row r="8" spans="1:64">
      <c r="A8">
        <v>1110</v>
      </c>
      <c r="B8">
        <v>1</v>
      </c>
      <c r="C8" t="s">
        <v>142</v>
      </c>
      <c r="D8">
        <v>13</v>
      </c>
      <c r="E8" t="s">
        <v>49</v>
      </c>
      <c r="F8" t="s">
        <v>59</v>
      </c>
      <c r="G8" t="s">
        <v>75</v>
      </c>
      <c r="H8" t="s">
        <v>362</v>
      </c>
      <c r="I8" t="s">
        <v>293</v>
      </c>
      <c r="J8" t="s">
        <v>293</v>
      </c>
      <c r="K8" t="s">
        <v>293</v>
      </c>
      <c r="L8" t="s">
        <v>53</v>
      </c>
      <c r="M8" t="s">
        <v>297</v>
      </c>
      <c r="N8" t="s">
        <v>279</v>
      </c>
      <c r="O8" t="s">
        <v>502</v>
      </c>
      <c r="P8" s="5" t="s">
        <v>277</v>
      </c>
      <c r="Q8" s="5">
        <v>1</v>
      </c>
      <c r="R8" t="s">
        <v>274</v>
      </c>
      <c r="S8" t="s">
        <v>276</v>
      </c>
      <c r="T8" t="s">
        <v>50</v>
      </c>
      <c r="U8">
        <v>4</v>
      </c>
      <c r="V8">
        <v>2953</v>
      </c>
      <c r="W8">
        <v>551</v>
      </c>
      <c r="X8">
        <v>3280</v>
      </c>
      <c r="Y8">
        <v>1115</v>
      </c>
      <c r="AD8" t="s">
        <v>51</v>
      </c>
      <c r="AE8" t="s">
        <v>113</v>
      </c>
      <c r="AF8" t="s">
        <v>123</v>
      </c>
      <c r="AG8" t="s">
        <v>137</v>
      </c>
      <c r="AL8" t="s">
        <v>53</v>
      </c>
      <c r="AM8" t="s">
        <v>62</v>
      </c>
      <c r="AN8">
        <v>4</v>
      </c>
      <c r="AO8">
        <v>356</v>
      </c>
      <c r="AP8">
        <v>353</v>
      </c>
      <c r="AQ8">
        <v>3277</v>
      </c>
      <c r="AR8">
        <v>1116</v>
      </c>
      <c r="AY8" t="s">
        <v>63</v>
      </c>
      <c r="AZ8" t="s">
        <v>64</v>
      </c>
      <c r="BA8" t="s">
        <v>68</v>
      </c>
      <c r="BB8" t="s">
        <v>133</v>
      </c>
      <c r="BI8" t="s">
        <v>53</v>
      </c>
    </row>
    <row r="9" spans="1:64">
      <c r="A9">
        <v>1170</v>
      </c>
      <c r="B9">
        <v>1</v>
      </c>
      <c r="C9" t="s">
        <v>143</v>
      </c>
      <c r="D9">
        <v>13</v>
      </c>
      <c r="E9" t="s">
        <v>49</v>
      </c>
      <c r="F9" t="s">
        <v>59</v>
      </c>
      <c r="G9" t="s">
        <v>75</v>
      </c>
      <c r="H9" t="s">
        <v>363</v>
      </c>
      <c r="I9" t="s">
        <v>293</v>
      </c>
      <c r="J9" t="s">
        <v>293</v>
      </c>
      <c r="K9" t="s">
        <v>293</v>
      </c>
      <c r="L9" t="s">
        <v>53</v>
      </c>
      <c r="M9" t="s">
        <v>297</v>
      </c>
      <c r="N9" t="s">
        <v>279</v>
      </c>
      <c r="O9" t="s">
        <v>502</v>
      </c>
      <c r="P9" s="5" t="s">
        <v>278</v>
      </c>
      <c r="Q9" s="5">
        <v>1</v>
      </c>
      <c r="R9" t="s">
        <v>274</v>
      </c>
      <c r="S9" t="s">
        <v>276</v>
      </c>
      <c r="T9" t="s">
        <v>60</v>
      </c>
      <c r="U9">
        <v>4</v>
      </c>
      <c r="V9">
        <v>2953</v>
      </c>
      <c r="W9">
        <v>551</v>
      </c>
      <c r="X9">
        <v>3280</v>
      </c>
      <c r="Y9">
        <v>1171</v>
      </c>
      <c r="AD9" t="s">
        <v>51</v>
      </c>
      <c r="AE9" t="s">
        <v>113</v>
      </c>
      <c r="AF9" t="s">
        <v>123</v>
      </c>
      <c r="AG9" t="s">
        <v>144</v>
      </c>
      <c r="AL9" t="s">
        <v>53</v>
      </c>
      <c r="AM9" t="s">
        <v>55</v>
      </c>
      <c r="AN9">
        <v>4</v>
      </c>
      <c r="AO9">
        <v>3361</v>
      </c>
      <c r="AP9">
        <v>3359</v>
      </c>
      <c r="AQ9">
        <v>3280</v>
      </c>
      <c r="AR9">
        <v>1171</v>
      </c>
      <c r="AY9" t="s">
        <v>56</v>
      </c>
      <c r="AZ9" t="s">
        <v>114</v>
      </c>
      <c r="BA9" t="s">
        <v>123</v>
      </c>
      <c r="BB9" t="s">
        <v>144</v>
      </c>
      <c r="BI9" t="s">
        <v>53</v>
      </c>
    </row>
    <row r="10" spans="1:64">
      <c r="A10">
        <v>1172</v>
      </c>
      <c r="B10">
        <v>1</v>
      </c>
      <c r="C10" t="s">
        <v>145</v>
      </c>
      <c r="D10">
        <v>13</v>
      </c>
      <c r="E10" t="s">
        <v>49</v>
      </c>
      <c r="F10" t="s">
        <v>59</v>
      </c>
      <c r="G10" t="s">
        <v>75</v>
      </c>
      <c r="H10" t="s">
        <v>363</v>
      </c>
      <c r="I10" t="s">
        <v>293</v>
      </c>
      <c r="J10" t="s">
        <v>293</v>
      </c>
      <c r="K10" t="s">
        <v>293</v>
      </c>
      <c r="L10" t="s">
        <v>53</v>
      </c>
      <c r="M10" t="s">
        <v>297</v>
      </c>
      <c r="N10" t="s">
        <v>279</v>
      </c>
      <c r="O10" t="s">
        <v>502</v>
      </c>
      <c r="P10" s="5" t="s">
        <v>280</v>
      </c>
      <c r="Q10" s="5">
        <v>1</v>
      </c>
      <c r="R10" t="s">
        <v>274</v>
      </c>
      <c r="S10" t="s">
        <v>276</v>
      </c>
      <c r="T10" t="s">
        <v>60</v>
      </c>
      <c r="U10">
        <v>4</v>
      </c>
      <c r="V10">
        <v>2953</v>
      </c>
      <c r="W10">
        <v>551</v>
      </c>
      <c r="X10">
        <v>3280</v>
      </c>
      <c r="Y10">
        <v>1173</v>
      </c>
      <c r="AD10" t="s">
        <v>51</v>
      </c>
      <c r="AE10" t="s">
        <v>113</v>
      </c>
      <c r="AF10" t="s">
        <v>123</v>
      </c>
      <c r="AG10" t="s">
        <v>146</v>
      </c>
      <c r="AL10" t="s">
        <v>53</v>
      </c>
      <c r="AM10" t="s">
        <v>55</v>
      </c>
      <c r="AN10">
        <v>4</v>
      </c>
      <c r="AO10">
        <v>3361</v>
      </c>
      <c r="AP10">
        <v>3359</v>
      </c>
      <c r="AQ10">
        <v>3280</v>
      </c>
      <c r="AR10">
        <v>1173</v>
      </c>
      <c r="AY10" t="s">
        <v>56</v>
      </c>
      <c r="AZ10" t="s">
        <v>114</v>
      </c>
      <c r="BA10" t="s">
        <v>123</v>
      </c>
      <c r="BB10" t="s">
        <v>146</v>
      </c>
      <c r="BI10" t="s">
        <v>53</v>
      </c>
    </row>
    <row r="11" spans="1:64">
      <c r="A11">
        <v>1242</v>
      </c>
      <c r="B11">
        <v>1</v>
      </c>
      <c r="C11" t="s">
        <v>148</v>
      </c>
      <c r="D11">
        <v>27</v>
      </c>
      <c r="E11" t="s">
        <v>49</v>
      </c>
      <c r="F11" t="s">
        <v>59</v>
      </c>
      <c r="G11" t="s">
        <v>75</v>
      </c>
      <c r="H11" t="s">
        <v>364</v>
      </c>
      <c r="I11" t="s">
        <v>293</v>
      </c>
      <c r="J11" t="s">
        <v>293</v>
      </c>
      <c r="K11" t="s">
        <v>293</v>
      </c>
      <c r="L11" t="s">
        <v>53</v>
      </c>
      <c r="M11" t="s">
        <v>297</v>
      </c>
      <c r="N11" t="s">
        <v>279</v>
      </c>
      <c r="O11" t="s">
        <v>502</v>
      </c>
      <c r="P11" s="5" t="s">
        <v>281</v>
      </c>
      <c r="Q11" s="5">
        <v>1</v>
      </c>
      <c r="R11" t="s">
        <v>274</v>
      </c>
      <c r="S11" t="s">
        <v>276</v>
      </c>
      <c r="T11" t="s">
        <v>60</v>
      </c>
      <c r="U11">
        <v>3</v>
      </c>
      <c r="V11">
        <v>1663</v>
      </c>
      <c r="W11">
        <v>1246</v>
      </c>
      <c r="X11">
        <v>4160</v>
      </c>
      <c r="AD11" t="s">
        <v>79</v>
      </c>
      <c r="AE11" t="s">
        <v>80</v>
      </c>
      <c r="AF11" t="s">
        <v>83</v>
      </c>
      <c r="AL11" t="s">
        <v>53</v>
      </c>
      <c r="AM11" t="s">
        <v>55</v>
      </c>
      <c r="AN11">
        <v>4</v>
      </c>
      <c r="AO11">
        <v>3361</v>
      </c>
      <c r="AP11">
        <v>3758</v>
      </c>
      <c r="AQ11">
        <v>1246</v>
      </c>
      <c r="AR11">
        <v>4160</v>
      </c>
      <c r="AY11" t="s">
        <v>56</v>
      </c>
      <c r="AZ11" t="s">
        <v>81</v>
      </c>
      <c r="BA11" t="s">
        <v>80</v>
      </c>
      <c r="BB11" t="s">
        <v>83</v>
      </c>
      <c r="BI11" t="s">
        <v>53</v>
      </c>
    </row>
    <row r="12" spans="1:64">
      <c r="A12">
        <v>2002</v>
      </c>
      <c r="B12">
        <v>1</v>
      </c>
      <c r="C12" t="s">
        <v>153</v>
      </c>
      <c r="D12">
        <v>27</v>
      </c>
      <c r="E12" t="s">
        <v>49</v>
      </c>
      <c r="F12" t="s">
        <v>59</v>
      </c>
      <c r="G12" t="s">
        <v>75</v>
      </c>
      <c r="H12" t="s">
        <v>364</v>
      </c>
      <c r="I12" t="s">
        <v>293</v>
      </c>
      <c r="J12" t="s">
        <v>293</v>
      </c>
      <c r="K12" t="s">
        <v>293</v>
      </c>
      <c r="L12" t="s">
        <v>53</v>
      </c>
      <c r="M12" t="s">
        <v>297</v>
      </c>
      <c r="N12" t="s">
        <v>279</v>
      </c>
      <c r="O12" t="s">
        <v>502</v>
      </c>
      <c r="P12" s="5" t="s">
        <v>282</v>
      </c>
      <c r="Q12" s="5">
        <v>1</v>
      </c>
      <c r="R12" t="s">
        <v>274</v>
      </c>
      <c r="S12" t="s">
        <v>276</v>
      </c>
      <c r="T12" t="s">
        <v>50</v>
      </c>
      <c r="U12">
        <v>3</v>
      </c>
      <c r="V12">
        <v>1663</v>
      </c>
      <c r="W12">
        <v>1246</v>
      </c>
      <c r="X12">
        <v>2011</v>
      </c>
      <c r="AD12" t="s">
        <v>79</v>
      </c>
      <c r="AE12" t="s">
        <v>80</v>
      </c>
      <c r="AF12" t="s">
        <v>82</v>
      </c>
      <c r="AL12" t="s">
        <v>53</v>
      </c>
      <c r="AM12" t="s">
        <v>55</v>
      </c>
      <c r="AN12">
        <v>4</v>
      </c>
      <c r="AO12">
        <v>3361</v>
      </c>
      <c r="AP12">
        <v>3758</v>
      </c>
      <c r="AQ12">
        <v>1246</v>
      </c>
      <c r="AR12">
        <v>2011</v>
      </c>
      <c r="AY12" t="s">
        <v>56</v>
      </c>
      <c r="AZ12" t="s">
        <v>81</v>
      </c>
      <c r="BA12" t="s">
        <v>80</v>
      </c>
      <c r="BB12" t="s">
        <v>82</v>
      </c>
      <c r="BI12" t="s">
        <v>53</v>
      </c>
    </row>
    <row r="13" spans="1:64">
      <c r="A13">
        <v>2004</v>
      </c>
      <c r="B13">
        <v>1</v>
      </c>
      <c r="C13" t="s">
        <v>149</v>
      </c>
      <c r="D13">
        <v>1</v>
      </c>
      <c r="E13" t="s">
        <v>49</v>
      </c>
      <c r="F13" t="s">
        <v>59</v>
      </c>
      <c r="G13" t="s">
        <v>75</v>
      </c>
      <c r="H13" t="s">
        <v>364</v>
      </c>
      <c r="I13" t="s">
        <v>293</v>
      </c>
      <c r="J13" t="s">
        <v>293</v>
      </c>
      <c r="K13" t="s">
        <v>293</v>
      </c>
      <c r="L13" t="s">
        <v>53</v>
      </c>
      <c r="M13" t="s">
        <v>297</v>
      </c>
      <c r="N13" t="s">
        <v>279</v>
      </c>
      <c r="O13" t="s">
        <v>502</v>
      </c>
      <c r="P13" s="5">
        <v>2673</v>
      </c>
      <c r="Q13" s="5">
        <v>1</v>
      </c>
      <c r="R13" t="s">
        <v>283</v>
      </c>
      <c r="S13" t="s">
        <v>284</v>
      </c>
      <c r="T13" t="s">
        <v>60</v>
      </c>
      <c r="U13">
        <v>4</v>
      </c>
      <c r="V13">
        <v>2934</v>
      </c>
      <c r="W13">
        <v>4243</v>
      </c>
      <c r="X13">
        <v>4242</v>
      </c>
      <c r="Y13">
        <v>4240</v>
      </c>
      <c r="AD13" t="s">
        <v>57</v>
      </c>
      <c r="AE13" t="s">
        <v>72</v>
      </c>
      <c r="AF13" t="s">
        <v>76</v>
      </c>
      <c r="AG13" t="s">
        <v>97</v>
      </c>
      <c r="AL13" s="1">
        <v>13214434</v>
      </c>
      <c r="AM13" t="s">
        <v>62</v>
      </c>
      <c r="AN13">
        <v>5</v>
      </c>
      <c r="AO13">
        <v>356</v>
      </c>
      <c r="AP13">
        <v>353</v>
      </c>
      <c r="AQ13">
        <v>506</v>
      </c>
      <c r="AR13">
        <v>513</v>
      </c>
      <c r="AS13">
        <v>3465</v>
      </c>
      <c r="AY13" t="s">
        <v>63</v>
      </c>
      <c r="AZ13" t="s">
        <v>64</v>
      </c>
      <c r="BA13" t="s">
        <v>73</v>
      </c>
      <c r="BB13" t="s">
        <v>74</v>
      </c>
      <c r="BC13" t="s">
        <v>126</v>
      </c>
      <c r="BI13" t="s">
        <v>53</v>
      </c>
    </row>
    <row r="14" spans="1:64" ht="15.75" customHeight="1">
      <c r="A14">
        <v>2120</v>
      </c>
      <c r="B14">
        <v>1</v>
      </c>
      <c r="C14" t="s">
        <v>154</v>
      </c>
      <c r="D14">
        <v>13</v>
      </c>
      <c r="E14" t="s">
        <v>49</v>
      </c>
      <c r="F14" t="s">
        <v>59</v>
      </c>
      <c r="G14" t="s">
        <v>75</v>
      </c>
      <c r="H14" t="s">
        <v>359</v>
      </c>
      <c r="I14" t="s">
        <v>293</v>
      </c>
      <c r="J14" t="s">
        <v>293</v>
      </c>
      <c r="K14" t="s">
        <v>293</v>
      </c>
      <c r="L14" t="s">
        <v>296</v>
      </c>
      <c r="M14" t="s">
        <v>297</v>
      </c>
      <c r="N14" t="s">
        <v>498</v>
      </c>
      <c r="O14" t="s">
        <v>502</v>
      </c>
      <c r="P14" s="5">
        <v>2688</v>
      </c>
      <c r="Q14" s="5" t="s">
        <v>306</v>
      </c>
      <c r="R14" t="s">
        <v>274</v>
      </c>
      <c r="T14" t="s">
        <v>50</v>
      </c>
      <c r="U14">
        <v>4</v>
      </c>
      <c r="V14">
        <v>2953</v>
      </c>
      <c r="W14">
        <v>1616</v>
      </c>
      <c r="X14">
        <v>4541</v>
      </c>
      <c r="Y14">
        <v>4536</v>
      </c>
      <c r="AD14" t="s">
        <v>51</v>
      </c>
      <c r="AE14" t="s">
        <v>52</v>
      </c>
      <c r="AF14" t="s">
        <v>155</v>
      </c>
      <c r="AG14" t="s">
        <v>156</v>
      </c>
      <c r="AL14" t="s">
        <v>53</v>
      </c>
      <c r="AM14" t="s">
        <v>55</v>
      </c>
      <c r="AN14">
        <v>4</v>
      </c>
      <c r="AO14">
        <v>3361</v>
      </c>
      <c r="AP14">
        <v>3358</v>
      </c>
      <c r="AQ14">
        <v>1120</v>
      </c>
      <c r="AR14">
        <v>4536</v>
      </c>
      <c r="AY14" t="s">
        <v>56</v>
      </c>
      <c r="AZ14" t="s">
        <v>61</v>
      </c>
      <c r="BA14" t="s">
        <v>106</v>
      </c>
      <c r="BB14" t="s">
        <v>156</v>
      </c>
      <c r="BI14" t="s">
        <v>53</v>
      </c>
    </row>
    <row r="15" spans="1:64">
      <c r="A15">
        <v>2132</v>
      </c>
      <c r="B15">
        <v>1</v>
      </c>
      <c r="C15" t="s">
        <v>159</v>
      </c>
      <c r="D15">
        <v>24</v>
      </c>
      <c r="E15" t="s">
        <v>49</v>
      </c>
      <c r="F15" t="s">
        <v>59</v>
      </c>
      <c r="G15" t="s">
        <v>75</v>
      </c>
      <c r="H15" t="s">
        <v>360</v>
      </c>
      <c r="I15" t="s">
        <v>293</v>
      </c>
      <c r="J15" t="s">
        <v>301</v>
      </c>
      <c r="K15" t="s">
        <v>301</v>
      </c>
      <c r="L15" t="s">
        <v>53</v>
      </c>
      <c r="M15" t="s">
        <v>302</v>
      </c>
      <c r="N15" t="s">
        <v>247</v>
      </c>
      <c r="O15" t="s">
        <v>501</v>
      </c>
      <c r="P15" s="5" t="s">
        <v>308</v>
      </c>
      <c r="Q15" s="5">
        <v>1</v>
      </c>
      <c r="R15" t="s">
        <v>283</v>
      </c>
      <c r="T15" t="s">
        <v>50</v>
      </c>
      <c r="U15">
        <v>3</v>
      </c>
      <c r="V15">
        <v>2942</v>
      </c>
      <c r="W15">
        <v>2141</v>
      </c>
      <c r="X15">
        <v>1024</v>
      </c>
      <c r="AD15" t="s">
        <v>121</v>
      </c>
      <c r="AE15" t="s">
        <v>157</v>
      </c>
      <c r="AF15" t="s">
        <v>158</v>
      </c>
      <c r="AL15" t="s">
        <v>53</v>
      </c>
      <c r="AM15" t="s">
        <v>55</v>
      </c>
      <c r="AN15">
        <v>6</v>
      </c>
      <c r="AO15">
        <v>3361</v>
      </c>
      <c r="AP15">
        <v>3358</v>
      </c>
      <c r="AQ15">
        <v>2171</v>
      </c>
      <c r="AR15">
        <v>2920</v>
      </c>
      <c r="AS15">
        <v>2141</v>
      </c>
      <c r="AT15">
        <v>1024</v>
      </c>
      <c r="AY15" t="s">
        <v>56</v>
      </c>
      <c r="AZ15" t="s">
        <v>61</v>
      </c>
      <c r="BA15" t="s">
        <v>89</v>
      </c>
      <c r="BB15" t="s">
        <v>122</v>
      </c>
      <c r="BC15" t="s">
        <v>157</v>
      </c>
      <c r="BD15" t="s">
        <v>158</v>
      </c>
      <c r="BI15" t="s">
        <v>53</v>
      </c>
      <c r="BJ15">
        <v>1493</v>
      </c>
      <c r="BK15" t="s">
        <v>54</v>
      </c>
      <c r="BL15" t="s">
        <v>160</v>
      </c>
    </row>
    <row r="16" spans="1:64">
      <c r="A16">
        <v>2155</v>
      </c>
      <c r="B16">
        <v>1</v>
      </c>
      <c r="C16" t="s">
        <v>161</v>
      </c>
      <c r="D16">
        <v>24</v>
      </c>
      <c r="E16" t="s">
        <v>49</v>
      </c>
      <c r="F16" t="s">
        <v>59</v>
      </c>
      <c r="G16" t="s">
        <v>75</v>
      </c>
      <c r="H16" t="s">
        <v>360</v>
      </c>
      <c r="I16" t="s">
        <v>293</v>
      </c>
      <c r="J16" t="s">
        <v>301</v>
      </c>
      <c r="K16" t="s">
        <v>301</v>
      </c>
      <c r="L16" t="s">
        <v>53</v>
      </c>
      <c r="M16" t="s">
        <v>302</v>
      </c>
      <c r="N16" t="s">
        <v>247</v>
      </c>
      <c r="O16" t="s">
        <v>501</v>
      </c>
      <c r="P16" s="5" t="s">
        <v>307</v>
      </c>
      <c r="Q16" s="5">
        <v>1</v>
      </c>
      <c r="R16" t="s">
        <v>283</v>
      </c>
      <c r="T16" t="s">
        <v>60</v>
      </c>
      <c r="U16">
        <v>3</v>
      </c>
      <c r="V16">
        <v>2942</v>
      </c>
      <c r="W16">
        <v>2141</v>
      </c>
      <c r="X16">
        <v>4051</v>
      </c>
      <c r="AD16" t="s">
        <v>121</v>
      </c>
      <c r="AE16" t="s">
        <v>157</v>
      </c>
      <c r="AF16" t="s">
        <v>162</v>
      </c>
      <c r="AL16" t="s">
        <v>53</v>
      </c>
      <c r="AM16" t="s">
        <v>55</v>
      </c>
      <c r="AN16">
        <v>6</v>
      </c>
      <c r="AO16">
        <v>3361</v>
      </c>
      <c r="AP16">
        <v>3358</v>
      </c>
      <c r="AQ16">
        <v>2171</v>
      </c>
      <c r="AR16">
        <v>2920</v>
      </c>
      <c r="AS16">
        <v>2141</v>
      </c>
      <c r="AT16">
        <v>4051</v>
      </c>
      <c r="AY16" t="s">
        <v>56</v>
      </c>
      <c r="AZ16" t="s">
        <v>61</v>
      </c>
      <c r="BA16" t="s">
        <v>89</v>
      </c>
      <c r="BB16" t="s">
        <v>122</v>
      </c>
      <c r="BC16" t="s">
        <v>157</v>
      </c>
      <c r="BD16" t="s">
        <v>162</v>
      </c>
      <c r="BI16" t="s">
        <v>53</v>
      </c>
      <c r="BJ16">
        <v>1519</v>
      </c>
      <c r="BK16" t="s">
        <v>54</v>
      </c>
      <c r="BL16" t="s">
        <v>163</v>
      </c>
    </row>
    <row r="17" spans="1:64">
      <c r="A17">
        <v>2167</v>
      </c>
      <c r="B17">
        <v>1</v>
      </c>
      <c r="C17" t="s">
        <v>165</v>
      </c>
      <c r="D17">
        <v>24</v>
      </c>
      <c r="E17" t="s">
        <v>49</v>
      </c>
      <c r="F17" t="s">
        <v>59</v>
      </c>
      <c r="G17" t="s">
        <v>75</v>
      </c>
      <c r="H17" t="s">
        <v>360</v>
      </c>
      <c r="I17" t="s">
        <v>293</v>
      </c>
      <c r="J17" t="s">
        <v>301</v>
      </c>
      <c r="K17" t="s">
        <v>301</v>
      </c>
      <c r="L17" t="s">
        <v>53</v>
      </c>
      <c r="M17" t="s">
        <v>302</v>
      </c>
      <c r="N17" t="s">
        <v>247</v>
      </c>
      <c r="O17" t="s">
        <v>501</v>
      </c>
      <c r="P17" s="5" t="s">
        <v>309</v>
      </c>
      <c r="Q17" s="5">
        <v>1</v>
      </c>
      <c r="R17" t="s">
        <v>283</v>
      </c>
      <c r="T17" t="s">
        <v>50</v>
      </c>
      <c r="U17">
        <v>3</v>
      </c>
      <c r="V17">
        <v>2942</v>
      </c>
      <c r="W17">
        <v>2141</v>
      </c>
      <c r="X17">
        <v>4396</v>
      </c>
      <c r="AD17" t="s">
        <v>121</v>
      </c>
      <c r="AE17" t="s">
        <v>157</v>
      </c>
      <c r="AF17" t="s">
        <v>164</v>
      </c>
      <c r="AL17" t="s">
        <v>53</v>
      </c>
      <c r="AM17" t="s">
        <v>55</v>
      </c>
      <c r="AN17">
        <v>6</v>
      </c>
      <c r="AO17">
        <v>3361</v>
      </c>
      <c r="AP17">
        <v>3358</v>
      </c>
      <c r="AQ17">
        <v>2171</v>
      </c>
      <c r="AR17">
        <v>2920</v>
      </c>
      <c r="AS17">
        <v>2141</v>
      </c>
      <c r="AT17">
        <v>4396</v>
      </c>
      <c r="AY17" t="s">
        <v>56</v>
      </c>
      <c r="AZ17" t="s">
        <v>61</v>
      </c>
      <c r="BA17" t="s">
        <v>89</v>
      </c>
      <c r="BB17" t="s">
        <v>122</v>
      </c>
      <c r="BC17" t="s">
        <v>157</v>
      </c>
      <c r="BD17" t="s">
        <v>164</v>
      </c>
      <c r="BI17" t="s">
        <v>53</v>
      </c>
      <c r="BJ17">
        <v>1515</v>
      </c>
      <c r="BK17" t="s">
        <v>54</v>
      </c>
      <c r="BL17" t="s">
        <v>166</v>
      </c>
    </row>
    <row r="18" spans="1:64">
      <c r="A18">
        <v>2223</v>
      </c>
      <c r="B18">
        <v>1</v>
      </c>
      <c r="C18" t="s">
        <v>167</v>
      </c>
      <c r="D18">
        <v>1</v>
      </c>
      <c r="E18" t="s">
        <v>49</v>
      </c>
      <c r="F18" t="s">
        <v>59</v>
      </c>
      <c r="G18" t="s">
        <v>75</v>
      </c>
      <c r="H18" t="s">
        <v>360</v>
      </c>
      <c r="I18" t="s">
        <v>293</v>
      </c>
      <c r="J18" t="s">
        <v>293</v>
      </c>
      <c r="L18" t="s">
        <v>296</v>
      </c>
      <c r="M18" t="s">
        <v>297</v>
      </c>
      <c r="N18" t="s">
        <v>279</v>
      </c>
      <c r="O18" t="s">
        <v>502</v>
      </c>
      <c r="P18" s="5" t="s">
        <v>310</v>
      </c>
      <c r="Q18" s="5">
        <v>1</v>
      </c>
      <c r="R18" t="s">
        <v>283</v>
      </c>
      <c r="T18" t="s">
        <v>60</v>
      </c>
      <c r="U18">
        <v>3</v>
      </c>
      <c r="V18">
        <v>2934</v>
      </c>
      <c r="W18">
        <v>4243</v>
      </c>
      <c r="X18">
        <v>3465</v>
      </c>
      <c r="AD18" t="s">
        <v>57</v>
      </c>
      <c r="AE18" t="s">
        <v>72</v>
      </c>
      <c r="AF18" t="s">
        <v>126</v>
      </c>
      <c r="AL18" t="s">
        <v>53</v>
      </c>
      <c r="AM18" t="s">
        <v>62</v>
      </c>
      <c r="AN18">
        <v>5</v>
      </c>
      <c r="AO18">
        <v>356</v>
      </c>
      <c r="AP18">
        <v>353</v>
      </c>
      <c r="AQ18">
        <v>506</v>
      </c>
      <c r="AR18">
        <v>513</v>
      </c>
      <c r="AS18">
        <v>3465</v>
      </c>
      <c r="AY18" t="s">
        <v>63</v>
      </c>
      <c r="AZ18" t="s">
        <v>64</v>
      </c>
      <c r="BA18" t="s">
        <v>73</v>
      </c>
      <c r="BB18" t="s">
        <v>74</v>
      </c>
      <c r="BC18" t="s">
        <v>126</v>
      </c>
      <c r="BI18" t="s">
        <v>53</v>
      </c>
    </row>
    <row r="19" spans="1:64">
      <c r="A19">
        <v>2467</v>
      </c>
      <c r="B19">
        <v>1</v>
      </c>
      <c r="C19" t="s">
        <v>168</v>
      </c>
      <c r="D19">
        <v>1</v>
      </c>
      <c r="E19" t="s">
        <v>49</v>
      </c>
      <c r="F19" t="s">
        <v>59</v>
      </c>
      <c r="G19" t="s">
        <v>75</v>
      </c>
      <c r="H19" t="s">
        <v>360</v>
      </c>
      <c r="I19" t="s">
        <v>293</v>
      </c>
      <c r="J19" t="s">
        <v>293</v>
      </c>
      <c r="L19" t="s">
        <v>296</v>
      </c>
      <c r="M19" t="s">
        <v>297</v>
      </c>
      <c r="N19" t="s">
        <v>279</v>
      </c>
      <c r="O19" t="s">
        <v>502</v>
      </c>
      <c r="P19" s="5" t="s">
        <v>311</v>
      </c>
      <c r="Q19" s="5">
        <v>1</v>
      </c>
      <c r="R19" t="s">
        <v>283</v>
      </c>
      <c r="T19" t="s">
        <v>60</v>
      </c>
      <c r="U19">
        <v>3</v>
      </c>
      <c r="V19">
        <v>2934</v>
      </c>
      <c r="W19">
        <v>4243</v>
      </c>
      <c r="X19">
        <v>3465</v>
      </c>
      <c r="AD19" t="s">
        <v>57</v>
      </c>
      <c r="AE19" t="s">
        <v>72</v>
      </c>
      <c r="AF19" t="s">
        <v>126</v>
      </c>
      <c r="AL19" t="s">
        <v>53</v>
      </c>
      <c r="AM19" t="s">
        <v>62</v>
      </c>
      <c r="AN19">
        <v>5</v>
      </c>
      <c r="AO19">
        <v>356</v>
      </c>
      <c r="AP19">
        <v>353</v>
      </c>
      <c r="AQ19">
        <v>506</v>
      </c>
      <c r="AR19">
        <v>513</v>
      </c>
      <c r="AS19">
        <v>3465</v>
      </c>
      <c r="AY19" t="s">
        <v>63</v>
      </c>
      <c r="AZ19" t="s">
        <v>64</v>
      </c>
      <c r="BA19" t="s">
        <v>73</v>
      </c>
      <c r="BB19" t="s">
        <v>74</v>
      </c>
      <c r="BC19" t="s">
        <v>126</v>
      </c>
      <c r="BI19" t="s">
        <v>53</v>
      </c>
    </row>
    <row r="20" spans="1:64">
      <c r="A20">
        <v>2805</v>
      </c>
      <c r="B20">
        <v>1</v>
      </c>
      <c r="C20" t="s">
        <v>172</v>
      </c>
      <c r="D20">
        <v>22</v>
      </c>
      <c r="E20" t="s">
        <v>49</v>
      </c>
      <c r="F20" t="s">
        <v>59</v>
      </c>
      <c r="G20" t="s">
        <v>75</v>
      </c>
      <c r="H20" t="s">
        <v>360</v>
      </c>
      <c r="I20" t="s">
        <v>293</v>
      </c>
      <c r="J20" t="s">
        <v>301</v>
      </c>
      <c r="K20" t="s">
        <v>301</v>
      </c>
      <c r="L20" t="s">
        <v>53</v>
      </c>
      <c r="M20" t="s">
        <v>302</v>
      </c>
      <c r="N20" t="s">
        <v>247</v>
      </c>
      <c r="O20" t="s">
        <v>501</v>
      </c>
      <c r="P20" s="5" t="s">
        <v>312</v>
      </c>
      <c r="Q20" s="5">
        <v>1</v>
      </c>
      <c r="R20" t="s">
        <v>283</v>
      </c>
      <c r="T20" t="s">
        <v>60</v>
      </c>
      <c r="U20">
        <v>4</v>
      </c>
      <c r="V20">
        <v>2949</v>
      </c>
      <c r="W20">
        <v>2801</v>
      </c>
      <c r="X20">
        <v>2802</v>
      </c>
      <c r="Y20">
        <v>169</v>
      </c>
      <c r="AD20" t="s">
        <v>87</v>
      </c>
      <c r="AE20" t="s">
        <v>88</v>
      </c>
      <c r="AF20" t="s">
        <v>170</v>
      </c>
      <c r="AG20" t="s">
        <v>173</v>
      </c>
      <c r="AL20" t="s">
        <v>53</v>
      </c>
      <c r="AM20" t="s">
        <v>55</v>
      </c>
      <c r="AN20">
        <v>6</v>
      </c>
      <c r="AO20">
        <v>3361</v>
      </c>
      <c r="AP20">
        <v>3358</v>
      </c>
      <c r="AQ20">
        <v>2171</v>
      </c>
      <c r="AR20">
        <v>2801</v>
      </c>
      <c r="AS20">
        <v>2802</v>
      </c>
      <c r="AT20">
        <v>169</v>
      </c>
      <c r="AY20" t="s">
        <v>56</v>
      </c>
      <c r="AZ20" t="s">
        <v>61</v>
      </c>
      <c r="BA20" t="s">
        <v>89</v>
      </c>
      <c r="BB20" t="s">
        <v>88</v>
      </c>
      <c r="BC20" t="s">
        <v>170</v>
      </c>
      <c r="BD20" t="s">
        <v>173</v>
      </c>
      <c r="BI20" t="s">
        <v>53</v>
      </c>
      <c r="BJ20">
        <v>1429</v>
      </c>
      <c r="BK20" t="s">
        <v>54</v>
      </c>
      <c r="BL20" t="s">
        <v>174</v>
      </c>
    </row>
    <row r="21" spans="1:64">
      <c r="A21">
        <v>2815</v>
      </c>
      <c r="B21">
        <v>1</v>
      </c>
      <c r="C21" t="s">
        <v>175</v>
      </c>
      <c r="D21">
        <v>22</v>
      </c>
      <c r="E21" t="s">
        <v>49</v>
      </c>
      <c r="F21" t="s">
        <v>59</v>
      </c>
      <c r="G21" t="s">
        <v>75</v>
      </c>
      <c r="H21" t="s">
        <v>360</v>
      </c>
      <c r="I21" t="s">
        <v>293</v>
      </c>
      <c r="J21" t="s">
        <v>301</v>
      </c>
      <c r="K21" t="s">
        <v>301</v>
      </c>
      <c r="L21" t="s">
        <v>53</v>
      </c>
      <c r="M21" t="s">
        <v>302</v>
      </c>
      <c r="N21" t="s">
        <v>247</v>
      </c>
      <c r="O21" t="s">
        <v>501</v>
      </c>
      <c r="P21" s="5" t="s">
        <v>313</v>
      </c>
      <c r="Q21" s="5">
        <v>1</v>
      </c>
      <c r="R21" t="s">
        <v>283</v>
      </c>
      <c r="T21" t="s">
        <v>50</v>
      </c>
      <c r="U21">
        <v>4</v>
      </c>
      <c r="V21">
        <v>2949</v>
      </c>
      <c r="W21">
        <v>2801</v>
      </c>
      <c r="X21">
        <v>2802</v>
      </c>
      <c r="Y21">
        <v>1025</v>
      </c>
      <c r="AD21" t="s">
        <v>87</v>
      </c>
      <c r="AE21" t="s">
        <v>88</v>
      </c>
      <c r="AF21" t="s">
        <v>170</v>
      </c>
      <c r="AG21" t="s">
        <v>171</v>
      </c>
      <c r="AL21" t="s">
        <v>53</v>
      </c>
      <c r="AM21" t="s">
        <v>55</v>
      </c>
      <c r="AN21">
        <v>6</v>
      </c>
      <c r="AO21">
        <v>3361</v>
      </c>
      <c r="AP21">
        <v>3358</v>
      </c>
      <c r="AQ21">
        <v>2171</v>
      </c>
      <c r="AR21">
        <v>2801</v>
      </c>
      <c r="AS21">
        <v>2802</v>
      </c>
      <c r="AT21">
        <v>1025</v>
      </c>
      <c r="AY21" t="s">
        <v>56</v>
      </c>
      <c r="AZ21" t="s">
        <v>61</v>
      </c>
      <c r="BA21" t="s">
        <v>89</v>
      </c>
      <c r="BB21" t="s">
        <v>88</v>
      </c>
      <c r="BC21" t="s">
        <v>170</v>
      </c>
      <c r="BD21" t="s">
        <v>171</v>
      </c>
      <c r="BI21" t="s">
        <v>53</v>
      </c>
      <c r="BJ21">
        <v>1416</v>
      </c>
      <c r="BK21" t="s">
        <v>54</v>
      </c>
      <c r="BL21" t="s">
        <v>176</v>
      </c>
    </row>
    <row r="22" spans="1:64">
      <c r="A22">
        <v>3019</v>
      </c>
      <c r="B22">
        <v>1</v>
      </c>
      <c r="C22" t="s">
        <v>177</v>
      </c>
      <c r="D22">
        <v>23</v>
      </c>
      <c r="E22" t="s">
        <v>49</v>
      </c>
      <c r="F22" t="s">
        <v>59</v>
      </c>
      <c r="G22" t="s">
        <v>75</v>
      </c>
      <c r="H22" t="s">
        <v>360</v>
      </c>
      <c r="I22" t="s">
        <v>293</v>
      </c>
      <c r="J22" t="s">
        <v>301</v>
      </c>
      <c r="K22" t="s">
        <v>301</v>
      </c>
      <c r="L22" t="s">
        <v>53</v>
      </c>
      <c r="M22" t="s">
        <v>302</v>
      </c>
      <c r="N22" t="s">
        <v>247</v>
      </c>
      <c r="O22" t="s">
        <v>501</v>
      </c>
      <c r="P22" s="5">
        <v>136</v>
      </c>
      <c r="Q22" s="5">
        <v>1</v>
      </c>
      <c r="R22" t="s">
        <v>283</v>
      </c>
      <c r="T22" t="s">
        <v>50</v>
      </c>
      <c r="U22">
        <v>3</v>
      </c>
      <c r="V22">
        <v>2960</v>
      </c>
      <c r="W22">
        <v>4651</v>
      </c>
      <c r="X22">
        <v>3018</v>
      </c>
      <c r="AD22" t="s">
        <v>90</v>
      </c>
      <c r="AE22" t="s">
        <v>91</v>
      </c>
      <c r="AF22" t="s">
        <v>96</v>
      </c>
      <c r="AL22" t="s">
        <v>53</v>
      </c>
      <c r="AM22" t="s">
        <v>55</v>
      </c>
      <c r="AN22">
        <v>5</v>
      </c>
      <c r="AO22">
        <v>3361</v>
      </c>
      <c r="AP22">
        <v>3358</v>
      </c>
      <c r="AQ22">
        <v>2171</v>
      </c>
      <c r="AR22">
        <v>4651</v>
      </c>
      <c r="AS22">
        <v>3018</v>
      </c>
      <c r="AY22" t="s">
        <v>56</v>
      </c>
      <c r="AZ22" t="s">
        <v>61</v>
      </c>
      <c r="BA22" t="s">
        <v>89</v>
      </c>
      <c r="BB22" t="s">
        <v>91</v>
      </c>
      <c r="BC22" t="s">
        <v>96</v>
      </c>
      <c r="BI22" t="s">
        <v>53</v>
      </c>
      <c r="BJ22">
        <v>1481</v>
      </c>
      <c r="BK22" t="s">
        <v>54</v>
      </c>
      <c r="BL22" t="s">
        <v>178</v>
      </c>
    </row>
    <row r="23" spans="1:64">
      <c r="A23">
        <v>3090</v>
      </c>
      <c r="B23">
        <v>1</v>
      </c>
      <c r="C23" t="s">
        <v>182</v>
      </c>
      <c r="D23">
        <v>25</v>
      </c>
      <c r="E23" t="s">
        <v>49</v>
      </c>
      <c r="F23" t="s">
        <v>59</v>
      </c>
      <c r="G23" t="s">
        <v>75</v>
      </c>
      <c r="H23" t="s">
        <v>360</v>
      </c>
      <c r="I23" t="s">
        <v>293</v>
      </c>
      <c r="J23" t="s">
        <v>301</v>
      </c>
      <c r="K23" t="s">
        <v>301</v>
      </c>
      <c r="L23" t="s">
        <v>53</v>
      </c>
      <c r="M23" t="s">
        <v>302</v>
      </c>
      <c r="N23" t="s">
        <v>247</v>
      </c>
      <c r="O23" t="s">
        <v>501</v>
      </c>
      <c r="P23" s="5" t="s">
        <v>314</v>
      </c>
      <c r="Q23" s="5">
        <v>1</v>
      </c>
      <c r="R23" t="s">
        <v>283</v>
      </c>
      <c r="T23" t="s">
        <v>50</v>
      </c>
      <c r="U23">
        <v>2</v>
      </c>
      <c r="V23">
        <v>2943</v>
      </c>
      <c r="W23">
        <v>1023</v>
      </c>
      <c r="AD23" t="s">
        <v>179</v>
      </c>
      <c r="AE23" t="s">
        <v>180</v>
      </c>
      <c r="AL23" t="s">
        <v>53</v>
      </c>
      <c r="AM23" t="s">
        <v>55</v>
      </c>
      <c r="AN23">
        <v>6</v>
      </c>
      <c r="AO23">
        <v>3361</v>
      </c>
      <c r="AP23">
        <v>3358</v>
      </c>
      <c r="AQ23">
        <v>2171</v>
      </c>
      <c r="AR23">
        <v>2920</v>
      </c>
      <c r="AS23">
        <v>3091</v>
      </c>
      <c r="AT23">
        <v>1023</v>
      </c>
      <c r="AY23" t="s">
        <v>56</v>
      </c>
      <c r="AZ23" t="s">
        <v>61</v>
      </c>
      <c r="BA23" t="s">
        <v>89</v>
      </c>
      <c r="BB23" t="s">
        <v>122</v>
      </c>
      <c r="BC23" t="s">
        <v>181</v>
      </c>
      <c r="BD23" t="s">
        <v>180</v>
      </c>
      <c r="BI23" t="s">
        <v>53</v>
      </c>
    </row>
    <row r="24" spans="1:64">
      <c r="A24">
        <v>3092</v>
      </c>
      <c r="B24">
        <v>1</v>
      </c>
      <c r="C24" t="s">
        <v>183</v>
      </c>
      <c r="D24">
        <v>25</v>
      </c>
      <c r="E24" t="s">
        <v>49</v>
      </c>
      <c r="F24" t="s">
        <v>59</v>
      </c>
      <c r="G24" t="s">
        <v>75</v>
      </c>
      <c r="H24" t="s">
        <v>360</v>
      </c>
      <c r="I24" t="s">
        <v>293</v>
      </c>
      <c r="J24" t="s">
        <v>301</v>
      </c>
      <c r="K24" t="s">
        <v>301</v>
      </c>
      <c r="L24" t="s">
        <v>53</v>
      </c>
      <c r="M24" t="s">
        <v>302</v>
      </c>
      <c r="N24" t="s">
        <v>247</v>
      </c>
      <c r="O24" t="s">
        <v>501</v>
      </c>
      <c r="P24" s="5" t="s">
        <v>315</v>
      </c>
      <c r="Q24" s="5">
        <v>1</v>
      </c>
      <c r="R24" t="s">
        <v>283</v>
      </c>
      <c r="T24" t="s">
        <v>60</v>
      </c>
      <c r="U24">
        <v>2</v>
      </c>
      <c r="V24">
        <v>2943</v>
      </c>
      <c r="W24">
        <v>4080</v>
      </c>
      <c r="AD24" t="s">
        <v>179</v>
      </c>
      <c r="AE24" t="s">
        <v>184</v>
      </c>
      <c r="AL24" t="s">
        <v>53</v>
      </c>
      <c r="AM24" t="s">
        <v>55</v>
      </c>
      <c r="AN24">
        <v>6</v>
      </c>
      <c r="AO24">
        <v>3361</v>
      </c>
      <c r="AP24">
        <v>3358</v>
      </c>
      <c r="AQ24">
        <v>2171</v>
      </c>
      <c r="AR24">
        <v>2920</v>
      </c>
      <c r="AS24">
        <v>3091</v>
      </c>
      <c r="AT24">
        <v>4080</v>
      </c>
      <c r="AY24" t="s">
        <v>56</v>
      </c>
      <c r="AZ24" t="s">
        <v>61</v>
      </c>
      <c r="BA24" t="s">
        <v>89</v>
      </c>
      <c r="BB24" t="s">
        <v>122</v>
      </c>
      <c r="BC24" t="s">
        <v>181</v>
      </c>
      <c r="BD24" t="s">
        <v>184</v>
      </c>
      <c r="BI24" t="s">
        <v>53</v>
      </c>
    </row>
    <row r="25" spans="1:64">
      <c r="A25">
        <v>3198</v>
      </c>
      <c r="B25">
        <v>1</v>
      </c>
      <c r="C25" t="s">
        <v>185</v>
      </c>
      <c r="D25">
        <v>1</v>
      </c>
      <c r="E25" t="s">
        <v>49</v>
      </c>
      <c r="F25" t="s">
        <v>59</v>
      </c>
      <c r="G25" t="s">
        <v>75</v>
      </c>
      <c r="H25" t="s">
        <v>360</v>
      </c>
      <c r="I25" t="s">
        <v>293</v>
      </c>
      <c r="J25" t="s">
        <v>293</v>
      </c>
      <c r="N25" t="s">
        <v>247</v>
      </c>
      <c r="O25" t="s">
        <v>501</v>
      </c>
      <c r="P25" s="5" t="s">
        <v>316</v>
      </c>
      <c r="Q25" s="5">
        <v>1</v>
      </c>
      <c r="T25" t="s">
        <v>60</v>
      </c>
      <c r="U25">
        <v>2</v>
      </c>
      <c r="V25">
        <v>2934</v>
      </c>
      <c r="W25">
        <v>357</v>
      </c>
      <c r="AD25" t="s">
        <v>57</v>
      </c>
      <c r="AE25" t="s">
        <v>186</v>
      </c>
      <c r="AL25" t="s">
        <v>53</v>
      </c>
      <c r="AM25" t="s">
        <v>62</v>
      </c>
      <c r="AN25">
        <v>3</v>
      </c>
      <c r="AO25">
        <v>356</v>
      </c>
      <c r="AP25">
        <v>353</v>
      </c>
      <c r="AQ25">
        <v>506</v>
      </c>
      <c r="AY25" t="s">
        <v>63</v>
      </c>
      <c r="AZ25" t="s">
        <v>64</v>
      </c>
      <c r="BA25" t="s">
        <v>73</v>
      </c>
      <c r="BI25" t="s">
        <v>53</v>
      </c>
    </row>
    <row r="26" spans="1:64">
      <c r="A26">
        <v>3278</v>
      </c>
      <c r="B26">
        <v>1</v>
      </c>
      <c r="C26" t="s">
        <v>188</v>
      </c>
      <c r="D26">
        <v>13</v>
      </c>
      <c r="E26" t="s">
        <v>49</v>
      </c>
      <c r="F26" t="s">
        <v>59</v>
      </c>
      <c r="G26" t="s">
        <v>75</v>
      </c>
      <c r="H26" t="s">
        <v>365</v>
      </c>
      <c r="I26" t="s">
        <v>301</v>
      </c>
      <c r="J26" t="s">
        <v>301</v>
      </c>
      <c r="K26" t="s">
        <v>301</v>
      </c>
      <c r="L26" t="s">
        <v>370</v>
      </c>
      <c r="M26" t="s">
        <v>302</v>
      </c>
      <c r="N26" t="s">
        <v>497</v>
      </c>
      <c r="O26" t="s">
        <v>501</v>
      </c>
      <c r="P26" s="5" t="s">
        <v>496</v>
      </c>
      <c r="Q26" s="5">
        <v>1</v>
      </c>
      <c r="T26" t="s">
        <v>78</v>
      </c>
      <c r="U26">
        <v>4</v>
      </c>
      <c r="V26">
        <v>2953</v>
      </c>
      <c r="W26">
        <v>551</v>
      </c>
      <c r="X26">
        <v>3280</v>
      </c>
      <c r="Y26">
        <v>4803</v>
      </c>
      <c r="AD26" t="s">
        <v>51</v>
      </c>
      <c r="AE26" t="s">
        <v>113</v>
      </c>
      <c r="AF26" t="s">
        <v>123</v>
      </c>
      <c r="AG26" t="s">
        <v>135</v>
      </c>
      <c r="AL26" t="s">
        <v>53</v>
      </c>
      <c r="AM26" t="s">
        <v>134</v>
      </c>
      <c r="AN26">
        <v>2</v>
      </c>
      <c r="AO26">
        <v>569</v>
      </c>
      <c r="AP26">
        <v>4157</v>
      </c>
      <c r="AY26" t="s">
        <v>115</v>
      </c>
      <c r="AZ26" t="s">
        <v>136</v>
      </c>
      <c r="BI26" t="s">
        <v>53</v>
      </c>
    </row>
    <row r="27" spans="1:64">
      <c r="A27">
        <v>3377</v>
      </c>
      <c r="B27">
        <v>1</v>
      </c>
      <c r="C27" t="s">
        <v>191</v>
      </c>
      <c r="D27">
        <v>28</v>
      </c>
      <c r="E27" t="s">
        <v>189</v>
      </c>
      <c r="F27" t="s">
        <v>59</v>
      </c>
      <c r="G27" t="s">
        <v>75</v>
      </c>
      <c r="H27" t="s">
        <v>366</v>
      </c>
      <c r="I27" t="s">
        <v>293</v>
      </c>
      <c r="J27" t="s">
        <v>301</v>
      </c>
      <c r="K27" t="s">
        <v>301</v>
      </c>
      <c r="N27" t="s">
        <v>247</v>
      </c>
      <c r="O27" t="s">
        <v>501</v>
      </c>
      <c r="P27" s="5" t="s">
        <v>318</v>
      </c>
      <c r="Q27" s="5">
        <v>1</v>
      </c>
      <c r="U27">
        <v>3</v>
      </c>
      <c r="V27">
        <v>1665</v>
      </c>
      <c r="W27">
        <v>4363</v>
      </c>
      <c r="X27">
        <v>3375</v>
      </c>
      <c r="AD27" t="s">
        <v>127</v>
      </c>
      <c r="AE27" t="s">
        <v>141</v>
      </c>
      <c r="AF27" t="s">
        <v>190</v>
      </c>
      <c r="AL27" t="s">
        <v>53</v>
      </c>
      <c r="AM27" t="s">
        <v>55</v>
      </c>
      <c r="AN27">
        <v>5</v>
      </c>
      <c r="AO27">
        <v>3361</v>
      </c>
      <c r="AP27">
        <v>1832</v>
      </c>
      <c r="AQ27">
        <v>4365</v>
      </c>
      <c r="AR27">
        <v>4363</v>
      </c>
      <c r="AS27">
        <v>3375</v>
      </c>
      <c r="AY27" t="s">
        <v>56</v>
      </c>
      <c r="AZ27" t="s">
        <v>128</v>
      </c>
      <c r="BA27" t="s">
        <v>129</v>
      </c>
      <c r="BB27" t="s">
        <v>141</v>
      </c>
      <c r="BC27" t="s">
        <v>190</v>
      </c>
      <c r="BI27" t="s">
        <v>53</v>
      </c>
    </row>
    <row r="28" spans="1:64">
      <c r="A28">
        <v>3379</v>
      </c>
      <c r="B28">
        <v>1</v>
      </c>
      <c r="C28" t="s">
        <v>192</v>
      </c>
      <c r="D28">
        <v>39</v>
      </c>
      <c r="E28" t="s">
        <v>92</v>
      </c>
      <c r="F28" t="s">
        <v>59</v>
      </c>
      <c r="G28" t="s">
        <v>75</v>
      </c>
      <c r="H28" t="s">
        <v>360</v>
      </c>
      <c r="I28" t="s">
        <v>293</v>
      </c>
      <c r="J28" t="s">
        <v>301</v>
      </c>
      <c r="K28" t="s">
        <v>301</v>
      </c>
      <c r="N28" t="s">
        <v>247</v>
      </c>
      <c r="O28" t="s">
        <v>501</v>
      </c>
      <c r="P28" s="5" t="s">
        <v>319</v>
      </c>
      <c r="Q28" s="5">
        <v>1</v>
      </c>
      <c r="U28">
        <v>4</v>
      </c>
      <c r="V28">
        <v>5413</v>
      </c>
      <c r="W28">
        <v>490</v>
      </c>
      <c r="X28">
        <v>4378</v>
      </c>
      <c r="Y28">
        <v>4405</v>
      </c>
      <c r="AD28" t="s">
        <v>85</v>
      </c>
      <c r="AE28" t="s">
        <v>86</v>
      </c>
      <c r="AF28" t="s">
        <v>139</v>
      </c>
      <c r="AG28" t="s">
        <v>140</v>
      </c>
      <c r="AL28" t="s">
        <v>53</v>
      </c>
      <c r="AM28" t="s">
        <v>55</v>
      </c>
      <c r="AN28">
        <v>5</v>
      </c>
      <c r="AO28">
        <v>3361</v>
      </c>
      <c r="AP28">
        <v>3358</v>
      </c>
      <c r="AQ28">
        <v>490</v>
      </c>
      <c r="AR28">
        <v>4378</v>
      </c>
      <c r="AS28">
        <v>4405</v>
      </c>
      <c r="AY28" t="s">
        <v>56</v>
      </c>
      <c r="AZ28" t="s">
        <v>61</v>
      </c>
      <c r="BA28" t="s">
        <v>86</v>
      </c>
      <c r="BB28" t="s">
        <v>139</v>
      </c>
      <c r="BC28" t="s">
        <v>140</v>
      </c>
      <c r="BI28" t="s">
        <v>53</v>
      </c>
    </row>
    <row r="29" spans="1:64">
      <c r="A29">
        <v>3387</v>
      </c>
      <c r="B29">
        <v>1</v>
      </c>
      <c r="C29" t="s">
        <v>193</v>
      </c>
      <c r="D29">
        <v>13</v>
      </c>
      <c r="E29" t="s">
        <v>49</v>
      </c>
      <c r="F29" t="s">
        <v>59</v>
      </c>
      <c r="G29" t="s">
        <v>75</v>
      </c>
      <c r="H29" t="s">
        <v>362</v>
      </c>
      <c r="I29" t="s">
        <v>293</v>
      </c>
      <c r="J29" t="s">
        <v>301</v>
      </c>
      <c r="K29" t="s">
        <v>301</v>
      </c>
      <c r="N29" t="s">
        <v>247</v>
      </c>
      <c r="O29" t="s">
        <v>501</v>
      </c>
      <c r="P29" s="5" t="s">
        <v>320</v>
      </c>
      <c r="Q29" s="5">
        <v>1</v>
      </c>
      <c r="T29" t="s">
        <v>60</v>
      </c>
      <c r="U29">
        <v>4</v>
      </c>
      <c r="V29">
        <v>2953</v>
      </c>
      <c r="W29">
        <v>551</v>
      </c>
      <c r="X29">
        <v>3280</v>
      </c>
      <c r="Y29">
        <v>4785</v>
      </c>
      <c r="AD29" t="s">
        <v>51</v>
      </c>
      <c r="AE29" t="s">
        <v>113</v>
      </c>
      <c r="AF29" t="s">
        <v>123</v>
      </c>
      <c r="AG29" t="s">
        <v>124</v>
      </c>
      <c r="AL29" t="s">
        <v>53</v>
      </c>
      <c r="AM29" t="s">
        <v>55</v>
      </c>
      <c r="AN29">
        <v>4</v>
      </c>
      <c r="AO29">
        <v>3361</v>
      </c>
      <c r="AP29">
        <v>3358</v>
      </c>
      <c r="AQ29">
        <v>1067</v>
      </c>
      <c r="AR29">
        <v>4769</v>
      </c>
      <c r="AY29" t="s">
        <v>56</v>
      </c>
      <c r="AZ29" t="s">
        <v>61</v>
      </c>
      <c r="BA29" t="s">
        <v>65</v>
      </c>
      <c r="BB29" t="s">
        <v>66</v>
      </c>
      <c r="BI29" t="s">
        <v>53</v>
      </c>
    </row>
    <row r="30" spans="1:64">
      <c r="A30">
        <v>3388</v>
      </c>
      <c r="B30">
        <v>1</v>
      </c>
      <c r="C30" t="s">
        <v>194</v>
      </c>
      <c r="D30">
        <v>13</v>
      </c>
      <c r="E30" t="s">
        <v>49</v>
      </c>
      <c r="F30" t="s">
        <v>59</v>
      </c>
      <c r="G30" t="s">
        <v>75</v>
      </c>
      <c r="H30" t="s">
        <v>362</v>
      </c>
      <c r="I30" t="s">
        <v>293</v>
      </c>
      <c r="J30" t="s">
        <v>301</v>
      </c>
      <c r="K30" t="s">
        <v>301</v>
      </c>
      <c r="N30" t="s">
        <v>247</v>
      </c>
      <c r="O30" t="s">
        <v>501</v>
      </c>
      <c r="P30" s="5" t="s">
        <v>321</v>
      </c>
      <c r="Q30" s="5">
        <v>1</v>
      </c>
      <c r="T30" t="s">
        <v>60</v>
      </c>
      <c r="U30">
        <v>4</v>
      </c>
      <c r="V30">
        <v>2953</v>
      </c>
      <c r="W30">
        <v>551</v>
      </c>
      <c r="X30">
        <v>3280</v>
      </c>
      <c r="Y30">
        <v>2081</v>
      </c>
      <c r="AD30" t="s">
        <v>51</v>
      </c>
      <c r="AE30" t="s">
        <v>113</v>
      </c>
      <c r="AF30" t="s">
        <v>123</v>
      </c>
      <c r="AG30" t="s">
        <v>169</v>
      </c>
      <c r="AL30" t="s">
        <v>53</v>
      </c>
      <c r="AM30" t="s">
        <v>55</v>
      </c>
      <c r="AN30">
        <v>4</v>
      </c>
      <c r="AO30">
        <v>3361</v>
      </c>
      <c r="AP30">
        <v>3358</v>
      </c>
      <c r="AQ30">
        <v>1067</v>
      </c>
      <c r="AR30">
        <v>1069</v>
      </c>
      <c r="AY30" t="s">
        <v>56</v>
      </c>
      <c r="AZ30" t="s">
        <v>61</v>
      </c>
      <c r="BA30" t="s">
        <v>65</v>
      </c>
      <c r="BB30" t="s">
        <v>67</v>
      </c>
      <c r="BI30" t="s">
        <v>53</v>
      </c>
    </row>
    <row r="31" spans="1:64">
      <c r="A31">
        <v>3389</v>
      </c>
      <c r="B31">
        <v>1</v>
      </c>
      <c r="C31" t="s">
        <v>195</v>
      </c>
      <c r="D31">
        <v>1</v>
      </c>
      <c r="E31" t="s">
        <v>49</v>
      </c>
      <c r="F31" t="s">
        <v>59</v>
      </c>
      <c r="G31" t="s">
        <v>75</v>
      </c>
      <c r="H31" t="s">
        <v>362</v>
      </c>
      <c r="I31" t="s">
        <v>293</v>
      </c>
      <c r="J31" t="s">
        <v>301</v>
      </c>
      <c r="K31" t="s">
        <v>301</v>
      </c>
      <c r="N31" t="s">
        <v>247</v>
      </c>
      <c r="O31" t="s">
        <v>501</v>
      </c>
      <c r="P31" s="5" t="s">
        <v>322</v>
      </c>
      <c r="Q31" s="5">
        <v>1</v>
      </c>
      <c r="T31" t="s">
        <v>60</v>
      </c>
      <c r="U31">
        <v>4</v>
      </c>
      <c r="V31">
        <v>2934</v>
      </c>
      <c r="W31">
        <v>3070</v>
      </c>
      <c r="X31">
        <v>438</v>
      </c>
      <c r="Y31">
        <v>3390</v>
      </c>
      <c r="AD31" t="s">
        <v>57</v>
      </c>
      <c r="AE31" t="s">
        <v>93</v>
      </c>
      <c r="AF31" t="s">
        <v>116</v>
      </c>
      <c r="AG31" t="s">
        <v>152</v>
      </c>
      <c r="AL31" t="s">
        <v>53</v>
      </c>
      <c r="AM31" t="s">
        <v>55</v>
      </c>
      <c r="AN31">
        <v>4</v>
      </c>
      <c r="AO31">
        <v>3361</v>
      </c>
      <c r="AP31">
        <v>3358</v>
      </c>
      <c r="AQ31">
        <v>1067</v>
      </c>
      <c r="AR31">
        <v>1072</v>
      </c>
      <c r="AY31" t="s">
        <v>56</v>
      </c>
      <c r="AZ31" t="s">
        <v>61</v>
      </c>
      <c r="BA31" t="s">
        <v>65</v>
      </c>
      <c r="BB31" t="s">
        <v>69</v>
      </c>
      <c r="BI31" t="s">
        <v>53</v>
      </c>
    </row>
    <row r="32" spans="1:64">
      <c r="A32">
        <v>3465</v>
      </c>
      <c r="B32">
        <v>1</v>
      </c>
      <c r="C32" t="s">
        <v>126</v>
      </c>
      <c r="D32">
        <v>1</v>
      </c>
      <c r="E32" t="s">
        <v>49</v>
      </c>
      <c r="F32" t="s">
        <v>59</v>
      </c>
      <c r="G32" t="s">
        <v>75</v>
      </c>
      <c r="H32" t="s">
        <v>360</v>
      </c>
      <c r="I32" t="s">
        <v>293</v>
      </c>
      <c r="J32" t="s">
        <v>293</v>
      </c>
      <c r="L32" t="s">
        <v>53</v>
      </c>
      <c r="M32" t="s">
        <v>297</v>
      </c>
      <c r="N32" t="s">
        <v>247</v>
      </c>
      <c r="O32" t="s">
        <v>501</v>
      </c>
      <c r="P32" s="5" t="s">
        <v>323</v>
      </c>
      <c r="Q32" s="5">
        <v>1</v>
      </c>
      <c r="T32" t="s">
        <v>60</v>
      </c>
      <c r="U32">
        <v>2</v>
      </c>
      <c r="V32">
        <v>2934</v>
      </c>
      <c r="W32">
        <v>4243</v>
      </c>
      <c r="AD32" t="s">
        <v>57</v>
      </c>
      <c r="AE32" t="s">
        <v>72</v>
      </c>
      <c r="AL32" s="1">
        <v>5.1142392223246699E+22</v>
      </c>
      <c r="AM32" t="s">
        <v>62</v>
      </c>
      <c r="AN32">
        <v>4</v>
      </c>
      <c r="AO32">
        <v>356</v>
      </c>
      <c r="AP32">
        <v>353</v>
      </c>
      <c r="AQ32">
        <v>506</v>
      </c>
      <c r="AR32">
        <v>513</v>
      </c>
      <c r="AY32" t="s">
        <v>63</v>
      </c>
      <c r="AZ32" t="s">
        <v>64</v>
      </c>
      <c r="BA32" t="s">
        <v>73</v>
      </c>
      <c r="BB32" t="s">
        <v>74</v>
      </c>
      <c r="BI32" s="1">
        <v>5.1142391903246696E+30</v>
      </c>
    </row>
    <row r="33" spans="1:64">
      <c r="A33">
        <v>3642</v>
      </c>
      <c r="B33">
        <v>1</v>
      </c>
      <c r="C33" t="s">
        <v>196</v>
      </c>
      <c r="D33">
        <v>1</v>
      </c>
      <c r="E33" t="s">
        <v>49</v>
      </c>
      <c r="F33" t="s">
        <v>59</v>
      </c>
      <c r="G33" t="s">
        <v>75</v>
      </c>
      <c r="H33" t="s">
        <v>360</v>
      </c>
      <c r="I33" t="s">
        <v>293</v>
      </c>
      <c r="N33" t="s">
        <v>247</v>
      </c>
      <c r="O33" t="s">
        <v>501</v>
      </c>
      <c r="P33" s="5" t="s">
        <v>324</v>
      </c>
      <c r="T33" t="s">
        <v>60</v>
      </c>
      <c r="U33">
        <v>3</v>
      </c>
      <c r="V33">
        <v>2934</v>
      </c>
      <c r="W33">
        <v>4243</v>
      </c>
      <c r="X33">
        <v>3465</v>
      </c>
      <c r="AD33" t="s">
        <v>57</v>
      </c>
      <c r="AE33" t="s">
        <v>72</v>
      </c>
      <c r="AF33" t="s">
        <v>126</v>
      </c>
      <c r="AL33" t="s">
        <v>53</v>
      </c>
      <c r="AM33" t="s">
        <v>62</v>
      </c>
      <c r="AN33">
        <v>5</v>
      </c>
      <c r="AO33">
        <v>356</v>
      </c>
      <c r="AP33">
        <v>353</v>
      </c>
      <c r="AQ33">
        <v>506</v>
      </c>
      <c r="AR33">
        <v>513</v>
      </c>
      <c r="AS33">
        <v>3465</v>
      </c>
      <c r="AY33" t="s">
        <v>63</v>
      </c>
      <c r="AZ33" t="s">
        <v>64</v>
      </c>
      <c r="BA33" t="s">
        <v>73</v>
      </c>
      <c r="BB33" t="s">
        <v>74</v>
      </c>
      <c r="BC33" t="s">
        <v>126</v>
      </c>
      <c r="BI33" t="s">
        <v>53</v>
      </c>
    </row>
    <row r="34" spans="1:64">
      <c r="A34">
        <v>3696</v>
      </c>
      <c r="B34">
        <v>1</v>
      </c>
      <c r="C34" t="s">
        <v>199</v>
      </c>
      <c r="D34">
        <v>39</v>
      </c>
      <c r="E34" t="s">
        <v>49</v>
      </c>
      <c r="F34" t="s">
        <v>59</v>
      </c>
      <c r="G34" t="s">
        <v>75</v>
      </c>
      <c r="H34" t="s">
        <v>360</v>
      </c>
      <c r="I34" t="s">
        <v>293</v>
      </c>
      <c r="N34" t="s">
        <v>247</v>
      </c>
      <c r="O34" t="s">
        <v>501</v>
      </c>
      <c r="P34" s="5" t="s">
        <v>325</v>
      </c>
      <c r="T34" t="s">
        <v>60</v>
      </c>
      <c r="U34">
        <v>2</v>
      </c>
      <c r="V34">
        <v>5413</v>
      </c>
      <c r="W34">
        <v>280</v>
      </c>
      <c r="AD34" t="s">
        <v>85</v>
      </c>
      <c r="AE34" t="s">
        <v>200</v>
      </c>
      <c r="AL34" t="s">
        <v>53</v>
      </c>
      <c r="AM34" t="s">
        <v>55</v>
      </c>
      <c r="AN34">
        <v>6</v>
      </c>
      <c r="AO34">
        <v>3361</v>
      </c>
      <c r="AP34">
        <v>3358</v>
      </c>
      <c r="AQ34">
        <v>2171</v>
      </c>
      <c r="AR34">
        <v>2920</v>
      </c>
      <c r="AS34">
        <v>3698</v>
      </c>
      <c r="AT34">
        <v>280</v>
      </c>
      <c r="AY34" t="s">
        <v>56</v>
      </c>
      <c r="AZ34" t="s">
        <v>61</v>
      </c>
      <c r="BA34" t="s">
        <v>89</v>
      </c>
      <c r="BB34" t="s">
        <v>122</v>
      </c>
      <c r="BC34" t="s">
        <v>198</v>
      </c>
      <c r="BD34" t="s">
        <v>200</v>
      </c>
      <c r="BI34" t="s">
        <v>53</v>
      </c>
    </row>
    <row r="35" spans="1:64">
      <c r="A35">
        <v>3697</v>
      </c>
      <c r="B35">
        <v>1</v>
      </c>
      <c r="C35" t="s">
        <v>201</v>
      </c>
      <c r="D35">
        <v>39</v>
      </c>
      <c r="E35" t="s">
        <v>49</v>
      </c>
      <c r="F35" t="s">
        <v>59</v>
      </c>
      <c r="G35" t="s">
        <v>75</v>
      </c>
      <c r="H35" t="s">
        <v>360</v>
      </c>
      <c r="I35" t="s">
        <v>293</v>
      </c>
      <c r="N35" t="s">
        <v>247</v>
      </c>
      <c r="O35" t="s">
        <v>501</v>
      </c>
      <c r="P35" s="5" t="s">
        <v>326</v>
      </c>
      <c r="T35" t="s">
        <v>50</v>
      </c>
      <c r="U35">
        <v>2</v>
      </c>
      <c r="V35">
        <v>5413</v>
      </c>
      <c r="W35">
        <v>1027</v>
      </c>
      <c r="AD35" t="s">
        <v>85</v>
      </c>
      <c r="AE35" t="s">
        <v>197</v>
      </c>
      <c r="AL35" t="s">
        <v>53</v>
      </c>
      <c r="AM35" t="s">
        <v>55</v>
      </c>
      <c r="AN35">
        <v>6</v>
      </c>
      <c r="AO35">
        <v>3361</v>
      </c>
      <c r="AP35">
        <v>3358</v>
      </c>
      <c r="AQ35">
        <v>2171</v>
      </c>
      <c r="AR35">
        <v>2920</v>
      </c>
      <c r="AS35">
        <v>3698</v>
      </c>
      <c r="AT35">
        <v>1027</v>
      </c>
      <c r="AY35" t="s">
        <v>56</v>
      </c>
      <c r="AZ35" t="s">
        <v>61</v>
      </c>
      <c r="BA35" t="s">
        <v>89</v>
      </c>
      <c r="BB35" t="s">
        <v>122</v>
      </c>
      <c r="BC35" t="s">
        <v>198</v>
      </c>
      <c r="BD35" t="s">
        <v>197</v>
      </c>
      <c r="BI35" t="s">
        <v>53</v>
      </c>
    </row>
    <row r="36" spans="1:64">
      <c r="A36">
        <v>3984</v>
      </c>
      <c r="B36">
        <v>1</v>
      </c>
      <c r="C36" t="s">
        <v>202</v>
      </c>
      <c r="D36">
        <v>1</v>
      </c>
      <c r="E36" t="s">
        <v>49</v>
      </c>
      <c r="F36" t="s">
        <v>59</v>
      </c>
      <c r="G36" t="s">
        <v>75</v>
      </c>
      <c r="H36" t="s">
        <v>360</v>
      </c>
      <c r="I36" t="s">
        <v>293</v>
      </c>
      <c r="N36" t="s">
        <v>247</v>
      </c>
      <c r="O36" t="s">
        <v>501</v>
      </c>
      <c r="P36" s="5" t="s">
        <v>327</v>
      </c>
      <c r="T36" t="s">
        <v>60</v>
      </c>
      <c r="U36">
        <v>2</v>
      </c>
      <c r="V36">
        <v>2934</v>
      </c>
      <c r="W36">
        <v>4243</v>
      </c>
      <c r="AD36" t="s">
        <v>57</v>
      </c>
      <c r="AE36" t="s">
        <v>72</v>
      </c>
      <c r="AL36" t="s">
        <v>53</v>
      </c>
      <c r="AM36" t="s">
        <v>62</v>
      </c>
      <c r="AN36">
        <v>4</v>
      </c>
      <c r="AO36">
        <v>356</v>
      </c>
      <c r="AP36">
        <v>353</v>
      </c>
      <c r="AQ36">
        <v>506</v>
      </c>
      <c r="AR36">
        <v>513</v>
      </c>
      <c r="AY36" t="s">
        <v>63</v>
      </c>
      <c r="AZ36" t="s">
        <v>64</v>
      </c>
      <c r="BA36" t="s">
        <v>73</v>
      </c>
      <c r="BB36" t="s">
        <v>74</v>
      </c>
      <c r="BI36" t="s">
        <v>53</v>
      </c>
    </row>
    <row r="37" spans="1:64">
      <c r="A37">
        <v>4062</v>
      </c>
      <c r="B37">
        <v>1</v>
      </c>
      <c r="C37" t="s">
        <v>204</v>
      </c>
      <c r="D37">
        <v>21</v>
      </c>
      <c r="E37" t="s">
        <v>49</v>
      </c>
      <c r="F37" t="s">
        <v>59</v>
      </c>
      <c r="G37" t="s">
        <v>75</v>
      </c>
      <c r="H37" t="s">
        <v>360</v>
      </c>
      <c r="I37" t="s">
        <v>293</v>
      </c>
      <c r="N37" t="s">
        <v>247</v>
      </c>
      <c r="O37" t="s">
        <v>501</v>
      </c>
      <c r="P37" s="5" t="s">
        <v>328</v>
      </c>
      <c r="T37" t="s">
        <v>60</v>
      </c>
      <c r="U37">
        <v>2</v>
      </c>
      <c r="V37">
        <v>2956</v>
      </c>
      <c r="W37">
        <v>4031</v>
      </c>
      <c r="AD37" t="s">
        <v>147</v>
      </c>
      <c r="AE37" t="s">
        <v>203</v>
      </c>
      <c r="AL37" t="s">
        <v>53</v>
      </c>
      <c r="AM37" t="s">
        <v>62</v>
      </c>
      <c r="AN37">
        <v>2</v>
      </c>
      <c r="AO37">
        <v>356</v>
      </c>
      <c r="AP37">
        <v>353</v>
      </c>
      <c r="AY37" t="s">
        <v>63</v>
      </c>
      <c r="AZ37" t="s">
        <v>64</v>
      </c>
      <c r="BI37" t="s">
        <v>53</v>
      </c>
    </row>
    <row r="38" spans="1:64">
      <c r="A38">
        <v>4239</v>
      </c>
      <c r="B38">
        <v>1</v>
      </c>
      <c r="C38" t="s">
        <v>206</v>
      </c>
      <c r="D38">
        <v>1</v>
      </c>
      <c r="E38" t="s">
        <v>49</v>
      </c>
      <c r="F38" t="s">
        <v>59</v>
      </c>
      <c r="G38" t="s">
        <v>75</v>
      </c>
      <c r="H38" t="s">
        <v>360</v>
      </c>
      <c r="I38" t="s">
        <v>293</v>
      </c>
      <c r="N38" t="s">
        <v>247</v>
      </c>
      <c r="O38" t="s">
        <v>501</v>
      </c>
      <c r="P38" s="5" t="s">
        <v>329</v>
      </c>
      <c r="T38" t="s">
        <v>60</v>
      </c>
      <c r="U38">
        <v>3</v>
      </c>
      <c r="V38">
        <v>2934</v>
      </c>
      <c r="W38">
        <v>4243</v>
      </c>
      <c r="X38">
        <v>3465</v>
      </c>
      <c r="AD38" t="s">
        <v>57</v>
      </c>
      <c r="AE38" t="s">
        <v>72</v>
      </c>
      <c r="AF38" t="s">
        <v>126</v>
      </c>
      <c r="AL38" t="s">
        <v>53</v>
      </c>
      <c r="AM38" t="s">
        <v>62</v>
      </c>
      <c r="AN38">
        <v>5</v>
      </c>
      <c r="AO38">
        <v>356</v>
      </c>
      <c r="AP38">
        <v>353</v>
      </c>
      <c r="AQ38">
        <v>506</v>
      </c>
      <c r="AR38">
        <v>513</v>
      </c>
      <c r="AS38">
        <v>3465</v>
      </c>
      <c r="AY38" t="s">
        <v>63</v>
      </c>
      <c r="AZ38" t="s">
        <v>64</v>
      </c>
      <c r="BA38" t="s">
        <v>73</v>
      </c>
      <c r="BB38" t="s">
        <v>74</v>
      </c>
      <c r="BC38" t="s">
        <v>126</v>
      </c>
      <c r="BI38" t="s">
        <v>53</v>
      </c>
    </row>
    <row r="39" spans="1:64">
      <c r="A39">
        <v>4265</v>
      </c>
      <c r="B39">
        <v>1</v>
      </c>
      <c r="C39" t="s">
        <v>207</v>
      </c>
      <c r="D39">
        <v>1</v>
      </c>
      <c r="E39" t="s">
        <v>49</v>
      </c>
      <c r="F39" t="s">
        <v>59</v>
      </c>
      <c r="G39" t="s">
        <v>75</v>
      </c>
      <c r="H39" t="s">
        <v>360</v>
      </c>
      <c r="I39" t="s">
        <v>293</v>
      </c>
      <c r="N39" t="s">
        <v>247</v>
      </c>
      <c r="O39" t="s">
        <v>501</v>
      </c>
      <c r="P39" s="5" t="s">
        <v>330</v>
      </c>
      <c r="T39" t="s">
        <v>60</v>
      </c>
      <c r="U39">
        <v>2</v>
      </c>
      <c r="V39">
        <v>2934</v>
      </c>
      <c r="W39">
        <v>4243</v>
      </c>
      <c r="AD39" t="s">
        <v>57</v>
      </c>
      <c r="AE39" t="s">
        <v>72</v>
      </c>
      <c r="AL39" s="1">
        <v>42674269</v>
      </c>
      <c r="AM39" t="s">
        <v>62</v>
      </c>
      <c r="AN39">
        <v>4</v>
      </c>
      <c r="AO39">
        <v>356</v>
      </c>
      <c r="AP39">
        <v>353</v>
      </c>
      <c r="AQ39">
        <v>506</v>
      </c>
      <c r="AR39">
        <v>513</v>
      </c>
      <c r="AY39" t="s">
        <v>63</v>
      </c>
      <c r="AZ39" t="s">
        <v>64</v>
      </c>
      <c r="BA39" t="s">
        <v>73</v>
      </c>
      <c r="BB39" t="s">
        <v>74</v>
      </c>
      <c r="BI39" t="s">
        <v>53</v>
      </c>
    </row>
    <row r="40" spans="1:64">
      <c r="A40">
        <v>4267</v>
      </c>
      <c r="B40">
        <v>1</v>
      </c>
      <c r="C40" t="s">
        <v>208</v>
      </c>
      <c r="D40">
        <v>1</v>
      </c>
      <c r="E40" t="s">
        <v>49</v>
      </c>
      <c r="F40" t="s">
        <v>59</v>
      </c>
      <c r="G40" t="s">
        <v>75</v>
      </c>
      <c r="H40" t="s">
        <v>360</v>
      </c>
      <c r="I40" t="s">
        <v>293</v>
      </c>
      <c r="N40" t="s">
        <v>247</v>
      </c>
      <c r="O40" t="s">
        <v>501</v>
      </c>
      <c r="P40" s="5" t="s">
        <v>331</v>
      </c>
      <c r="T40" t="s">
        <v>60</v>
      </c>
      <c r="U40">
        <v>3</v>
      </c>
      <c r="V40">
        <v>2934</v>
      </c>
      <c r="W40">
        <v>4243</v>
      </c>
      <c r="X40">
        <v>4265</v>
      </c>
      <c r="AD40" t="s">
        <v>57</v>
      </c>
      <c r="AE40" t="s">
        <v>72</v>
      </c>
      <c r="AF40" t="s">
        <v>207</v>
      </c>
      <c r="AL40" t="s">
        <v>53</v>
      </c>
      <c r="AM40" t="s">
        <v>55</v>
      </c>
      <c r="AN40">
        <v>4</v>
      </c>
      <c r="AO40">
        <v>3361</v>
      </c>
      <c r="AP40">
        <v>3358</v>
      </c>
      <c r="AQ40">
        <v>4242</v>
      </c>
      <c r="AR40">
        <v>4240</v>
      </c>
      <c r="AY40" t="s">
        <v>56</v>
      </c>
      <c r="AZ40" t="s">
        <v>61</v>
      </c>
      <c r="BA40" t="s">
        <v>76</v>
      </c>
      <c r="BB40" t="s">
        <v>97</v>
      </c>
      <c r="BI40" t="s">
        <v>53</v>
      </c>
    </row>
    <row r="41" spans="1:64">
      <c r="A41">
        <v>4269</v>
      </c>
      <c r="B41">
        <v>1</v>
      </c>
      <c r="C41" t="s">
        <v>209</v>
      </c>
      <c r="D41">
        <v>1</v>
      </c>
      <c r="E41" t="s">
        <v>49</v>
      </c>
      <c r="F41" t="s">
        <v>59</v>
      </c>
      <c r="G41" t="s">
        <v>75</v>
      </c>
      <c r="H41" t="s">
        <v>360</v>
      </c>
      <c r="I41" t="s">
        <v>293</v>
      </c>
      <c r="N41" t="s">
        <v>247</v>
      </c>
      <c r="O41" t="s">
        <v>501</v>
      </c>
      <c r="P41" s="5" t="s">
        <v>332</v>
      </c>
      <c r="T41" t="s">
        <v>60</v>
      </c>
      <c r="U41">
        <v>3</v>
      </c>
      <c r="V41">
        <v>2934</v>
      </c>
      <c r="W41">
        <v>4243</v>
      </c>
      <c r="X41">
        <v>4265</v>
      </c>
      <c r="AD41" t="s">
        <v>57</v>
      </c>
      <c r="AE41" t="s">
        <v>72</v>
      </c>
      <c r="AF41" t="s">
        <v>207</v>
      </c>
      <c r="AL41" t="s">
        <v>53</v>
      </c>
      <c r="AM41" t="s">
        <v>55</v>
      </c>
      <c r="AN41">
        <v>4</v>
      </c>
      <c r="AO41">
        <v>3361</v>
      </c>
      <c r="AP41">
        <v>3358</v>
      </c>
      <c r="AQ41">
        <v>4242</v>
      </c>
      <c r="AR41">
        <v>4240</v>
      </c>
      <c r="AY41" t="s">
        <v>56</v>
      </c>
      <c r="AZ41" t="s">
        <v>61</v>
      </c>
      <c r="BA41" t="s">
        <v>76</v>
      </c>
      <c r="BB41" t="s">
        <v>97</v>
      </c>
      <c r="BI41" t="s">
        <v>53</v>
      </c>
    </row>
    <row r="42" spans="1:64">
      <c r="A42">
        <v>4397</v>
      </c>
      <c r="B42">
        <v>1</v>
      </c>
      <c r="C42" t="s">
        <v>210</v>
      </c>
      <c r="D42">
        <v>1</v>
      </c>
      <c r="E42" t="s">
        <v>49</v>
      </c>
      <c r="F42" t="s">
        <v>59</v>
      </c>
      <c r="G42" t="s">
        <v>75</v>
      </c>
      <c r="H42" t="s">
        <v>360</v>
      </c>
      <c r="I42" t="s">
        <v>293</v>
      </c>
      <c r="N42" t="s">
        <v>247</v>
      </c>
      <c r="O42" t="s">
        <v>501</v>
      </c>
      <c r="P42" s="5" t="s">
        <v>333</v>
      </c>
      <c r="T42" t="s">
        <v>60</v>
      </c>
      <c r="U42">
        <v>2</v>
      </c>
      <c r="V42">
        <v>2934</v>
      </c>
      <c r="W42">
        <v>4243</v>
      </c>
      <c r="AD42" t="s">
        <v>57</v>
      </c>
      <c r="AE42" t="s">
        <v>72</v>
      </c>
      <c r="AL42" t="s">
        <v>53</v>
      </c>
      <c r="AM42" t="s">
        <v>62</v>
      </c>
      <c r="AN42">
        <v>4</v>
      </c>
      <c r="AO42">
        <v>356</v>
      </c>
      <c r="AP42">
        <v>353</v>
      </c>
      <c r="AQ42">
        <v>506</v>
      </c>
      <c r="AR42">
        <v>513</v>
      </c>
      <c r="AY42" t="s">
        <v>63</v>
      </c>
      <c r="AZ42" t="s">
        <v>64</v>
      </c>
      <c r="BA42" t="s">
        <v>73</v>
      </c>
      <c r="BB42" t="s">
        <v>74</v>
      </c>
      <c r="BI42" t="s">
        <v>53</v>
      </c>
    </row>
    <row r="43" spans="1:64">
      <c r="A43">
        <v>4403</v>
      </c>
      <c r="B43">
        <v>1</v>
      </c>
      <c r="C43" t="s">
        <v>211</v>
      </c>
      <c r="D43">
        <v>1</v>
      </c>
      <c r="E43" t="s">
        <v>49</v>
      </c>
      <c r="F43" t="s">
        <v>59</v>
      </c>
      <c r="G43" t="s">
        <v>75</v>
      </c>
      <c r="H43" t="s">
        <v>360</v>
      </c>
      <c r="I43" t="s">
        <v>293</v>
      </c>
      <c r="N43" t="s">
        <v>247</v>
      </c>
      <c r="O43" t="s">
        <v>501</v>
      </c>
      <c r="P43" s="5">
        <v>3297</v>
      </c>
      <c r="T43" t="s">
        <v>60</v>
      </c>
      <c r="U43">
        <v>2</v>
      </c>
      <c r="V43">
        <v>2934</v>
      </c>
      <c r="W43">
        <v>357</v>
      </c>
      <c r="AD43" t="s">
        <v>57</v>
      </c>
      <c r="AE43" t="s">
        <v>186</v>
      </c>
      <c r="AL43" t="s">
        <v>53</v>
      </c>
      <c r="AM43" t="s">
        <v>62</v>
      </c>
      <c r="AN43">
        <v>3</v>
      </c>
      <c r="AO43">
        <v>356</v>
      </c>
      <c r="AP43">
        <v>353</v>
      </c>
      <c r="AQ43">
        <v>506</v>
      </c>
      <c r="AY43" t="s">
        <v>63</v>
      </c>
      <c r="AZ43" t="s">
        <v>64</v>
      </c>
      <c r="BA43" t="s">
        <v>73</v>
      </c>
      <c r="BI43" t="s">
        <v>53</v>
      </c>
    </row>
    <row r="44" spans="1:64">
      <c r="A44">
        <v>4536</v>
      </c>
      <c r="B44">
        <v>1</v>
      </c>
      <c r="C44" t="s">
        <v>156</v>
      </c>
      <c r="D44">
        <v>13</v>
      </c>
      <c r="E44" t="s">
        <v>49</v>
      </c>
      <c r="F44" t="s">
        <v>59</v>
      </c>
      <c r="G44" t="s">
        <v>75</v>
      </c>
      <c r="H44" t="s">
        <v>359</v>
      </c>
      <c r="I44" t="s">
        <v>293</v>
      </c>
      <c r="J44" t="s">
        <v>293</v>
      </c>
      <c r="K44" t="s">
        <v>293</v>
      </c>
      <c r="L44" t="s">
        <v>296</v>
      </c>
      <c r="M44" t="s">
        <v>297</v>
      </c>
      <c r="N44" t="s">
        <v>498</v>
      </c>
      <c r="O44" t="s">
        <v>502</v>
      </c>
      <c r="P44" s="5">
        <v>2722</v>
      </c>
      <c r="Q44" s="5" t="s">
        <v>306</v>
      </c>
      <c r="T44" t="s">
        <v>50</v>
      </c>
      <c r="U44">
        <v>3</v>
      </c>
      <c r="V44">
        <v>2953</v>
      </c>
      <c r="W44">
        <v>1616</v>
      </c>
      <c r="X44">
        <v>4541</v>
      </c>
      <c r="AD44" t="s">
        <v>51</v>
      </c>
      <c r="AE44" t="s">
        <v>52</v>
      </c>
      <c r="AF44" t="s">
        <v>155</v>
      </c>
      <c r="AL44" s="1">
        <v>4551509221204540</v>
      </c>
      <c r="AM44" t="s">
        <v>62</v>
      </c>
      <c r="AN44">
        <v>4</v>
      </c>
      <c r="AO44">
        <v>356</v>
      </c>
      <c r="AP44">
        <v>353</v>
      </c>
      <c r="AQ44">
        <v>3277</v>
      </c>
      <c r="AR44">
        <v>1116</v>
      </c>
      <c r="AY44" t="s">
        <v>63</v>
      </c>
      <c r="AZ44" t="s">
        <v>64</v>
      </c>
      <c r="BA44" t="s">
        <v>68</v>
      </c>
      <c r="BB44" t="s">
        <v>133</v>
      </c>
      <c r="BI44" t="s">
        <v>53</v>
      </c>
    </row>
    <row r="45" spans="1:64">
      <c r="A45">
        <v>4546</v>
      </c>
      <c r="B45">
        <v>1</v>
      </c>
      <c r="C45" t="s">
        <v>212</v>
      </c>
      <c r="D45">
        <v>13</v>
      </c>
      <c r="E45" t="s">
        <v>49</v>
      </c>
      <c r="F45" t="s">
        <v>59</v>
      </c>
      <c r="G45" t="s">
        <v>75</v>
      </c>
      <c r="H45" t="s">
        <v>359</v>
      </c>
      <c r="I45" t="s">
        <v>293</v>
      </c>
      <c r="J45" t="s">
        <v>293</v>
      </c>
      <c r="K45" t="s">
        <v>293</v>
      </c>
      <c r="L45" t="s">
        <v>296</v>
      </c>
      <c r="M45" t="s">
        <v>297</v>
      </c>
      <c r="N45" t="s">
        <v>498</v>
      </c>
      <c r="O45" t="s">
        <v>502</v>
      </c>
      <c r="P45" s="5">
        <v>2705</v>
      </c>
      <c r="Q45" s="5" t="s">
        <v>306</v>
      </c>
      <c r="T45" t="s">
        <v>50</v>
      </c>
      <c r="U45">
        <v>4</v>
      </c>
      <c r="V45">
        <v>2953</v>
      </c>
      <c r="W45">
        <v>1616</v>
      </c>
      <c r="X45">
        <v>4541</v>
      </c>
      <c r="Y45">
        <v>4536</v>
      </c>
      <c r="AD45" t="s">
        <v>51</v>
      </c>
      <c r="AE45" t="s">
        <v>52</v>
      </c>
      <c r="AF45" t="s">
        <v>155</v>
      </c>
      <c r="AG45" t="s">
        <v>156</v>
      </c>
      <c r="AL45" t="s">
        <v>53</v>
      </c>
      <c r="AM45" t="s">
        <v>55</v>
      </c>
      <c r="AN45">
        <v>4</v>
      </c>
      <c r="AO45">
        <v>3361</v>
      </c>
      <c r="AP45">
        <v>3358</v>
      </c>
      <c r="AQ45">
        <v>1120</v>
      </c>
      <c r="AR45">
        <v>4536</v>
      </c>
      <c r="AY45" t="s">
        <v>56</v>
      </c>
      <c r="AZ45" t="s">
        <v>61</v>
      </c>
      <c r="BA45" t="s">
        <v>106</v>
      </c>
      <c r="BB45" t="s">
        <v>156</v>
      </c>
      <c r="BI45" t="s">
        <v>53</v>
      </c>
    </row>
    <row r="46" spans="1:64">
      <c r="A46">
        <v>4551</v>
      </c>
      <c r="B46">
        <v>1</v>
      </c>
      <c r="C46" t="s">
        <v>213</v>
      </c>
      <c r="D46">
        <v>13</v>
      </c>
      <c r="E46" t="s">
        <v>49</v>
      </c>
      <c r="F46" t="s">
        <v>59</v>
      </c>
      <c r="G46" t="s">
        <v>75</v>
      </c>
      <c r="H46" t="s">
        <v>359</v>
      </c>
      <c r="I46" t="s">
        <v>293</v>
      </c>
      <c r="J46" t="s">
        <v>293</v>
      </c>
      <c r="K46" t="s">
        <v>293</v>
      </c>
      <c r="L46" t="s">
        <v>296</v>
      </c>
      <c r="M46" t="s">
        <v>297</v>
      </c>
      <c r="N46" t="s">
        <v>498</v>
      </c>
      <c r="O46" t="s">
        <v>502</v>
      </c>
      <c r="P46" s="5">
        <v>2727</v>
      </c>
      <c r="Q46" s="5" t="s">
        <v>306</v>
      </c>
      <c r="T46" t="s">
        <v>50</v>
      </c>
      <c r="U46">
        <v>4</v>
      </c>
      <c r="V46">
        <v>2953</v>
      </c>
      <c r="W46">
        <v>1616</v>
      </c>
      <c r="X46">
        <v>4541</v>
      </c>
      <c r="Y46">
        <v>4536</v>
      </c>
      <c r="AD46" t="s">
        <v>51</v>
      </c>
      <c r="AE46" t="s">
        <v>52</v>
      </c>
      <c r="AF46" t="s">
        <v>155</v>
      </c>
      <c r="AG46" t="s">
        <v>156</v>
      </c>
      <c r="AL46" t="s">
        <v>53</v>
      </c>
      <c r="AM46" t="s">
        <v>55</v>
      </c>
      <c r="AN46">
        <v>4</v>
      </c>
      <c r="AO46">
        <v>3361</v>
      </c>
      <c r="AP46">
        <v>3358</v>
      </c>
      <c r="AQ46">
        <v>1120</v>
      </c>
      <c r="AR46">
        <v>4536</v>
      </c>
      <c r="AY46" t="s">
        <v>56</v>
      </c>
      <c r="AZ46" t="s">
        <v>61</v>
      </c>
      <c r="BA46" t="s">
        <v>106</v>
      </c>
      <c r="BB46" t="s">
        <v>156</v>
      </c>
      <c r="BI46" t="s">
        <v>53</v>
      </c>
    </row>
    <row r="47" spans="1:64">
      <c r="A47">
        <v>4654</v>
      </c>
      <c r="B47">
        <v>1</v>
      </c>
      <c r="C47" t="s">
        <v>215</v>
      </c>
      <c r="D47">
        <v>23</v>
      </c>
      <c r="E47" t="s">
        <v>49</v>
      </c>
      <c r="F47" t="s">
        <v>59</v>
      </c>
      <c r="G47" t="s">
        <v>75</v>
      </c>
      <c r="H47" t="s">
        <v>360</v>
      </c>
      <c r="I47" t="s">
        <v>293</v>
      </c>
      <c r="J47" t="s">
        <v>301</v>
      </c>
      <c r="K47" t="s">
        <v>301</v>
      </c>
      <c r="N47" t="s">
        <v>247</v>
      </c>
      <c r="O47" t="s">
        <v>501</v>
      </c>
      <c r="P47" s="5" t="s">
        <v>249</v>
      </c>
      <c r="T47" t="s">
        <v>50</v>
      </c>
      <c r="U47">
        <v>3</v>
      </c>
      <c r="V47">
        <v>2960</v>
      </c>
      <c r="W47">
        <v>4651</v>
      </c>
      <c r="X47">
        <v>1026</v>
      </c>
      <c r="AD47" t="s">
        <v>90</v>
      </c>
      <c r="AE47" t="s">
        <v>91</v>
      </c>
      <c r="AF47" t="s">
        <v>214</v>
      </c>
      <c r="AL47" t="s">
        <v>53</v>
      </c>
      <c r="AM47" t="s">
        <v>55</v>
      </c>
      <c r="AN47">
        <v>5</v>
      </c>
      <c r="AO47">
        <v>3361</v>
      </c>
      <c r="AP47">
        <v>3358</v>
      </c>
      <c r="AQ47">
        <v>2171</v>
      </c>
      <c r="AR47">
        <v>4651</v>
      </c>
      <c r="AS47">
        <v>1026</v>
      </c>
      <c r="AY47" t="s">
        <v>56</v>
      </c>
      <c r="AZ47" t="s">
        <v>61</v>
      </c>
      <c r="BA47" t="s">
        <v>89</v>
      </c>
      <c r="BB47" t="s">
        <v>91</v>
      </c>
      <c r="BC47" t="s">
        <v>214</v>
      </c>
      <c r="BI47" t="s">
        <v>53</v>
      </c>
      <c r="BJ47">
        <v>1455</v>
      </c>
      <c r="BK47" t="s">
        <v>54</v>
      </c>
      <c r="BL47" t="s">
        <v>216</v>
      </c>
    </row>
    <row r="48" spans="1:64">
      <c r="A48">
        <v>4655</v>
      </c>
      <c r="B48">
        <v>1</v>
      </c>
      <c r="C48" t="s">
        <v>217</v>
      </c>
      <c r="D48">
        <v>23</v>
      </c>
      <c r="E48" t="s">
        <v>49</v>
      </c>
      <c r="F48" t="s">
        <v>59</v>
      </c>
      <c r="G48" t="s">
        <v>75</v>
      </c>
      <c r="H48" t="s">
        <v>360</v>
      </c>
      <c r="I48" t="s">
        <v>293</v>
      </c>
      <c r="J48" t="s">
        <v>301</v>
      </c>
      <c r="K48" t="s">
        <v>301</v>
      </c>
      <c r="N48" t="s">
        <v>247</v>
      </c>
      <c r="O48" t="s">
        <v>501</v>
      </c>
      <c r="P48" s="5" t="s">
        <v>250</v>
      </c>
      <c r="T48" t="s">
        <v>60</v>
      </c>
      <c r="U48">
        <v>3</v>
      </c>
      <c r="V48">
        <v>2960</v>
      </c>
      <c r="W48">
        <v>4651</v>
      </c>
      <c r="X48">
        <v>1264</v>
      </c>
      <c r="AD48" t="s">
        <v>90</v>
      </c>
      <c r="AE48" t="s">
        <v>91</v>
      </c>
      <c r="AF48" t="s">
        <v>218</v>
      </c>
      <c r="AL48" t="s">
        <v>53</v>
      </c>
      <c r="AM48" t="s">
        <v>55</v>
      </c>
      <c r="AN48">
        <v>5</v>
      </c>
      <c r="AO48">
        <v>3361</v>
      </c>
      <c r="AP48">
        <v>3358</v>
      </c>
      <c r="AQ48">
        <v>2171</v>
      </c>
      <c r="AR48">
        <v>4651</v>
      </c>
      <c r="AS48">
        <v>1264</v>
      </c>
      <c r="AY48" t="s">
        <v>56</v>
      </c>
      <c r="AZ48" t="s">
        <v>61</v>
      </c>
      <c r="BA48" t="s">
        <v>89</v>
      </c>
      <c r="BB48" t="s">
        <v>91</v>
      </c>
      <c r="BC48" t="s">
        <v>218</v>
      </c>
      <c r="BI48" t="s">
        <v>53</v>
      </c>
      <c r="BJ48">
        <v>1466</v>
      </c>
      <c r="BK48" t="s">
        <v>54</v>
      </c>
      <c r="BL48" t="s">
        <v>219</v>
      </c>
    </row>
    <row r="49" spans="1:64">
      <c r="A49">
        <v>4810</v>
      </c>
      <c r="B49">
        <v>1</v>
      </c>
      <c r="C49" t="s">
        <v>220</v>
      </c>
      <c r="D49">
        <v>1</v>
      </c>
      <c r="E49" t="s">
        <v>49</v>
      </c>
      <c r="F49" t="s">
        <v>59</v>
      </c>
      <c r="G49" t="s">
        <v>75</v>
      </c>
      <c r="H49" t="s">
        <v>360</v>
      </c>
      <c r="I49" t="s">
        <v>293</v>
      </c>
      <c r="J49" t="s">
        <v>301</v>
      </c>
      <c r="K49" t="s">
        <v>293</v>
      </c>
      <c r="N49" t="s">
        <v>247</v>
      </c>
      <c r="O49" t="s">
        <v>501</v>
      </c>
      <c r="P49" s="5" t="s">
        <v>251</v>
      </c>
      <c r="T49" t="s">
        <v>60</v>
      </c>
      <c r="U49">
        <v>2</v>
      </c>
      <c r="V49">
        <v>2934</v>
      </c>
      <c r="W49">
        <v>4243</v>
      </c>
      <c r="AD49" t="s">
        <v>57</v>
      </c>
      <c r="AE49" t="s">
        <v>72</v>
      </c>
      <c r="AL49" t="s">
        <v>53</v>
      </c>
      <c r="AM49" t="s">
        <v>55</v>
      </c>
      <c r="AN49">
        <v>4</v>
      </c>
      <c r="AO49">
        <v>3361</v>
      </c>
      <c r="AP49">
        <v>3358</v>
      </c>
      <c r="AQ49">
        <v>4242</v>
      </c>
      <c r="AR49">
        <v>4811</v>
      </c>
      <c r="AY49" t="s">
        <v>56</v>
      </c>
      <c r="AZ49" t="s">
        <v>61</v>
      </c>
      <c r="BA49" t="s">
        <v>76</v>
      </c>
      <c r="BB49" t="s">
        <v>84</v>
      </c>
      <c r="BI49" t="s">
        <v>53</v>
      </c>
    </row>
    <row r="50" spans="1:64">
      <c r="A50">
        <v>5022</v>
      </c>
      <c r="B50">
        <v>1</v>
      </c>
      <c r="C50" t="s">
        <v>221</v>
      </c>
      <c r="D50">
        <v>39</v>
      </c>
      <c r="E50" t="s">
        <v>49</v>
      </c>
      <c r="F50" t="s">
        <v>59</v>
      </c>
      <c r="G50" t="s">
        <v>75</v>
      </c>
      <c r="H50" t="s">
        <v>360</v>
      </c>
      <c r="I50" t="s">
        <v>293</v>
      </c>
      <c r="J50" t="s">
        <v>293</v>
      </c>
      <c r="N50" t="s">
        <v>247</v>
      </c>
      <c r="O50" t="s">
        <v>501</v>
      </c>
      <c r="P50" s="5">
        <v>5023</v>
      </c>
      <c r="T50" t="s">
        <v>60</v>
      </c>
      <c r="U50">
        <v>4</v>
      </c>
      <c r="V50">
        <v>5413</v>
      </c>
      <c r="W50">
        <v>490</v>
      </c>
      <c r="X50">
        <v>4378</v>
      </c>
      <c r="Y50">
        <v>4405</v>
      </c>
      <c r="AD50" t="s">
        <v>85</v>
      </c>
      <c r="AE50" t="s">
        <v>86</v>
      </c>
      <c r="AF50" t="s">
        <v>139</v>
      </c>
      <c r="AG50" t="s">
        <v>140</v>
      </c>
      <c r="AL50" t="s">
        <v>53</v>
      </c>
      <c r="AM50" t="s">
        <v>55</v>
      </c>
      <c r="AN50">
        <v>5</v>
      </c>
      <c r="AO50">
        <v>3361</v>
      </c>
      <c r="AP50">
        <v>3358</v>
      </c>
      <c r="AQ50">
        <v>490</v>
      </c>
      <c r="AR50">
        <v>4378</v>
      </c>
      <c r="AS50">
        <v>4405</v>
      </c>
      <c r="AY50" t="s">
        <v>56</v>
      </c>
      <c r="AZ50" t="s">
        <v>61</v>
      </c>
      <c r="BA50" t="s">
        <v>86</v>
      </c>
      <c r="BB50" t="s">
        <v>139</v>
      </c>
      <c r="BC50" t="s">
        <v>140</v>
      </c>
      <c r="BI50" t="s">
        <v>53</v>
      </c>
    </row>
    <row r="51" spans="1:64">
      <c r="A51">
        <v>5078</v>
      </c>
      <c r="B51">
        <v>1</v>
      </c>
      <c r="C51" t="s">
        <v>223</v>
      </c>
      <c r="D51">
        <v>28</v>
      </c>
      <c r="E51" t="s">
        <v>49</v>
      </c>
      <c r="F51" t="s">
        <v>59</v>
      </c>
      <c r="G51" t="s">
        <v>75</v>
      </c>
      <c r="H51" t="s">
        <v>366</v>
      </c>
      <c r="I51" t="s">
        <v>293</v>
      </c>
      <c r="J51" t="s">
        <v>293</v>
      </c>
      <c r="N51" t="s">
        <v>247</v>
      </c>
      <c r="O51" t="s">
        <v>501</v>
      </c>
      <c r="P51" s="5" t="s">
        <v>252</v>
      </c>
      <c r="T51" t="s">
        <v>78</v>
      </c>
      <c r="U51">
        <v>3</v>
      </c>
      <c r="V51">
        <v>1665</v>
      </c>
      <c r="W51">
        <v>4363</v>
      </c>
      <c r="X51">
        <v>5077</v>
      </c>
      <c r="AD51" t="s">
        <v>127</v>
      </c>
      <c r="AE51" t="s">
        <v>141</v>
      </c>
      <c r="AF51" t="s">
        <v>222</v>
      </c>
      <c r="AL51" t="s">
        <v>53</v>
      </c>
      <c r="AM51" t="s">
        <v>55</v>
      </c>
      <c r="AN51">
        <v>5</v>
      </c>
      <c r="AO51">
        <v>3361</v>
      </c>
      <c r="AP51">
        <v>1832</v>
      </c>
      <c r="AQ51">
        <v>4365</v>
      </c>
      <c r="AR51">
        <v>4363</v>
      </c>
      <c r="AS51">
        <v>5077</v>
      </c>
      <c r="AY51" t="s">
        <v>56</v>
      </c>
      <c r="AZ51" t="s">
        <v>128</v>
      </c>
      <c r="BA51" t="s">
        <v>129</v>
      </c>
      <c r="BB51" t="s">
        <v>141</v>
      </c>
      <c r="BC51" t="s">
        <v>222</v>
      </c>
      <c r="BI51" t="s">
        <v>53</v>
      </c>
    </row>
    <row r="52" spans="1:64">
      <c r="A52">
        <v>5092</v>
      </c>
      <c r="B52">
        <v>1</v>
      </c>
      <c r="C52" t="s">
        <v>224</v>
      </c>
      <c r="D52">
        <v>13</v>
      </c>
      <c r="E52" t="s">
        <v>49</v>
      </c>
      <c r="F52" t="s">
        <v>59</v>
      </c>
      <c r="G52" t="s">
        <v>75</v>
      </c>
      <c r="H52" t="s">
        <v>359</v>
      </c>
      <c r="I52" t="s">
        <v>293</v>
      </c>
      <c r="J52" t="s">
        <v>293</v>
      </c>
      <c r="N52" t="s">
        <v>247</v>
      </c>
      <c r="O52" t="s">
        <v>501</v>
      </c>
      <c r="P52" s="5">
        <v>2744</v>
      </c>
      <c r="T52" t="s">
        <v>50</v>
      </c>
      <c r="U52">
        <v>4</v>
      </c>
      <c r="V52">
        <v>2953</v>
      </c>
      <c r="W52">
        <v>1616</v>
      </c>
      <c r="X52">
        <v>4541</v>
      </c>
      <c r="Y52">
        <v>4536</v>
      </c>
      <c r="AD52" t="s">
        <v>51</v>
      </c>
      <c r="AE52" t="s">
        <v>52</v>
      </c>
      <c r="AF52" t="s">
        <v>155</v>
      </c>
      <c r="AG52" t="s">
        <v>156</v>
      </c>
      <c r="AL52" t="s">
        <v>53</v>
      </c>
      <c r="AM52" t="s">
        <v>55</v>
      </c>
      <c r="AN52">
        <v>4</v>
      </c>
      <c r="AO52">
        <v>3361</v>
      </c>
      <c r="AP52">
        <v>3358</v>
      </c>
      <c r="AQ52">
        <v>1120</v>
      </c>
      <c r="AR52">
        <v>4536</v>
      </c>
      <c r="AY52" t="s">
        <v>56</v>
      </c>
      <c r="AZ52" t="s">
        <v>61</v>
      </c>
      <c r="BA52" t="s">
        <v>106</v>
      </c>
      <c r="BB52" t="s">
        <v>156</v>
      </c>
      <c r="BI52" t="s">
        <v>53</v>
      </c>
    </row>
    <row r="53" spans="1:64">
      <c r="A53">
        <v>5114</v>
      </c>
      <c r="B53">
        <v>1</v>
      </c>
      <c r="C53" t="s">
        <v>226</v>
      </c>
      <c r="D53">
        <v>38</v>
      </c>
      <c r="E53" t="s">
        <v>49</v>
      </c>
      <c r="F53" t="s">
        <v>59</v>
      </c>
      <c r="G53" t="s">
        <v>75</v>
      </c>
      <c r="H53" t="s">
        <v>369</v>
      </c>
      <c r="I53" t="s">
        <v>293</v>
      </c>
      <c r="J53" t="s">
        <v>301</v>
      </c>
      <c r="N53" t="s">
        <v>247</v>
      </c>
      <c r="O53" t="s">
        <v>501</v>
      </c>
      <c r="P53" s="5" t="s">
        <v>253</v>
      </c>
      <c r="T53" t="s">
        <v>78</v>
      </c>
      <c r="U53">
        <v>1</v>
      </c>
      <c r="V53">
        <v>5410</v>
      </c>
      <c r="AD53" t="s">
        <v>187</v>
      </c>
      <c r="AL53" s="1">
        <v>5.1575121512251204E+19</v>
      </c>
      <c r="AM53" t="s">
        <v>150</v>
      </c>
      <c r="AN53">
        <v>2</v>
      </c>
      <c r="AO53">
        <v>5179</v>
      </c>
      <c r="AP53">
        <v>5173</v>
      </c>
      <c r="AY53" t="s">
        <v>151</v>
      </c>
      <c r="AZ53" t="s">
        <v>227</v>
      </c>
      <c r="BI53" t="s">
        <v>53</v>
      </c>
      <c r="BJ53">
        <v>377</v>
      </c>
      <c r="BK53" t="s">
        <v>95</v>
      </c>
      <c r="BL53" t="s">
        <v>228</v>
      </c>
    </row>
    <row r="54" spans="1:64">
      <c r="A54">
        <v>5121</v>
      </c>
      <c r="B54">
        <v>1</v>
      </c>
      <c r="C54" t="s">
        <v>229</v>
      </c>
      <c r="D54">
        <v>38</v>
      </c>
      <c r="E54" t="s">
        <v>49</v>
      </c>
      <c r="F54" t="s">
        <v>59</v>
      </c>
      <c r="G54" t="s">
        <v>75</v>
      </c>
      <c r="H54" t="s">
        <v>369</v>
      </c>
      <c r="I54" t="s">
        <v>293</v>
      </c>
      <c r="J54" t="s">
        <v>301</v>
      </c>
      <c r="N54" t="s">
        <v>247</v>
      </c>
      <c r="O54" t="s">
        <v>501</v>
      </c>
      <c r="P54" s="5" t="s">
        <v>254</v>
      </c>
      <c r="T54" t="s">
        <v>78</v>
      </c>
      <c r="U54">
        <v>2</v>
      </c>
      <c r="V54">
        <v>5410</v>
      </c>
      <c r="W54">
        <v>5114</v>
      </c>
      <c r="AD54" t="s">
        <v>187</v>
      </c>
      <c r="AE54" t="s">
        <v>226</v>
      </c>
      <c r="AL54" t="s">
        <v>53</v>
      </c>
      <c r="AM54" t="s">
        <v>150</v>
      </c>
      <c r="AN54">
        <v>3</v>
      </c>
      <c r="AO54">
        <v>5179</v>
      </c>
      <c r="AP54">
        <v>5173</v>
      </c>
      <c r="AQ54">
        <v>5269</v>
      </c>
      <c r="AY54" t="s">
        <v>151</v>
      </c>
      <c r="AZ54" t="s">
        <v>227</v>
      </c>
      <c r="BA54" t="s">
        <v>230</v>
      </c>
      <c r="BI54" t="s">
        <v>53</v>
      </c>
      <c r="BJ54">
        <v>381</v>
      </c>
      <c r="BK54" t="s">
        <v>54</v>
      </c>
      <c r="BL54" t="s">
        <v>231</v>
      </c>
    </row>
    <row r="55" spans="1:64">
      <c r="A55">
        <v>5230</v>
      </c>
      <c r="B55">
        <v>1</v>
      </c>
      <c r="C55" t="s">
        <v>238</v>
      </c>
      <c r="D55">
        <v>38</v>
      </c>
      <c r="E55" t="s">
        <v>92</v>
      </c>
      <c r="F55" t="s">
        <v>59</v>
      </c>
      <c r="G55" t="s">
        <v>75</v>
      </c>
      <c r="H55" t="s">
        <v>369</v>
      </c>
      <c r="I55" t="s">
        <v>293</v>
      </c>
      <c r="J55" t="s">
        <v>301</v>
      </c>
      <c r="N55" t="s">
        <v>247</v>
      </c>
      <c r="O55" t="s">
        <v>501</v>
      </c>
      <c r="P55" s="5" t="s">
        <v>334</v>
      </c>
      <c r="U55">
        <v>3</v>
      </c>
      <c r="V55">
        <v>5410</v>
      </c>
      <c r="W55">
        <v>5161</v>
      </c>
      <c r="X55">
        <v>5277</v>
      </c>
      <c r="AD55" t="s">
        <v>187</v>
      </c>
      <c r="AE55" t="s">
        <v>232</v>
      </c>
      <c r="AF55" t="s">
        <v>233</v>
      </c>
      <c r="AL55" t="s">
        <v>53</v>
      </c>
      <c r="AM55" t="s">
        <v>150</v>
      </c>
      <c r="AN55">
        <v>4</v>
      </c>
      <c r="AO55">
        <v>5179</v>
      </c>
      <c r="AP55">
        <v>5178</v>
      </c>
      <c r="AQ55">
        <v>5161</v>
      </c>
      <c r="AR55">
        <v>5164</v>
      </c>
      <c r="AY55" t="s">
        <v>151</v>
      </c>
      <c r="AZ55" t="s">
        <v>225</v>
      </c>
      <c r="BA55" t="s">
        <v>232</v>
      </c>
      <c r="BB55" t="s">
        <v>234</v>
      </c>
      <c r="BI55" t="s">
        <v>53</v>
      </c>
      <c r="BJ55">
        <v>328</v>
      </c>
      <c r="BK55" t="s">
        <v>54</v>
      </c>
      <c r="BL55" t="s">
        <v>239</v>
      </c>
    </row>
    <row r="56" spans="1:64">
      <c r="A56">
        <v>5234</v>
      </c>
      <c r="B56">
        <v>1</v>
      </c>
      <c r="C56" t="s">
        <v>240</v>
      </c>
      <c r="D56">
        <v>38</v>
      </c>
      <c r="E56" t="s">
        <v>92</v>
      </c>
      <c r="F56" t="s">
        <v>59</v>
      </c>
      <c r="G56" t="s">
        <v>75</v>
      </c>
      <c r="H56" t="s">
        <v>369</v>
      </c>
      <c r="I56" t="s">
        <v>293</v>
      </c>
      <c r="J56" t="s">
        <v>301</v>
      </c>
      <c r="N56" t="s">
        <v>247</v>
      </c>
      <c r="O56" t="s">
        <v>501</v>
      </c>
      <c r="P56" s="5" t="s">
        <v>335</v>
      </c>
      <c r="U56">
        <v>3</v>
      </c>
      <c r="V56">
        <v>5410</v>
      </c>
      <c r="W56">
        <v>5239</v>
      </c>
      <c r="X56">
        <v>5278</v>
      </c>
      <c r="AD56" t="s">
        <v>187</v>
      </c>
      <c r="AE56" t="s">
        <v>235</v>
      </c>
      <c r="AF56" t="s">
        <v>236</v>
      </c>
      <c r="AL56" t="s">
        <v>53</v>
      </c>
      <c r="AM56" t="s">
        <v>150</v>
      </c>
      <c r="AN56">
        <v>4</v>
      </c>
      <c r="AO56">
        <v>5179</v>
      </c>
      <c r="AP56">
        <v>5178</v>
      </c>
      <c r="AQ56">
        <v>5239</v>
      </c>
      <c r="AR56">
        <v>5165</v>
      </c>
      <c r="AY56" t="s">
        <v>151</v>
      </c>
      <c r="AZ56" t="s">
        <v>225</v>
      </c>
      <c r="BA56" t="s">
        <v>235</v>
      </c>
      <c r="BB56" t="s">
        <v>237</v>
      </c>
      <c r="BI56" t="s">
        <v>53</v>
      </c>
      <c r="BJ56">
        <v>359</v>
      </c>
      <c r="BK56" t="s">
        <v>54</v>
      </c>
      <c r="BL56" t="s">
        <v>241</v>
      </c>
    </row>
    <row r="58" spans="1:64">
      <c r="N58" t="s">
        <v>499</v>
      </c>
    </row>
    <row r="59" spans="1:64">
      <c r="N59" t="s">
        <v>500</v>
      </c>
    </row>
    <row r="60" spans="1:64">
      <c r="A60" t="s">
        <v>527</v>
      </c>
    </row>
    <row r="61" spans="1:64">
      <c r="A61">
        <v>541</v>
      </c>
      <c r="B61">
        <v>1</v>
      </c>
      <c r="C61" t="s">
        <v>130</v>
      </c>
      <c r="D61">
        <v>13</v>
      </c>
      <c r="E61" t="s">
        <v>49</v>
      </c>
      <c r="F61" t="s">
        <v>59</v>
      </c>
      <c r="G61" t="s">
        <v>75</v>
      </c>
      <c r="H61" t="s">
        <v>360</v>
      </c>
      <c r="I61" t="s">
        <v>293</v>
      </c>
      <c r="J61" t="s">
        <v>293</v>
      </c>
      <c r="K61" t="s">
        <v>293</v>
      </c>
      <c r="L61" t="s">
        <v>53</v>
      </c>
      <c r="M61" t="s">
        <v>53</v>
      </c>
      <c r="N61" t="s">
        <v>279</v>
      </c>
      <c r="O61" t="s">
        <v>502</v>
      </c>
      <c r="Q61" s="5">
        <v>1</v>
      </c>
      <c r="R61" t="s">
        <v>274</v>
      </c>
      <c r="S61" t="s">
        <v>276</v>
      </c>
      <c r="T61" t="s">
        <v>50</v>
      </c>
      <c r="U61">
        <v>5</v>
      </c>
      <c r="V61">
        <v>2953</v>
      </c>
      <c r="W61">
        <v>551</v>
      </c>
      <c r="X61">
        <v>3280</v>
      </c>
      <c r="Y61">
        <v>536</v>
      </c>
      <c r="Z61">
        <v>542</v>
      </c>
      <c r="AD61" t="s">
        <v>51</v>
      </c>
      <c r="AE61" t="s">
        <v>113</v>
      </c>
      <c r="AF61" t="s">
        <v>123</v>
      </c>
      <c r="AG61" t="s">
        <v>131</v>
      </c>
      <c r="AH61" t="s">
        <v>132</v>
      </c>
      <c r="AL61" t="s">
        <v>53</v>
      </c>
      <c r="AM61" t="s">
        <v>55</v>
      </c>
      <c r="AN61">
        <v>4</v>
      </c>
      <c r="AO61">
        <v>3361</v>
      </c>
      <c r="AP61">
        <v>3358</v>
      </c>
      <c r="AQ61">
        <v>1120</v>
      </c>
      <c r="AR61">
        <v>542</v>
      </c>
      <c r="AY61" t="s">
        <v>56</v>
      </c>
      <c r="AZ61" t="s">
        <v>61</v>
      </c>
      <c r="BA61" t="s">
        <v>106</v>
      </c>
      <c r="BB61" t="s">
        <v>132</v>
      </c>
      <c r="BI61" t="s">
        <v>53</v>
      </c>
    </row>
    <row r="62" spans="1:64">
      <c r="A62">
        <v>575</v>
      </c>
      <c r="B62">
        <v>1</v>
      </c>
      <c r="C62" t="s">
        <v>138</v>
      </c>
      <c r="D62">
        <v>13</v>
      </c>
      <c r="E62" t="s">
        <v>49</v>
      </c>
      <c r="F62" t="s">
        <v>59</v>
      </c>
      <c r="G62" t="s">
        <v>75</v>
      </c>
      <c r="H62" t="s">
        <v>360</v>
      </c>
      <c r="I62" t="s">
        <v>293</v>
      </c>
      <c r="J62" t="s">
        <v>293</v>
      </c>
      <c r="K62" t="s">
        <v>293</v>
      </c>
      <c r="L62" t="s">
        <v>53</v>
      </c>
      <c r="M62" t="s">
        <v>53</v>
      </c>
      <c r="N62" t="s">
        <v>279</v>
      </c>
      <c r="O62" t="s">
        <v>502</v>
      </c>
      <c r="Q62" s="5">
        <v>1</v>
      </c>
      <c r="R62" t="s">
        <v>274</v>
      </c>
      <c r="S62" t="s">
        <v>276</v>
      </c>
      <c r="T62" t="s">
        <v>50</v>
      </c>
      <c r="U62">
        <v>5</v>
      </c>
      <c r="V62">
        <v>2953</v>
      </c>
      <c r="W62">
        <v>551</v>
      </c>
      <c r="X62">
        <v>3280</v>
      </c>
      <c r="Y62">
        <v>536</v>
      </c>
      <c r="Z62">
        <v>542</v>
      </c>
      <c r="AD62" t="s">
        <v>51</v>
      </c>
      <c r="AE62" t="s">
        <v>113</v>
      </c>
      <c r="AF62" t="s">
        <v>123</v>
      </c>
      <c r="AG62" t="s">
        <v>131</v>
      </c>
      <c r="AH62" t="s">
        <v>132</v>
      </c>
      <c r="AL62" t="s">
        <v>53</v>
      </c>
      <c r="AM62" t="s">
        <v>55</v>
      </c>
      <c r="AN62">
        <v>4</v>
      </c>
      <c r="AO62">
        <v>3361</v>
      </c>
      <c r="AP62">
        <v>3358</v>
      </c>
      <c r="AQ62">
        <v>1120</v>
      </c>
      <c r="AR62">
        <v>542</v>
      </c>
      <c r="AY62" t="s">
        <v>56</v>
      </c>
      <c r="AZ62" t="s">
        <v>61</v>
      </c>
      <c r="BA62" t="s">
        <v>106</v>
      </c>
      <c r="BB62" t="s">
        <v>132</v>
      </c>
      <c r="BI62" t="s">
        <v>53</v>
      </c>
    </row>
  </sheetData>
  <autoFilter ref="A1:BM1041639"/>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S69"/>
  <sheetViews>
    <sheetView topLeftCell="A6" workbookViewId="0">
      <selection activeCell="S37" sqref="S37"/>
    </sheetView>
  </sheetViews>
  <sheetFormatPr defaultRowHeight="15"/>
  <cols>
    <col min="1" max="1" width="5.28515625" customWidth="1"/>
    <col min="2" max="2" width="5.5703125" customWidth="1"/>
    <col min="3" max="3" width="7.42578125" customWidth="1"/>
    <col min="4" max="4" width="15.140625" customWidth="1"/>
    <col min="5" max="5" width="5" customWidth="1"/>
    <col min="6" max="6" width="5.140625" customWidth="1"/>
    <col min="7" max="7" width="8.140625" customWidth="1"/>
    <col min="8" max="8" width="9" style="6" customWidth="1"/>
    <col min="9" max="9" width="1.42578125" style="7" customWidth="1"/>
    <col min="10" max="10" width="8.140625" style="9" customWidth="1"/>
    <col min="11" max="11" width="8.5703125" style="9" customWidth="1"/>
    <col min="12" max="12" width="1" style="9" customWidth="1"/>
    <col min="13" max="14" width="4.28515625" style="6" customWidth="1"/>
    <col min="15" max="15" width="8.7109375" style="6" customWidth="1"/>
    <col min="16" max="16" width="1" style="11" customWidth="1"/>
    <col min="17" max="17" width="8" style="10" customWidth="1"/>
    <col min="18" max="18" width="7.7109375" style="10" customWidth="1"/>
    <col min="19" max="19" width="8.28515625" style="10" customWidth="1"/>
    <col min="20" max="20" width="9" style="10" customWidth="1"/>
    <col min="21" max="21" width="8.42578125" style="10" customWidth="1"/>
    <col min="22" max="22" width="4.85546875" style="10" customWidth="1"/>
    <col min="23" max="23" width="1" style="10" customWidth="1"/>
    <col min="24" max="24" width="8.28515625" style="10" customWidth="1"/>
    <col min="25" max="25" width="7.85546875" style="10" customWidth="1"/>
    <col min="26" max="26" width="7.7109375" style="10" customWidth="1"/>
    <col min="27" max="27" width="8.140625" style="10" customWidth="1"/>
    <col min="28" max="28" width="7.85546875" style="10" customWidth="1"/>
    <col min="29" max="29" width="5.28515625" style="10" customWidth="1"/>
    <col min="30" max="36" width="9.7109375" style="10" customWidth="1"/>
    <col min="37" max="37" width="8.140625" style="10" customWidth="1"/>
    <col min="38" max="38" width="5.28515625" style="10" customWidth="1"/>
    <col min="39" max="39" width="5.5703125" style="10" customWidth="1"/>
    <col min="40" max="40" width="7.140625" style="6" customWidth="1"/>
    <col min="41" max="41" width="15.5703125" style="6" customWidth="1"/>
    <col min="42" max="42" width="2.140625" style="6" customWidth="1"/>
    <col min="43" max="43" width="7.140625" style="10" customWidth="1"/>
    <col min="44" max="44" width="6.28515625" style="6" customWidth="1"/>
    <col min="45" max="45" width="10.5703125" style="6" bestFit="1" customWidth="1"/>
  </cols>
  <sheetData>
    <row r="1" spans="1:45">
      <c r="D1" s="2" t="s">
        <v>377</v>
      </c>
      <c r="J1" s="8" t="s">
        <v>378</v>
      </c>
      <c r="Q1" s="27" t="s">
        <v>523</v>
      </c>
      <c r="X1" s="27" t="s">
        <v>524</v>
      </c>
    </row>
    <row r="2" spans="1:45">
      <c r="F2" t="s">
        <v>4</v>
      </c>
      <c r="G2" s="6"/>
      <c r="J2" s="6"/>
      <c r="N2" t="s">
        <v>4</v>
      </c>
      <c r="AO2" s="6">
        <f>+SUM(AO6:AO34)</f>
        <v>2</v>
      </c>
      <c r="AS2" s="6">
        <f>+SUM(AH6:AH34)</f>
        <v>0</v>
      </c>
    </row>
    <row r="3" spans="1:45">
      <c r="A3" t="s">
        <v>406</v>
      </c>
      <c r="E3" t="s">
        <v>506</v>
      </c>
      <c r="F3" t="s">
        <v>387</v>
      </c>
      <c r="G3" s="54" t="s">
        <v>382</v>
      </c>
      <c r="H3" s="54" t="s">
        <v>383</v>
      </c>
      <c r="J3" s="54" t="s">
        <v>382</v>
      </c>
      <c r="K3" s="54" t="s">
        <v>383</v>
      </c>
      <c r="M3" t="s">
        <v>506</v>
      </c>
      <c r="N3" t="s">
        <v>387</v>
      </c>
      <c r="O3" s="54" t="s">
        <v>384</v>
      </c>
      <c r="Q3" s="52" t="s">
        <v>509</v>
      </c>
      <c r="R3" s="32" t="s">
        <v>513</v>
      </c>
      <c r="S3" s="54" t="s">
        <v>526</v>
      </c>
      <c r="T3" s="54" t="s">
        <v>279</v>
      </c>
      <c r="U3" s="54" t="s">
        <v>508</v>
      </c>
      <c r="V3" s="54" t="s">
        <v>514</v>
      </c>
      <c r="W3" s="49"/>
      <c r="X3" s="52" t="s">
        <v>509</v>
      </c>
      <c r="Y3" s="32" t="s">
        <v>513</v>
      </c>
      <c r="Z3" s="54" t="s">
        <v>525</v>
      </c>
      <c r="AA3" s="54" t="s">
        <v>279</v>
      </c>
      <c r="AB3" s="54" t="s">
        <v>508</v>
      </c>
      <c r="AC3" s="54" t="s">
        <v>514</v>
      </c>
      <c r="AD3" s="56" t="s">
        <v>515</v>
      </c>
      <c r="AE3" s="57" t="s">
        <v>516</v>
      </c>
      <c r="AG3" s="6"/>
      <c r="AH3" s="6" t="s">
        <v>380</v>
      </c>
      <c r="AI3"/>
      <c r="AJ3"/>
      <c r="AO3" s="6" t="s">
        <v>379</v>
      </c>
    </row>
    <row r="4" spans="1:45">
      <c r="A4" t="s">
        <v>505</v>
      </c>
      <c r="B4" t="s">
        <v>381</v>
      </c>
      <c r="C4" t="s">
        <v>4</v>
      </c>
      <c r="E4" t="s">
        <v>247</v>
      </c>
      <c r="F4" t="s">
        <v>507</v>
      </c>
      <c r="G4" s="55"/>
      <c r="H4" s="55"/>
      <c r="J4" s="55"/>
      <c r="K4" s="55"/>
      <c r="M4" t="s">
        <v>247</v>
      </c>
      <c r="N4" t="s">
        <v>507</v>
      </c>
      <c r="O4" s="55"/>
      <c r="Q4" s="53"/>
      <c r="R4" s="33" t="s">
        <v>517</v>
      </c>
      <c r="S4" s="55"/>
      <c r="T4" s="55"/>
      <c r="U4" s="55"/>
      <c r="V4" s="55"/>
      <c r="W4" s="49"/>
      <c r="X4" s="53"/>
      <c r="Y4" s="33" t="s">
        <v>517</v>
      </c>
      <c r="Z4" s="55"/>
      <c r="AA4" s="55"/>
      <c r="AB4" s="55"/>
      <c r="AC4" s="55"/>
      <c r="AD4" s="56"/>
      <c r="AE4" s="57"/>
      <c r="AG4" s="6"/>
      <c r="AH4" s="6" t="s">
        <v>384</v>
      </c>
      <c r="AI4" t="s">
        <v>431</v>
      </c>
      <c r="AJ4"/>
      <c r="AO4" s="6" t="s">
        <v>384</v>
      </c>
    </row>
    <row r="5" spans="1:45">
      <c r="G5" s="17">
        <v>2011</v>
      </c>
      <c r="H5" s="13"/>
      <c r="J5" s="14">
        <v>2011</v>
      </c>
      <c r="K5" s="15"/>
      <c r="M5" s="10"/>
      <c r="N5" s="10"/>
      <c r="O5" s="13"/>
      <c r="Q5" s="28"/>
      <c r="R5" s="13"/>
      <c r="S5" s="13"/>
      <c r="T5" s="13"/>
      <c r="U5" s="13"/>
      <c r="V5" s="13"/>
      <c r="W5" s="50"/>
      <c r="X5" s="28"/>
      <c r="Y5" s="13"/>
      <c r="Z5" s="13"/>
      <c r="AA5" s="13"/>
      <c r="AB5" s="13"/>
      <c r="AC5" s="13"/>
      <c r="AD5"/>
      <c r="AH5" s="10">
        <v>2010</v>
      </c>
      <c r="AI5">
        <v>2011</v>
      </c>
      <c r="AJ5" t="s">
        <v>522</v>
      </c>
      <c r="AO5" s="10">
        <v>2011</v>
      </c>
      <c r="AP5" s="10"/>
    </row>
    <row r="6" spans="1:45">
      <c r="A6">
        <v>1</v>
      </c>
      <c r="B6">
        <v>398</v>
      </c>
      <c r="C6" t="s">
        <v>530</v>
      </c>
      <c r="D6" t="s">
        <v>385</v>
      </c>
      <c r="G6" s="12"/>
      <c r="H6" s="13">
        <v>-32345</v>
      </c>
      <c r="J6" s="15"/>
      <c r="K6" s="13">
        <v>-32345</v>
      </c>
      <c r="M6" s="10"/>
      <c r="N6" s="10"/>
      <c r="O6" s="13">
        <f t="shared" ref="O6:O19" si="0">+SUM(G6:I6)</f>
        <v>-32345</v>
      </c>
      <c r="Q6" s="29"/>
      <c r="R6" s="13"/>
      <c r="S6" s="13">
        <f>+SUM(K6:L6)</f>
        <v>-32345</v>
      </c>
      <c r="T6" s="13">
        <f>S6</f>
        <v>-32345</v>
      </c>
      <c r="U6" s="13">
        <f>T6</f>
        <v>-32345</v>
      </c>
      <c r="V6" s="13">
        <f>U6-O6</f>
        <v>0</v>
      </c>
      <c r="W6" s="50"/>
      <c r="X6" s="29"/>
      <c r="Y6" s="13"/>
      <c r="Z6" s="13">
        <f>H6</f>
        <v>-32345</v>
      </c>
      <c r="AA6" s="13">
        <f>Z6</f>
        <v>-32345</v>
      </c>
      <c r="AB6" s="13">
        <f>AA6</f>
        <v>-32345</v>
      </c>
      <c r="AC6" s="13">
        <f>AB6-O6</f>
        <v>0</v>
      </c>
      <c r="AD6"/>
      <c r="AG6" s="6"/>
      <c r="AH6" s="6">
        <v>-20000</v>
      </c>
      <c r="AI6"/>
      <c r="AJ6" s="37"/>
      <c r="AO6" s="6">
        <f t="shared" ref="AO6:AO11" si="1">+O6</f>
        <v>-32345</v>
      </c>
    </row>
    <row r="7" spans="1:45">
      <c r="A7">
        <v>55</v>
      </c>
      <c r="B7">
        <v>4536</v>
      </c>
      <c r="C7" t="s">
        <v>59</v>
      </c>
      <c r="D7" t="s">
        <v>386</v>
      </c>
      <c r="G7" s="12"/>
      <c r="H7" s="13">
        <v>3000</v>
      </c>
      <c r="J7" s="18">
        <v>3000</v>
      </c>
      <c r="K7" s="15"/>
      <c r="M7" s="16" t="s">
        <v>247</v>
      </c>
      <c r="N7" s="16" t="s">
        <v>387</v>
      </c>
      <c r="O7" s="13">
        <f t="shared" si="0"/>
        <v>3000</v>
      </c>
      <c r="Q7" s="30"/>
      <c r="R7" s="13"/>
      <c r="S7" s="13"/>
      <c r="T7" s="13"/>
      <c r="U7" s="13">
        <f>Q20</f>
        <v>3000</v>
      </c>
      <c r="V7" s="13">
        <f t="shared" ref="V7:V33" si="2">U7-O7</f>
        <v>0</v>
      </c>
      <c r="W7" s="50"/>
      <c r="X7" s="30"/>
      <c r="Y7" s="13"/>
      <c r="Z7" s="13"/>
      <c r="AA7" s="13"/>
      <c r="AB7" s="13">
        <f>X20</f>
        <v>3000</v>
      </c>
      <c r="AC7" s="13">
        <f t="shared" ref="AC7:AC33" si="3">AB7-O7</f>
        <v>0</v>
      </c>
      <c r="AD7" t="s">
        <v>533</v>
      </c>
      <c r="AE7" s="10" t="s">
        <v>510</v>
      </c>
      <c r="AF7">
        <v>4536</v>
      </c>
      <c r="AG7" s="6"/>
      <c r="AH7" s="6">
        <v>2000</v>
      </c>
      <c r="AI7"/>
      <c r="AJ7" s="37"/>
      <c r="AN7" t="s">
        <v>247</v>
      </c>
      <c r="AO7" s="6">
        <f t="shared" si="1"/>
        <v>3000</v>
      </c>
    </row>
    <row r="8" spans="1:45">
      <c r="A8">
        <v>61</v>
      </c>
      <c r="B8">
        <v>4107</v>
      </c>
      <c r="C8" t="s">
        <v>530</v>
      </c>
      <c r="D8" t="s">
        <v>205</v>
      </c>
      <c r="G8" s="12"/>
      <c r="H8" s="13">
        <v>8000</v>
      </c>
      <c r="J8" s="15"/>
      <c r="K8" s="15">
        <v>8000</v>
      </c>
      <c r="M8" s="16"/>
      <c r="N8" s="16"/>
      <c r="O8" s="13">
        <f t="shared" si="0"/>
        <v>8000</v>
      </c>
      <c r="Q8" s="29"/>
      <c r="R8" s="13"/>
      <c r="S8" s="13">
        <v>8000</v>
      </c>
      <c r="T8" s="13">
        <f>S8</f>
        <v>8000</v>
      </c>
      <c r="U8" s="13">
        <f>T8</f>
        <v>8000</v>
      </c>
      <c r="V8" s="13">
        <f t="shared" si="2"/>
        <v>0</v>
      </c>
      <c r="W8" s="50"/>
      <c r="X8" s="29"/>
      <c r="Y8" s="13"/>
      <c r="Z8" s="13">
        <f>H8</f>
        <v>8000</v>
      </c>
      <c r="AA8" s="13">
        <f>Z8</f>
        <v>8000</v>
      </c>
      <c r="AB8" s="13">
        <f>AA8</f>
        <v>8000</v>
      </c>
      <c r="AC8" s="13">
        <f t="shared" si="3"/>
        <v>0</v>
      </c>
      <c r="AD8"/>
      <c r="AE8"/>
      <c r="AF8"/>
      <c r="AG8" s="6"/>
      <c r="AH8" s="6">
        <v>5000</v>
      </c>
      <c r="AI8"/>
      <c r="AJ8" s="37"/>
      <c r="AN8"/>
      <c r="AO8" s="6">
        <f t="shared" si="1"/>
        <v>8000</v>
      </c>
    </row>
    <row r="9" spans="1:45">
      <c r="A9">
        <v>75</v>
      </c>
      <c r="B9">
        <v>4536</v>
      </c>
      <c r="C9" t="s">
        <v>59</v>
      </c>
      <c r="D9" t="s">
        <v>388</v>
      </c>
      <c r="G9" s="12"/>
      <c r="H9" s="13">
        <f>-H20</f>
        <v>-4536</v>
      </c>
      <c r="J9" s="15"/>
      <c r="K9" s="15">
        <f>H9</f>
        <v>-4536</v>
      </c>
      <c r="M9" s="16" t="s">
        <v>279</v>
      </c>
      <c r="N9" s="16" t="s">
        <v>387</v>
      </c>
      <c r="O9" s="13">
        <f t="shared" si="0"/>
        <v>-4536</v>
      </c>
      <c r="Q9" s="29"/>
      <c r="R9" s="13"/>
      <c r="S9" s="13"/>
      <c r="T9" s="13">
        <f t="shared" ref="T9:U11" si="4">S9</f>
        <v>0</v>
      </c>
      <c r="U9" s="13">
        <f>-T20</f>
        <v>-4536</v>
      </c>
      <c r="V9" s="13">
        <f t="shared" si="2"/>
        <v>0</v>
      </c>
      <c r="W9" s="50"/>
      <c r="X9" s="29"/>
      <c r="Y9" s="13"/>
      <c r="Z9" s="13"/>
      <c r="AA9" s="13">
        <f t="shared" ref="AA9:AA11" si="5">Z9</f>
        <v>0</v>
      </c>
      <c r="AB9" s="13">
        <f>-AA20</f>
        <v>-4536</v>
      </c>
      <c r="AC9" s="13">
        <f t="shared" si="3"/>
        <v>0</v>
      </c>
      <c r="AD9" t="s">
        <v>533</v>
      </c>
      <c r="AE9" s="10" t="s">
        <v>510</v>
      </c>
      <c r="AF9">
        <v>4536</v>
      </c>
      <c r="AG9" s="6"/>
      <c r="AH9" s="6">
        <v>-3000</v>
      </c>
      <c r="AI9"/>
      <c r="AJ9" s="37"/>
      <c r="AN9" t="s">
        <v>279</v>
      </c>
      <c r="AO9" s="6">
        <f t="shared" si="1"/>
        <v>-4536</v>
      </c>
    </row>
    <row r="10" spans="1:45">
      <c r="A10">
        <v>142</v>
      </c>
      <c r="B10">
        <v>1268</v>
      </c>
      <c r="C10" t="s">
        <v>530</v>
      </c>
      <c r="D10" t="s">
        <v>389</v>
      </c>
      <c r="G10" s="12"/>
      <c r="H10" s="13">
        <v>4546</v>
      </c>
      <c r="J10" s="15"/>
      <c r="K10" s="15">
        <f>H10</f>
        <v>4546</v>
      </c>
      <c r="M10" s="16"/>
      <c r="N10" s="16"/>
      <c r="O10" s="13">
        <f t="shared" si="0"/>
        <v>4546</v>
      </c>
      <c r="Q10" s="29"/>
      <c r="R10" s="13"/>
      <c r="S10" s="13">
        <f>H10</f>
        <v>4546</v>
      </c>
      <c r="T10" s="13">
        <f t="shared" si="4"/>
        <v>4546</v>
      </c>
      <c r="U10" s="13">
        <f t="shared" si="4"/>
        <v>4546</v>
      </c>
      <c r="V10" s="13">
        <f t="shared" si="2"/>
        <v>0</v>
      </c>
      <c r="W10" s="50"/>
      <c r="X10" s="29"/>
      <c r="Y10" s="13"/>
      <c r="Z10" s="13">
        <f>H10</f>
        <v>4546</v>
      </c>
      <c r="AA10" s="13">
        <f t="shared" si="5"/>
        <v>4546</v>
      </c>
      <c r="AB10" s="13">
        <f t="shared" ref="AB10:AB11" si="6">AA10</f>
        <v>4546</v>
      </c>
      <c r="AC10" s="13">
        <f t="shared" si="3"/>
        <v>0</v>
      </c>
      <c r="AD10"/>
      <c r="AG10" s="6"/>
      <c r="AH10" s="6">
        <v>2500</v>
      </c>
      <c r="AI10"/>
      <c r="AJ10" s="37"/>
      <c r="AO10" s="6">
        <f t="shared" si="1"/>
        <v>4546</v>
      </c>
    </row>
    <row r="11" spans="1:45">
      <c r="A11">
        <v>161</v>
      </c>
      <c r="B11">
        <v>5058</v>
      </c>
      <c r="C11" t="s">
        <v>530</v>
      </c>
      <c r="D11" t="s">
        <v>390</v>
      </c>
      <c r="G11" s="12"/>
      <c r="H11" s="13">
        <v>10500</v>
      </c>
      <c r="J11" s="15"/>
      <c r="K11" s="15">
        <v>10500</v>
      </c>
      <c r="M11" s="16"/>
      <c r="N11" s="16"/>
      <c r="O11" s="13">
        <f t="shared" si="0"/>
        <v>10500</v>
      </c>
      <c r="Q11" s="29"/>
      <c r="R11" s="13"/>
      <c r="S11" s="13">
        <v>10500</v>
      </c>
      <c r="T11" s="13">
        <f t="shared" si="4"/>
        <v>10500</v>
      </c>
      <c r="U11" s="13">
        <f t="shared" si="4"/>
        <v>10500</v>
      </c>
      <c r="V11" s="13">
        <f t="shared" si="2"/>
        <v>0</v>
      </c>
      <c r="W11" s="50"/>
      <c r="X11" s="29"/>
      <c r="Y11" s="13"/>
      <c r="Z11" s="13">
        <f>H11</f>
        <v>10500</v>
      </c>
      <c r="AA11" s="13">
        <f t="shared" si="5"/>
        <v>10500</v>
      </c>
      <c r="AB11" s="13">
        <f t="shared" si="6"/>
        <v>10500</v>
      </c>
      <c r="AC11" s="13">
        <f t="shared" si="3"/>
        <v>0</v>
      </c>
      <c r="AD11"/>
      <c r="AG11" s="6"/>
      <c r="AH11" s="6">
        <v>7500</v>
      </c>
      <c r="AI11"/>
      <c r="AJ11" s="37"/>
      <c r="AO11" s="6">
        <f t="shared" si="1"/>
        <v>10500</v>
      </c>
    </row>
    <row r="12" spans="1:45">
      <c r="G12" s="12"/>
      <c r="H12" s="13"/>
      <c r="J12" s="15"/>
      <c r="K12" s="15"/>
      <c r="M12" s="10"/>
      <c r="N12" s="10"/>
      <c r="O12" s="13">
        <f t="shared" si="0"/>
        <v>0</v>
      </c>
      <c r="Q12" s="29"/>
      <c r="R12" s="13"/>
      <c r="S12" s="13"/>
      <c r="T12" s="13"/>
      <c r="U12" s="13"/>
      <c r="V12" s="13">
        <f t="shared" si="2"/>
        <v>0</v>
      </c>
      <c r="W12" s="50"/>
      <c r="X12" s="29"/>
      <c r="Y12" s="13"/>
      <c r="Z12" s="13"/>
      <c r="AA12" s="13"/>
      <c r="AB12" s="13"/>
      <c r="AC12" s="13">
        <f t="shared" si="3"/>
        <v>0</v>
      </c>
      <c r="AD12"/>
      <c r="AG12" s="6"/>
      <c r="AH12" s="6"/>
      <c r="AI12"/>
      <c r="AJ12"/>
    </row>
    <row r="13" spans="1:45">
      <c r="A13">
        <v>530</v>
      </c>
      <c r="B13">
        <v>4654</v>
      </c>
      <c r="C13" t="s">
        <v>59</v>
      </c>
      <c r="D13" t="s">
        <v>391</v>
      </c>
      <c r="E13" t="s">
        <v>247</v>
      </c>
      <c r="F13" t="s">
        <v>387</v>
      </c>
      <c r="G13" s="13">
        <v>99999</v>
      </c>
      <c r="H13" s="13"/>
      <c r="J13" s="13">
        <v>99999</v>
      </c>
      <c r="K13" s="15"/>
      <c r="M13" s="10"/>
      <c r="N13" s="10"/>
      <c r="O13" s="13">
        <f t="shared" si="0"/>
        <v>99999</v>
      </c>
      <c r="Q13" s="29">
        <f>J13</f>
        <v>99999</v>
      </c>
      <c r="R13" s="13">
        <v>0</v>
      </c>
      <c r="S13" s="13"/>
      <c r="T13" s="13">
        <f>Q13+R13</f>
        <v>99999</v>
      </c>
      <c r="U13" s="13">
        <f>Q13</f>
        <v>99999</v>
      </c>
      <c r="V13" s="13">
        <f t="shared" si="2"/>
        <v>0</v>
      </c>
      <c r="W13" s="50"/>
      <c r="X13" s="29">
        <f t="shared" ref="X13:X24" si="7">Q13</f>
        <v>99999</v>
      </c>
      <c r="Y13" s="13"/>
      <c r="Z13" s="13"/>
      <c r="AA13" s="13">
        <f>X13+Y13</f>
        <v>99999</v>
      </c>
      <c r="AB13" s="13">
        <f>X13</f>
        <v>99999</v>
      </c>
      <c r="AC13" s="13">
        <f t="shared" si="3"/>
        <v>0</v>
      </c>
      <c r="AD13" s="45" t="s">
        <v>501</v>
      </c>
      <c r="AE13" s="46" t="s">
        <v>249</v>
      </c>
      <c r="AF13" s="46"/>
      <c r="AG13" s="42"/>
      <c r="AH13" s="40">
        <v>100000</v>
      </c>
      <c r="AI13" s="38">
        <f>+AH13</f>
        <v>100000</v>
      </c>
      <c r="AJ13" s="41">
        <f t="shared" ref="AJ13:AJ31" si="8">+AO13-AI13</f>
        <v>0</v>
      </c>
      <c r="AN13" s="11"/>
      <c r="AO13" s="44">
        <v>100000</v>
      </c>
      <c r="AP13" s="40"/>
    </row>
    <row r="14" spans="1:45">
      <c r="A14">
        <v>531</v>
      </c>
      <c r="D14" t="s">
        <v>392</v>
      </c>
      <c r="G14" s="13"/>
      <c r="H14" s="13"/>
      <c r="J14" s="15"/>
      <c r="K14" s="15"/>
      <c r="M14" s="10"/>
      <c r="N14" s="10"/>
      <c r="O14" s="13">
        <f t="shared" si="0"/>
        <v>0</v>
      </c>
      <c r="Q14" s="29"/>
      <c r="R14" s="13"/>
      <c r="S14" s="13"/>
      <c r="T14" s="13"/>
      <c r="U14" s="13"/>
      <c r="V14" s="13">
        <f t="shared" si="2"/>
        <v>0</v>
      </c>
      <c r="W14" s="50"/>
      <c r="X14" s="29"/>
      <c r="Y14" s="13"/>
      <c r="Z14" s="13"/>
      <c r="AA14" s="13"/>
      <c r="AB14" s="13"/>
      <c r="AC14" s="13">
        <f t="shared" si="3"/>
        <v>0</v>
      </c>
      <c r="AD14" s="45"/>
      <c r="AE14" s="46"/>
      <c r="AF14" s="46"/>
      <c r="AG14" s="42"/>
      <c r="AH14" s="40"/>
      <c r="AI14" s="39"/>
      <c r="AJ14" s="41">
        <f t="shared" si="8"/>
        <v>0</v>
      </c>
      <c r="AN14" s="11"/>
      <c r="AO14" s="44"/>
      <c r="AP14" s="40"/>
    </row>
    <row r="15" spans="1:45">
      <c r="A15">
        <v>532</v>
      </c>
      <c r="D15" t="s">
        <v>393</v>
      </c>
      <c r="G15" s="13"/>
      <c r="H15" s="13"/>
      <c r="J15" s="15"/>
      <c r="K15" s="15"/>
      <c r="M15" s="10"/>
      <c r="N15" s="10"/>
      <c r="O15" s="13">
        <f t="shared" si="0"/>
        <v>0</v>
      </c>
      <c r="Q15" s="29"/>
      <c r="R15" s="13"/>
      <c r="S15" s="13"/>
      <c r="T15" s="13"/>
      <c r="U15" s="13"/>
      <c r="V15" s="13">
        <f t="shared" si="2"/>
        <v>0</v>
      </c>
      <c r="W15" s="50"/>
      <c r="X15" s="29"/>
      <c r="Y15" s="13"/>
      <c r="Z15" s="13"/>
      <c r="AA15" s="13"/>
      <c r="AB15" s="13"/>
      <c r="AC15" s="13">
        <f t="shared" si="3"/>
        <v>0</v>
      </c>
      <c r="AD15" s="45"/>
      <c r="AE15" s="46"/>
      <c r="AF15" s="46"/>
      <c r="AG15" s="42"/>
      <c r="AH15" s="40"/>
      <c r="AI15" s="39"/>
      <c r="AJ15" s="41">
        <f t="shared" si="8"/>
        <v>0</v>
      </c>
      <c r="AN15" s="11"/>
      <c r="AO15" s="44"/>
      <c r="AP15" s="40"/>
    </row>
    <row r="16" spans="1:45">
      <c r="A16">
        <v>535</v>
      </c>
      <c r="B16">
        <v>4655</v>
      </c>
      <c r="C16" t="s">
        <v>59</v>
      </c>
      <c r="D16" t="s">
        <v>394</v>
      </c>
      <c r="E16" t="s">
        <v>247</v>
      </c>
      <c r="F16" t="s">
        <v>387</v>
      </c>
      <c r="G16" s="13">
        <v>-30000</v>
      </c>
      <c r="H16" s="13"/>
      <c r="J16" s="15">
        <v>-30000</v>
      </c>
      <c r="K16" s="15"/>
      <c r="M16" s="10"/>
      <c r="N16" s="10"/>
      <c r="O16" s="13">
        <f t="shared" si="0"/>
        <v>-30000</v>
      </c>
      <c r="Q16" s="29">
        <f>J16</f>
        <v>-30000</v>
      </c>
      <c r="R16" s="13">
        <f>S17</f>
        <v>-4656</v>
      </c>
      <c r="S16" s="13"/>
      <c r="T16" s="13">
        <f>Q16+R16</f>
        <v>-34656</v>
      </c>
      <c r="U16" s="13">
        <f>Q16</f>
        <v>-30000</v>
      </c>
      <c r="V16" s="13">
        <f t="shared" si="2"/>
        <v>0</v>
      </c>
      <c r="W16" s="50"/>
      <c r="X16" s="29">
        <f t="shared" si="7"/>
        <v>-30000</v>
      </c>
      <c r="Y16" s="13">
        <f>Z17</f>
        <v>-4656</v>
      </c>
      <c r="Z16" s="13"/>
      <c r="AA16" s="13">
        <f>X16+Y16</f>
        <v>-34656</v>
      </c>
      <c r="AB16" s="13">
        <f>X16</f>
        <v>-30000</v>
      </c>
      <c r="AC16" s="13">
        <f t="shared" si="3"/>
        <v>0</v>
      </c>
      <c r="AD16" s="45" t="s">
        <v>501</v>
      </c>
      <c r="AE16" s="45" t="s">
        <v>250</v>
      </c>
      <c r="AF16" s="45">
        <v>4655</v>
      </c>
      <c r="AG16" s="42"/>
      <c r="AH16" s="40">
        <v>-27500</v>
      </c>
      <c r="AI16" s="38">
        <f>+SUM(AH16:AH17)</f>
        <v>-30000</v>
      </c>
      <c r="AJ16" s="41">
        <f t="shared" si="8"/>
        <v>0</v>
      </c>
      <c r="AN16" s="45" t="s">
        <v>247</v>
      </c>
      <c r="AO16" s="44">
        <v>-30000</v>
      </c>
      <c r="AP16" s="40"/>
    </row>
    <row r="17" spans="1:42">
      <c r="A17">
        <v>537</v>
      </c>
      <c r="B17">
        <v>4656</v>
      </c>
      <c r="C17" t="s">
        <v>530</v>
      </c>
      <c r="D17" t="s">
        <v>395</v>
      </c>
      <c r="G17" s="13"/>
      <c r="H17" s="13">
        <v>-4656</v>
      </c>
      <c r="J17" s="15"/>
      <c r="K17" s="15">
        <f>H17</f>
        <v>-4656</v>
      </c>
      <c r="M17" s="10"/>
      <c r="N17" s="10"/>
      <c r="O17" s="13">
        <f t="shared" si="0"/>
        <v>-4656</v>
      </c>
      <c r="Q17" s="29"/>
      <c r="R17" s="13"/>
      <c r="S17" s="29">
        <v>-4656</v>
      </c>
      <c r="T17" s="13">
        <f>S17</f>
        <v>-4656</v>
      </c>
      <c r="U17" s="13">
        <f>T17</f>
        <v>-4656</v>
      </c>
      <c r="V17" s="13">
        <f t="shared" si="2"/>
        <v>0</v>
      </c>
      <c r="W17" s="50"/>
      <c r="X17" s="29"/>
      <c r="Y17" s="13"/>
      <c r="Z17" s="13">
        <f>H17</f>
        <v>-4656</v>
      </c>
      <c r="AA17" s="13">
        <f>Z17</f>
        <v>-4656</v>
      </c>
      <c r="AB17" s="13">
        <f>AA17</f>
        <v>-4656</v>
      </c>
      <c r="AC17" s="13">
        <f t="shared" si="3"/>
        <v>0</v>
      </c>
      <c r="AD17" s="45"/>
      <c r="AE17" s="46"/>
      <c r="AF17" s="46"/>
      <c r="AG17" s="42"/>
      <c r="AH17" s="40">
        <v>-2500</v>
      </c>
      <c r="AI17" s="38"/>
      <c r="AJ17" s="41">
        <f t="shared" si="8"/>
        <v>-4656</v>
      </c>
      <c r="AN17" s="11"/>
      <c r="AO17" s="44">
        <f t="shared" ref="AO17:AO31" si="9">+O17</f>
        <v>-4656</v>
      </c>
      <c r="AP17" s="40"/>
    </row>
    <row r="18" spans="1:42">
      <c r="A18">
        <v>536</v>
      </c>
      <c r="D18" t="s">
        <v>531</v>
      </c>
      <c r="E18" t="s">
        <v>503</v>
      </c>
      <c r="G18" s="13"/>
      <c r="H18" s="13"/>
      <c r="J18" s="15"/>
      <c r="K18" s="15"/>
      <c r="M18" s="10"/>
      <c r="N18" s="10"/>
      <c r="O18" s="13">
        <f t="shared" si="0"/>
        <v>0</v>
      </c>
      <c r="Q18" s="29"/>
      <c r="R18" s="13"/>
      <c r="S18" s="13"/>
      <c r="T18" s="13"/>
      <c r="U18" s="13"/>
      <c r="V18" s="13">
        <f t="shared" si="2"/>
        <v>0</v>
      </c>
      <c r="W18" s="50"/>
      <c r="X18" s="29"/>
      <c r="Y18" s="13"/>
      <c r="Z18" s="13"/>
      <c r="AA18" s="13"/>
      <c r="AB18" s="13"/>
      <c r="AC18" s="13">
        <f t="shared" si="3"/>
        <v>0</v>
      </c>
      <c r="AD18" s="45"/>
      <c r="AE18" s="46"/>
      <c r="AF18" s="46"/>
      <c r="AG18" s="42"/>
      <c r="AH18" s="40"/>
      <c r="AI18" s="38">
        <f t="shared" ref="AI18:AI32" si="10">+AH18</f>
        <v>0</v>
      </c>
      <c r="AJ18" s="41">
        <f t="shared" si="8"/>
        <v>0</v>
      </c>
      <c r="AN18" s="11"/>
      <c r="AO18" s="44">
        <f t="shared" si="9"/>
        <v>0</v>
      </c>
      <c r="AP18" s="40"/>
    </row>
    <row r="19" spans="1:42">
      <c r="A19">
        <v>630</v>
      </c>
      <c r="B19">
        <v>4536</v>
      </c>
      <c r="C19" t="s">
        <v>59</v>
      </c>
      <c r="D19" t="s">
        <v>396</v>
      </c>
      <c r="E19" t="s">
        <v>247</v>
      </c>
      <c r="F19" t="s">
        <v>387</v>
      </c>
      <c r="G19" s="19">
        <v>3000</v>
      </c>
      <c r="H19" s="13">
        <v>-3000</v>
      </c>
      <c r="J19" s="15"/>
      <c r="K19" s="15"/>
      <c r="M19" s="10"/>
      <c r="N19" s="10"/>
      <c r="O19" s="13">
        <f t="shared" si="0"/>
        <v>0</v>
      </c>
      <c r="Q19" s="29"/>
      <c r="R19" s="13"/>
      <c r="S19" s="13"/>
      <c r="T19" s="13"/>
      <c r="U19" s="13"/>
      <c r="V19" s="13">
        <f t="shared" si="2"/>
        <v>0</v>
      </c>
      <c r="W19" s="50"/>
      <c r="X19" s="29"/>
      <c r="Y19" s="13"/>
      <c r="Z19" s="13"/>
      <c r="AA19" s="13"/>
      <c r="AB19" s="13"/>
      <c r="AC19" s="13">
        <f t="shared" si="3"/>
        <v>0</v>
      </c>
      <c r="AD19" s="45"/>
      <c r="AE19" s="46"/>
      <c r="AF19" s="46"/>
      <c r="AG19" s="42"/>
      <c r="AH19" s="40"/>
      <c r="AI19" s="38">
        <f t="shared" si="10"/>
        <v>0</v>
      </c>
      <c r="AJ19" s="41">
        <f t="shared" si="8"/>
        <v>0</v>
      </c>
      <c r="AN19" s="11"/>
      <c r="AO19" s="44">
        <f t="shared" si="9"/>
        <v>0</v>
      </c>
      <c r="AP19" s="40"/>
    </row>
    <row r="20" spans="1:42">
      <c r="A20">
        <v>630</v>
      </c>
      <c r="B20">
        <v>4536</v>
      </c>
      <c r="C20" t="s">
        <v>59</v>
      </c>
      <c r="D20" t="s">
        <v>397</v>
      </c>
      <c r="E20" t="s">
        <v>279</v>
      </c>
      <c r="F20" t="s">
        <v>387</v>
      </c>
      <c r="G20" s="13"/>
      <c r="H20" s="13">
        <v>4536</v>
      </c>
      <c r="J20" s="15"/>
      <c r="K20" s="15">
        <f>H20</f>
        <v>4536</v>
      </c>
      <c r="M20" s="16" t="s">
        <v>279</v>
      </c>
      <c r="N20" s="16" t="s">
        <v>387</v>
      </c>
      <c r="O20" s="13">
        <f t="shared" ref="O20:O25" si="11">+SUM(G20:I20)</f>
        <v>4536</v>
      </c>
      <c r="Q20" s="29">
        <f>G19</f>
        <v>3000</v>
      </c>
      <c r="R20" s="13">
        <f>R21</f>
        <v>1536</v>
      </c>
      <c r="S20" s="13">
        <v>4536</v>
      </c>
      <c r="T20" s="13">
        <f t="shared" ref="T20:U25" si="12">S20</f>
        <v>4536</v>
      </c>
      <c r="U20" s="13">
        <f t="shared" si="12"/>
        <v>4536</v>
      </c>
      <c r="V20" s="13">
        <f t="shared" si="2"/>
        <v>0</v>
      </c>
      <c r="W20" s="50"/>
      <c r="X20" s="29">
        <f t="shared" si="7"/>
        <v>3000</v>
      </c>
      <c r="Y20" s="13">
        <f>Z21</f>
        <v>1536</v>
      </c>
      <c r="Z20" s="13"/>
      <c r="AA20" s="13">
        <f>X20+Y20</f>
        <v>4536</v>
      </c>
      <c r="AB20" s="13">
        <f t="shared" ref="AB20" si="13">AA20</f>
        <v>4536</v>
      </c>
      <c r="AC20" s="13">
        <f t="shared" si="3"/>
        <v>0</v>
      </c>
      <c r="AD20" s="45" t="s">
        <v>533</v>
      </c>
      <c r="AE20" s="46" t="s">
        <v>510</v>
      </c>
      <c r="AF20" s="46">
        <v>4536</v>
      </c>
      <c r="AG20" s="42" t="s">
        <v>279</v>
      </c>
      <c r="AH20" s="40">
        <v>3000</v>
      </c>
      <c r="AI20" s="38">
        <f t="shared" si="10"/>
        <v>3000</v>
      </c>
      <c r="AJ20" s="41">
        <f t="shared" si="8"/>
        <v>1536</v>
      </c>
      <c r="AN20" s="11" t="s">
        <v>279</v>
      </c>
      <c r="AO20" s="44">
        <f t="shared" si="9"/>
        <v>4536</v>
      </c>
      <c r="AP20" s="40"/>
    </row>
    <row r="21" spans="1:42">
      <c r="B21">
        <v>2722</v>
      </c>
      <c r="C21" t="s">
        <v>530</v>
      </c>
      <c r="D21" t="s">
        <v>532</v>
      </c>
      <c r="G21" s="13"/>
      <c r="H21" s="13"/>
      <c r="J21" s="15"/>
      <c r="K21" s="15"/>
      <c r="M21" s="16"/>
      <c r="N21" s="16"/>
      <c r="O21" s="13"/>
      <c r="Q21" s="29"/>
      <c r="R21" s="31">
        <f>S20-Q20</f>
        <v>1536</v>
      </c>
      <c r="S21" s="13"/>
      <c r="T21" s="13"/>
      <c r="U21" s="13"/>
      <c r="V21" s="13">
        <f t="shared" si="2"/>
        <v>0</v>
      </c>
      <c r="W21" s="50"/>
      <c r="X21" s="29"/>
      <c r="Y21" s="13"/>
      <c r="Z21" s="13">
        <f>H20-G19</f>
        <v>1536</v>
      </c>
      <c r="AA21" s="13"/>
      <c r="AB21" s="13"/>
      <c r="AC21" s="13">
        <f t="shared" si="3"/>
        <v>0</v>
      </c>
      <c r="AD21" s="45"/>
      <c r="AE21" s="46"/>
      <c r="AF21" s="46"/>
      <c r="AG21" s="42"/>
      <c r="AH21" s="40"/>
      <c r="AI21" s="38">
        <f t="shared" si="10"/>
        <v>0</v>
      </c>
      <c r="AJ21" s="41">
        <f t="shared" si="8"/>
        <v>0</v>
      </c>
      <c r="AN21" s="11"/>
      <c r="AO21" s="44">
        <f t="shared" si="9"/>
        <v>0</v>
      </c>
      <c r="AP21" s="40"/>
    </row>
    <row r="22" spans="1:42">
      <c r="A22">
        <v>650</v>
      </c>
      <c r="B22">
        <v>1172</v>
      </c>
      <c r="C22" t="s">
        <v>59</v>
      </c>
      <c r="D22" t="s">
        <v>120</v>
      </c>
      <c r="E22" t="s">
        <v>370</v>
      </c>
      <c r="F22" t="s">
        <v>507</v>
      </c>
      <c r="G22" s="13">
        <v>4000</v>
      </c>
      <c r="H22" s="13">
        <v>1172</v>
      </c>
      <c r="J22" s="15">
        <v>4000</v>
      </c>
      <c r="K22" s="15">
        <f>H22</f>
        <v>1172</v>
      </c>
      <c r="M22" s="10" t="s">
        <v>370</v>
      </c>
      <c r="N22" s="10" t="s">
        <v>387</v>
      </c>
      <c r="O22" s="13">
        <f t="shared" si="11"/>
        <v>5172</v>
      </c>
      <c r="Q22" s="29">
        <f>J22</f>
        <v>4000</v>
      </c>
      <c r="R22" s="13">
        <f>R23</f>
        <v>1172</v>
      </c>
      <c r="S22" s="13">
        <v>5172</v>
      </c>
      <c r="T22" s="13">
        <f t="shared" si="12"/>
        <v>5172</v>
      </c>
      <c r="U22" s="13">
        <f t="shared" si="12"/>
        <v>5172</v>
      </c>
      <c r="V22" s="13">
        <f t="shared" si="2"/>
        <v>0</v>
      </c>
      <c r="W22" s="50"/>
      <c r="X22" s="29">
        <f t="shared" si="7"/>
        <v>4000</v>
      </c>
      <c r="Y22" s="13">
        <f>Z23</f>
        <v>1172</v>
      </c>
      <c r="Z22" s="13"/>
      <c r="AA22" s="13">
        <f>X22+Y22</f>
        <v>5172</v>
      </c>
      <c r="AB22" s="13">
        <f t="shared" ref="AB22" si="14">AA22</f>
        <v>5172</v>
      </c>
      <c r="AC22" s="13">
        <f t="shared" si="3"/>
        <v>0</v>
      </c>
      <c r="AD22" s="45" t="s">
        <v>502</v>
      </c>
      <c r="AE22" s="46" t="s">
        <v>280</v>
      </c>
      <c r="AF22" s="46" t="s">
        <v>398</v>
      </c>
      <c r="AG22" s="42" t="s">
        <v>370</v>
      </c>
      <c r="AH22" s="40">
        <v>4000</v>
      </c>
      <c r="AI22" s="38">
        <f t="shared" si="10"/>
        <v>4000</v>
      </c>
      <c r="AJ22" s="41">
        <f t="shared" si="8"/>
        <v>1172</v>
      </c>
      <c r="AN22" s="11" t="s">
        <v>370</v>
      </c>
      <c r="AO22" s="44">
        <f t="shared" si="9"/>
        <v>5172</v>
      </c>
      <c r="AP22" s="40"/>
    </row>
    <row r="23" spans="1:42">
      <c r="B23">
        <v>2667</v>
      </c>
      <c r="C23" t="s">
        <v>530</v>
      </c>
      <c r="D23" t="s">
        <v>532</v>
      </c>
      <c r="G23" s="13"/>
      <c r="H23" s="13"/>
      <c r="J23" s="15"/>
      <c r="K23" s="15"/>
      <c r="M23" s="10"/>
      <c r="N23" s="10"/>
      <c r="O23" s="13"/>
      <c r="Q23" s="29"/>
      <c r="R23" s="31">
        <f>S22-Q22</f>
        <v>1172</v>
      </c>
      <c r="S23" s="13"/>
      <c r="T23" s="13"/>
      <c r="U23" s="13"/>
      <c r="V23" s="13"/>
      <c r="W23" s="50"/>
      <c r="X23" s="29"/>
      <c r="Y23" s="13"/>
      <c r="Z23" s="13">
        <f>H22</f>
        <v>1172</v>
      </c>
      <c r="AA23" s="13"/>
      <c r="AB23" s="13"/>
      <c r="AC23" s="13">
        <f t="shared" si="3"/>
        <v>0</v>
      </c>
      <c r="AD23" s="45"/>
      <c r="AE23" s="46"/>
      <c r="AF23" s="46"/>
      <c r="AG23" s="42"/>
      <c r="AH23" s="40"/>
      <c r="AI23" s="38">
        <f t="shared" si="10"/>
        <v>0</v>
      </c>
      <c r="AJ23" s="41">
        <f t="shared" si="8"/>
        <v>0</v>
      </c>
      <c r="AN23" s="11"/>
      <c r="AO23" s="44">
        <f t="shared" si="9"/>
        <v>0</v>
      </c>
      <c r="AP23" s="40"/>
    </row>
    <row r="24" spans="1:42">
      <c r="A24">
        <v>690</v>
      </c>
      <c r="B24">
        <v>3937</v>
      </c>
      <c r="C24" t="s">
        <v>59</v>
      </c>
      <c r="D24" t="s">
        <v>399</v>
      </c>
      <c r="E24" t="s">
        <v>370</v>
      </c>
      <c r="F24" t="s">
        <v>507</v>
      </c>
      <c r="G24" s="13">
        <v>501</v>
      </c>
      <c r="H24" s="13">
        <v>2000</v>
      </c>
      <c r="J24" s="15">
        <v>501</v>
      </c>
      <c r="K24" s="15">
        <v>2000</v>
      </c>
      <c r="M24" s="10" t="s">
        <v>370</v>
      </c>
      <c r="N24" s="10" t="s">
        <v>387</v>
      </c>
      <c r="O24" s="13">
        <f t="shared" si="11"/>
        <v>2501</v>
      </c>
      <c r="Q24" s="29">
        <f>J24</f>
        <v>501</v>
      </c>
      <c r="R24" s="13"/>
      <c r="S24" s="13">
        <v>2501</v>
      </c>
      <c r="T24" s="13">
        <f t="shared" si="12"/>
        <v>2501</v>
      </c>
      <c r="U24" s="13">
        <f t="shared" si="12"/>
        <v>2501</v>
      </c>
      <c r="V24" s="13">
        <f t="shared" si="2"/>
        <v>0</v>
      </c>
      <c r="W24" s="50"/>
      <c r="X24" s="29">
        <f t="shared" si="7"/>
        <v>501</v>
      </c>
      <c r="Y24" s="13"/>
      <c r="Z24" s="13">
        <f>H24</f>
        <v>2000</v>
      </c>
      <c r="AA24" s="13">
        <f>X24+Z24</f>
        <v>2501</v>
      </c>
      <c r="AB24" s="13">
        <f t="shared" ref="AB24:AB25" si="15">AA24</f>
        <v>2501</v>
      </c>
      <c r="AC24" s="13">
        <f t="shared" si="3"/>
        <v>0</v>
      </c>
      <c r="AD24" s="51" t="s">
        <v>528</v>
      </c>
      <c r="AE24" s="46" t="s">
        <v>53</v>
      </c>
      <c r="AF24" s="46" t="s">
        <v>400</v>
      </c>
      <c r="AG24" s="42" t="s">
        <v>370</v>
      </c>
      <c r="AH24" s="40">
        <v>500</v>
      </c>
      <c r="AI24" s="38">
        <f t="shared" si="10"/>
        <v>500</v>
      </c>
      <c r="AJ24" s="41">
        <f t="shared" si="8"/>
        <v>2001</v>
      </c>
      <c r="AN24" s="11" t="s">
        <v>370</v>
      </c>
      <c r="AO24" s="44">
        <f t="shared" si="9"/>
        <v>2501</v>
      </c>
      <c r="AP24" s="40"/>
    </row>
    <row r="25" spans="1:42">
      <c r="A25">
        <v>735</v>
      </c>
      <c r="B25">
        <v>541</v>
      </c>
      <c r="C25" t="s">
        <v>59</v>
      </c>
      <c r="D25" t="s">
        <v>130</v>
      </c>
      <c r="E25" t="s">
        <v>247</v>
      </c>
      <c r="F25" t="s">
        <v>387</v>
      </c>
      <c r="G25" s="13">
        <v>2500</v>
      </c>
      <c r="H25" s="13">
        <f>29845-6066-4977+828+2156-2046</f>
        <v>19740</v>
      </c>
      <c r="J25" s="15">
        <v>2500</v>
      </c>
      <c r="K25" s="13">
        <f>H25</f>
        <v>19740</v>
      </c>
      <c r="M25" s="10" t="s">
        <v>279</v>
      </c>
      <c r="N25" s="10" t="s">
        <v>387</v>
      </c>
      <c r="O25" s="13">
        <f t="shared" si="11"/>
        <v>22240</v>
      </c>
      <c r="Q25" s="29">
        <f>J25</f>
        <v>2500</v>
      </c>
      <c r="R25" s="13"/>
      <c r="S25" s="13">
        <f>H25+Q25</f>
        <v>22240</v>
      </c>
      <c r="T25" s="13">
        <f t="shared" si="12"/>
        <v>22240</v>
      </c>
      <c r="U25" s="13">
        <f t="shared" si="12"/>
        <v>22240</v>
      </c>
      <c r="V25" s="13">
        <f t="shared" si="2"/>
        <v>0</v>
      </c>
      <c r="W25" s="50"/>
      <c r="X25" s="29">
        <f>Q25</f>
        <v>2500</v>
      </c>
      <c r="Y25" s="13">
        <f>Z26</f>
        <v>0</v>
      </c>
      <c r="Z25" s="13">
        <f>H25</f>
        <v>19740</v>
      </c>
      <c r="AA25" s="13">
        <f>X25+Z25</f>
        <v>22240</v>
      </c>
      <c r="AB25" s="13">
        <f t="shared" si="15"/>
        <v>22240</v>
      </c>
      <c r="AC25" s="13">
        <f t="shared" si="3"/>
        <v>0</v>
      </c>
      <c r="AD25" s="51" t="s">
        <v>528</v>
      </c>
      <c r="AE25" s="46" t="s">
        <v>53</v>
      </c>
      <c r="AF25" s="46"/>
      <c r="AG25" s="42"/>
      <c r="AH25" s="40">
        <v>2500</v>
      </c>
      <c r="AI25" s="38">
        <f t="shared" si="10"/>
        <v>2500</v>
      </c>
      <c r="AJ25" s="41">
        <f t="shared" si="8"/>
        <v>19740</v>
      </c>
      <c r="AN25" s="11"/>
      <c r="AO25" s="44">
        <f t="shared" si="9"/>
        <v>22240</v>
      </c>
      <c r="AP25" s="40"/>
    </row>
    <row r="26" spans="1:42">
      <c r="G26" s="13"/>
      <c r="H26" s="13"/>
      <c r="J26" s="15"/>
      <c r="K26" s="15"/>
      <c r="M26" s="10"/>
      <c r="N26" s="10"/>
      <c r="O26" s="13"/>
      <c r="Q26" s="29"/>
      <c r="R26" s="13"/>
      <c r="S26" s="13"/>
      <c r="T26" s="13"/>
      <c r="U26" s="13"/>
      <c r="V26" s="13"/>
      <c r="W26" s="50"/>
      <c r="X26" s="29"/>
      <c r="Y26" s="13"/>
      <c r="Z26" s="13"/>
      <c r="AA26" s="13"/>
      <c r="AB26" s="13"/>
      <c r="AC26" s="13">
        <f t="shared" si="3"/>
        <v>0</v>
      </c>
      <c r="AD26" s="45"/>
      <c r="AE26" s="46"/>
      <c r="AF26" s="46"/>
      <c r="AG26" s="42"/>
      <c r="AH26" s="40"/>
      <c r="AI26" s="38">
        <f t="shared" si="10"/>
        <v>0</v>
      </c>
      <c r="AJ26" s="41">
        <f t="shared" si="8"/>
        <v>0</v>
      </c>
      <c r="AN26" s="11"/>
      <c r="AO26" s="44">
        <f t="shared" si="9"/>
        <v>0</v>
      </c>
      <c r="AP26" s="40"/>
    </row>
    <row r="27" spans="1:42">
      <c r="A27">
        <v>900</v>
      </c>
      <c r="B27">
        <v>5022</v>
      </c>
      <c r="C27" t="s">
        <v>59</v>
      </c>
      <c r="D27" t="s">
        <v>401</v>
      </c>
      <c r="E27" t="s">
        <v>247</v>
      </c>
      <c r="F27" t="s">
        <v>387</v>
      </c>
      <c r="G27" s="13">
        <v>-50000</v>
      </c>
      <c r="H27" s="13"/>
      <c r="J27" s="15">
        <v>-50000</v>
      </c>
      <c r="K27" s="15"/>
      <c r="M27" s="16" t="s">
        <v>279</v>
      </c>
      <c r="N27" s="16" t="s">
        <v>387</v>
      </c>
      <c r="O27" s="13">
        <f>+SUM(G27:I27)</f>
        <v>-50000</v>
      </c>
      <c r="Q27" s="29">
        <f>J27</f>
        <v>-50000</v>
      </c>
      <c r="R27" s="13">
        <f>S28</f>
        <v>-5023</v>
      </c>
      <c r="S27" s="13"/>
      <c r="T27" s="13">
        <f>Q27+R27</f>
        <v>-55023</v>
      </c>
      <c r="U27" s="13">
        <f>Q27</f>
        <v>-50000</v>
      </c>
      <c r="V27" s="13">
        <f t="shared" si="2"/>
        <v>0</v>
      </c>
      <c r="W27" s="50"/>
      <c r="X27" s="29">
        <f>Q27</f>
        <v>-50000</v>
      </c>
      <c r="Y27" s="13">
        <f>Z28</f>
        <v>-5023</v>
      </c>
      <c r="Z27" s="13"/>
      <c r="AA27" s="13">
        <f>X27+Y27</f>
        <v>-55023</v>
      </c>
      <c r="AB27" s="13">
        <f>X27</f>
        <v>-50000</v>
      </c>
      <c r="AC27" s="13">
        <f t="shared" si="3"/>
        <v>0</v>
      </c>
      <c r="AD27" s="45" t="s">
        <v>501</v>
      </c>
      <c r="AE27" s="47" t="s">
        <v>512</v>
      </c>
      <c r="AF27" s="47">
        <v>5022</v>
      </c>
      <c r="AG27" s="43" t="s">
        <v>279</v>
      </c>
      <c r="AH27" s="40">
        <v>-50000</v>
      </c>
      <c r="AI27" s="38">
        <f t="shared" si="10"/>
        <v>-50000</v>
      </c>
      <c r="AJ27" s="41">
        <f t="shared" si="8"/>
        <v>0</v>
      </c>
      <c r="AN27" s="45" t="s">
        <v>279</v>
      </c>
      <c r="AO27" s="44">
        <f t="shared" si="9"/>
        <v>-50000</v>
      </c>
      <c r="AP27" s="40"/>
    </row>
    <row r="28" spans="1:42">
      <c r="B28">
        <v>5023</v>
      </c>
      <c r="C28" t="s">
        <v>530</v>
      </c>
      <c r="D28" t="s">
        <v>532</v>
      </c>
      <c r="G28" s="13"/>
      <c r="H28" s="13">
        <v>-5023</v>
      </c>
      <c r="J28" s="15"/>
      <c r="K28" s="15">
        <f>H28</f>
        <v>-5023</v>
      </c>
      <c r="M28" s="16"/>
      <c r="N28" s="16"/>
      <c r="O28" s="13">
        <f>+SUM(G28:I28)</f>
        <v>-5023</v>
      </c>
      <c r="Q28" s="29"/>
      <c r="R28" s="13"/>
      <c r="S28" s="13">
        <f>H28</f>
        <v>-5023</v>
      </c>
      <c r="T28" s="13">
        <f>S28</f>
        <v>-5023</v>
      </c>
      <c r="U28" s="13">
        <f>T28</f>
        <v>-5023</v>
      </c>
      <c r="V28" s="13">
        <f t="shared" si="2"/>
        <v>0</v>
      </c>
      <c r="W28" s="50"/>
      <c r="X28" s="29"/>
      <c r="Y28" s="13"/>
      <c r="Z28" s="13">
        <f>H28</f>
        <v>-5023</v>
      </c>
      <c r="AA28" s="13">
        <f>Z28</f>
        <v>-5023</v>
      </c>
      <c r="AB28" s="13">
        <f>AA28</f>
        <v>-5023</v>
      </c>
      <c r="AC28" s="13">
        <f t="shared" si="3"/>
        <v>0</v>
      </c>
      <c r="AD28" s="45"/>
      <c r="AE28" s="47"/>
      <c r="AF28" s="47"/>
      <c r="AG28" s="43"/>
      <c r="AH28" s="40"/>
      <c r="AI28" s="38">
        <f t="shared" si="10"/>
        <v>0</v>
      </c>
      <c r="AJ28" s="41">
        <f t="shared" si="8"/>
        <v>-5023</v>
      </c>
      <c r="AN28" s="45"/>
      <c r="AO28" s="44">
        <f t="shared" si="9"/>
        <v>-5023</v>
      </c>
      <c r="AP28" s="40"/>
    </row>
    <row r="29" spans="1:42">
      <c r="A29">
        <v>920</v>
      </c>
      <c r="B29">
        <v>4397</v>
      </c>
      <c r="C29" t="s">
        <v>59</v>
      </c>
      <c r="D29" t="s">
        <v>402</v>
      </c>
      <c r="E29" t="s">
        <v>247</v>
      </c>
      <c r="F29" t="s">
        <v>387</v>
      </c>
      <c r="G29" s="13">
        <v>-10000</v>
      </c>
      <c r="H29" s="13"/>
      <c r="J29" s="15">
        <v>-10000</v>
      </c>
      <c r="K29" s="15"/>
      <c r="M29" s="16" t="s">
        <v>279</v>
      </c>
      <c r="N29" s="16" t="s">
        <v>387</v>
      </c>
      <c r="O29" s="13">
        <f>+SUM(G29:I29)</f>
        <v>-10000</v>
      </c>
      <c r="Q29" s="29">
        <f>J29</f>
        <v>-10000</v>
      </c>
      <c r="R29" s="13">
        <f>S30</f>
        <v>-3934</v>
      </c>
      <c r="S29" s="13"/>
      <c r="T29" s="13">
        <f>Q29+R29</f>
        <v>-13934</v>
      </c>
      <c r="U29" s="13">
        <f>Q29</f>
        <v>-10000</v>
      </c>
      <c r="V29" s="13">
        <f t="shared" si="2"/>
        <v>0</v>
      </c>
      <c r="W29" s="50"/>
      <c r="X29" s="29">
        <f>Q29</f>
        <v>-10000</v>
      </c>
      <c r="Y29" s="13">
        <f>Z30</f>
        <v>-3934</v>
      </c>
      <c r="Z29" s="13"/>
      <c r="AA29" s="13">
        <f>X29+Y29</f>
        <v>-13934</v>
      </c>
      <c r="AB29" s="13">
        <f>X29</f>
        <v>-10000</v>
      </c>
      <c r="AC29" s="13">
        <f t="shared" si="3"/>
        <v>0</v>
      </c>
      <c r="AD29" s="45" t="s">
        <v>501</v>
      </c>
      <c r="AE29" s="47" t="s">
        <v>333</v>
      </c>
      <c r="AF29" s="47">
        <v>4397</v>
      </c>
      <c r="AG29" s="43" t="s">
        <v>279</v>
      </c>
      <c r="AH29" s="40">
        <v>-10000</v>
      </c>
      <c r="AI29" s="38">
        <f t="shared" si="10"/>
        <v>-10000</v>
      </c>
      <c r="AJ29" s="41">
        <f t="shared" si="8"/>
        <v>0</v>
      </c>
      <c r="AN29" s="45" t="s">
        <v>279</v>
      </c>
      <c r="AO29" s="44">
        <f t="shared" si="9"/>
        <v>-10000</v>
      </c>
      <c r="AP29" s="40"/>
    </row>
    <row r="30" spans="1:42">
      <c r="B30">
        <v>3934</v>
      </c>
      <c r="C30" t="s">
        <v>530</v>
      </c>
      <c r="D30" t="s">
        <v>403</v>
      </c>
      <c r="G30" s="13"/>
      <c r="H30" s="13">
        <v>-3934</v>
      </c>
      <c r="J30" s="15"/>
      <c r="K30" s="13">
        <f>H30</f>
        <v>-3934</v>
      </c>
      <c r="M30" s="16"/>
      <c r="N30" s="16"/>
      <c r="O30" s="13">
        <f>+SUM(G30:I30)</f>
        <v>-3934</v>
      </c>
      <c r="Q30" s="29"/>
      <c r="R30" s="13"/>
      <c r="S30" s="13">
        <f>H30</f>
        <v>-3934</v>
      </c>
      <c r="T30" s="13">
        <f>S30</f>
        <v>-3934</v>
      </c>
      <c r="U30" s="13">
        <f>T30</f>
        <v>-3934</v>
      </c>
      <c r="V30" s="13">
        <f t="shared" si="2"/>
        <v>0</v>
      </c>
      <c r="W30" s="50"/>
      <c r="X30" s="29"/>
      <c r="Y30" s="13"/>
      <c r="Z30" s="13">
        <f>H30</f>
        <v>-3934</v>
      </c>
      <c r="AA30" s="13">
        <f>Z30</f>
        <v>-3934</v>
      </c>
      <c r="AB30" s="13">
        <f>AA30</f>
        <v>-3934</v>
      </c>
      <c r="AC30" s="13">
        <f t="shared" si="3"/>
        <v>0</v>
      </c>
      <c r="AD30" s="45"/>
      <c r="AE30" s="47"/>
      <c r="AF30" s="47"/>
      <c r="AG30" s="43"/>
      <c r="AH30" s="40"/>
      <c r="AI30" s="38">
        <f t="shared" si="10"/>
        <v>0</v>
      </c>
      <c r="AJ30" s="41">
        <f t="shared" si="8"/>
        <v>-3934</v>
      </c>
      <c r="AN30" s="45"/>
      <c r="AO30" s="44">
        <f t="shared" si="9"/>
        <v>-3934</v>
      </c>
      <c r="AP30" s="40"/>
    </row>
    <row r="31" spans="1:42">
      <c r="A31">
        <v>930</v>
      </c>
      <c r="B31">
        <v>3984</v>
      </c>
      <c r="C31" t="s">
        <v>59</v>
      </c>
      <c r="D31" t="s">
        <v>404</v>
      </c>
      <c r="E31" t="s">
        <v>247</v>
      </c>
      <c r="F31" t="s">
        <v>387</v>
      </c>
      <c r="G31" s="13">
        <v>-20000</v>
      </c>
      <c r="H31" s="13"/>
      <c r="J31" s="15">
        <v>-20000</v>
      </c>
      <c r="K31" s="15"/>
      <c r="M31" s="16" t="s">
        <v>279</v>
      </c>
      <c r="N31" s="16" t="s">
        <v>387</v>
      </c>
      <c r="O31" s="13">
        <f>+SUM(G31:I31)</f>
        <v>-20000</v>
      </c>
      <c r="Q31" s="29">
        <f>J31</f>
        <v>-20000</v>
      </c>
      <c r="R31" s="13">
        <f>R32</f>
        <v>-10835</v>
      </c>
      <c r="S31" s="13"/>
      <c r="T31" s="13">
        <f>Q31+R31</f>
        <v>-30835</v>
      </c>
      <c r="U31" s="13">
        <f>Q31</f>
        <v>-20000</v>
      </c>
      <c r="V31" s="13">
        <f t="shared" si="2"/>
        <v>0</v>
      </c>
      <c r="W31" s="50"/>
      <c r="X31" s="29">
        <f>Q31</f>
        <v>-20000</v>
      </c>
      <c r="Y31" s="13">
        <f>Y32</f>
        <v>-10835</v>
      </c>
      <c r="Z31" s="13"/>
      <c r="AA31" s="13">
        <f>X31+Y31</f>
        <v>-30835</v>
      </c>
      <c r="AB31" s="13">
        <f>X31</f>
        <v>-20000</v>
      </c>
      <c r="AC31" s="13">
        <f t="shared" si="3"/>
        <v>0</v>
      </c>
      <c r="AD31" s="45" t="s">
        <v>501</v>
      </c>
      <c r="AE31" s="48" t="s">
        <v>327</v>
      </c>
      <c r="AF31" s="47">
        <v>3984</v>
      </c>
      <c r="AG31" s="43" t="s">
        <v>279</v>
      </c>
      <c r="AH31" s="40">
        <v>-14000</v>
      </c>
      <c r="AI31" s="38">
        <f>+AO31</f>
        <v>-20000</v>
      </c>
      <c r="AJ31" s="41">
        <f t="shared" si="8"/>
        <v>0</v>
      </c>
      <c r="AN31" s="45" t="s">
        <v>279</v>
      </c>
      <c r="AO31" s="44">
        <f t="shared" si="9"/>
        <v>-20000</v>
      </c>
      <c r="AP31" s="40"/>
    </row>
    <row r="32" spans="1:42">
      <c r="B32">
        <v>3990</v>
      </c>
      <c r="C32" t="s">
        <v>530</v>
      </c>
      <c r="D32" t="s">
        <v>405</v>
      </c>
      <c r="G32" s="13"/>
      <c r="H32" s="13"/>
      <c r="J32" s="15"/>
      <c r="K32" s="15"/>
      <c r="M32" s="10"/>
      <c r="N32" s="10"/>
      <c r="O32" s="13"/>
      <c r="Q32" s="29"/>
      <c r="R32" s="31">
        <f>SUM(U6:U11)</f>
        <v>-10835</v>
      </c>
      <c r="S32" s="13"/>
      <c r="T32" s="13"/>
      <c r="U32" s="13"/>
      <c r="V32" s="13">
        <f t="shared" si="2"/>
        <v>0</v>
      </c>
      <c r="W32" s="50"/>
      <c r="X32" s="29"/>
      <c r="Y32" s="31">
        <f>SUM(AB6:AB11)</f>
        <v>-10835</v>
      </c>
      <c r="Z32" s="13"/>
      <c r="AA32" s="13"/>
      <c r="AB32" s="13"/>
      <c r="AC32" s="13">
        <f t="shared" si="3"/>
        <v>0</v>
      </c>
      <c r="AD32" s="46"/>
      <c r="AE32" s="46"/>
      <c r="AF32" s="46"/>
      <c r="AG32" s="42"/>
      <c r="AH32" s="40"/>
      <c r="AI32" s="38">
        <f t="shared" si="10"/>
        <v>0</v>
      </c>
      <c r="AJ32" s="41">
        <f>+H38</f>
        <v>-10835</v>
      </c>
      <c r="AN32" s="11"/>
      <c r="AO32" s="44"/>
      <c r="AP32" s="40"/>
    </row>
    <row r="33" spans="1:45">
      <c r="D33" s="2" t="s">
        <v>493</v>
      </c>
      <c r="G33" s="13">
        <f>SUM(G6:G32)</f>
        <v>0</v>
      </c>
      <c r="H33" s="13">
        <f>SUM(H6:H32)</f>
        <v>0</v>
      </c>
      <c r="J33" s="13">
        <f>SUM(J6:J32)</f>
        <v>0</v>
      </c>
      <c r="K33" s="13">
        <f>SUM(K6:K32)</f>
        <v>0</v>
      </c>
      <c r="O33" s="13">
        <f>SUM(O6:O32)</f>
        <v>0</v>
      </c>
      <c r="Q33" s="13">
        <f>SUM(Q6:Q32)</f>
        <v>0</v>
      </c>
      <c r="R33" s="35" t="s">
        <v>518</v>
      </c>
      <c r="S33" s="13">
        <f>SUM(S6:S32)</f>
        <v>11537</v>
      </c>
      <c r="T33" s="13">
        <f>T13+T16+T20+T22+T24+T25+T27+T29+T31</f>
        <v>0</v>
      </c>
      <c r="U33" s="13">
        <f>SUM(U6:U32)</f>
        <v>0</v>
      </c>
      <c r="V33" s="13">
        <f t="shared" si="2"/>
        <v>0</v>
      </c>
      <c r="W33" s="50"/>
      <c r="X33" s="13">
        <f>SUM(X6:X32)</f>
        <v>0</v>
      </c>
      <c r="Y33" s="35" t="s">
        <v>518</v>
      </c>
      <c r="Z33" s="13">
        <f>SUM(Z6:Z32)</f>
        <v>1536</v>
      </c>
      <c r="AA33" s="13">
        <f>AA13+AA16+AA20+AA22+AA24+AA25+AA27+AA29+AA31</f>
        <v>0</v>
      </c>
      <c r="AB33" s="13">
        <f>SUM(AB6:AB32)</f>
        <v>0</v>
      </c>
      <c r="AC33" s="13">
        <f t="shared" si="3"/>
        <v>0</v>
      </c>
      <c r="AG33" s="6"/>
      <c r="AH33" s="13">
        <f>SUM(AH6:AH32)</f>
        <v>0</v>
      </c>
      <c r="AI33" s="13">
        <f>SUM(AI6:AI32)</f>
        <v>0</v>
      </c>
      <c r="AJ33" s="13">
        <f>SUM(AJ6:AJ32)</f>
        <v>1</v>
      </c>
      <c r="AO33" s="13">
        <f>SUM(AO6:AO32)</f>
        <v>1</v>
      </c>
    </row>
    <row r="34" spans="1:45">
      <c r="Q34" s="6"/>
      <c r="R34" s="34" t="s">
        <v>519</v>
      </c>
      <c r="S34" s="13">
        <f>S33+Q33</f>
        <v>11537</v>
      </c>
      <c r="Y34" s="34" t="s">
        <v>519</v>
      </c>
      <c r="Z34" s="13">
        <f>Z33+X33</f>
        <v>1536</v>
      </c>
      <c r="AG34" s="6"/>
      <c r="AH34" s="6"/>
      <c r="AI34"/>
      <c r="AJ34"/>
    </row>
    <row r="35" spans="1:45">
      <c r="Q35" s="6"/>
      <c r="R35" s="34" t="s">
        <v>520</v>
      </c>
      <c r="S35" s="13">
        <f>S34+Q20-S20</f>
        <v>10001</v>
      </c>
      <c r="Y35" s="34" t="s">
        <v>520</v>
      </c>
      <c r="Z35" s="13">
        <f>Z34+AB7+AB9</f>
        <v>0</v>
      </c>
      <c r="AG35" s="6"/>
      <c r="AH35" s="6"/>
      <c r="AI35"/>
      <c r="AJ35"/>
    </row>
    <row r="36" spans="1:45">
      <c r="Q36" s="6"/>
      <c r="R36" s="34" t="s">
        <v>521</v>
      </c>
      <c r="S36" s="13">
        <f>S35-(S20-R20+S22-R22+S24-(S24-Q24)+S25-(S25-Q25))</f>
        <v>0</v>
      </c>
      <c r="T36" s="13">
        <f>S35-(S20-R20+S22-R22+Q24+Q25)</f>
        <v>0</v>
      </c>
      <c r="AG36" s="6"/>
      <c r="AH36" s="6"/>
      <c r="AI36"/>
      <c r="AJ36"/>
    </row>
    <row r="37" spans="1:45">
      <c r="Q37" s="6"/>
      <c r="R37" s="34" t="s">
        <v>534</v>
      </c>
      <c r="S37" s="13">
        <f>S34-(S20+S22-R22+S24-(S24-Q24)+S25-(S25-Q25))</f>
        <v>0</v>
      </c>
      <c r="T37" s="13">
        <f>S34-(S20+S22-R22+Q24+Q25)</f>
        <v>0</v>
      </c>
      <c r="AG37" s="6"/>
      <c r="AH37" s="6"/>
      <c r="AI37"/>
      <c r="AJ37"/>
    </row>
    <row r="38" spans="1:45">
      <c r="D38" t="s">
        <v>405</v>
      </c>
      <c r="H38" s="6">
        <f>SUM(H6:H11)</f>
        <v>-10835</v>
      </c>
      <c r="K38" s="6"/>
      <c r="O38" s="6">
        <f>SUM(O6:O11)</f>
        <v>-10835</v>
      </c>
      <c r="S38"/>
      <c r="U38" s="6">
        <f>SUM(U6:U11)</f>
        <v>-10835</v>
      </c>
      <c r="AG38" s="6"/>
      <c r="AH38" s="6"/>
      <c r="AI38"/>
      <c r="AJ38" s="37"/>
    </row>
    <row r="39" spans="1:45">
      <c r="A39" t="s">
        <v>406</v>
      </c>
      <c r="H39"/>
      <c r="I39"/>
      <c r="J39"/>
      <c r="K39"/>
      <c r="L39"/>
      <c r="M39"/>
      <c r="N39"/>
      <c r="O39"/>
      <c r="P39"/>
      <c r="Q39"/>
      <c r="R39"/>
      <c r="T39"/>
      <c r="U39"/>
      <c r="V39"/>
      <c r="W39"/>
      <c r="X39"/>
      <c r="Y39"/>
      <c r="Z39"/>
      <c r="AA39"/>
      <c r="AB39"/>
      <c r="AC39"/>
      <c r="AD39"/>
      <c r="AE39"/>
      <c r="AF39"/>
      <c r="AG39"/>
      <c r="AH39"/>
      <c r="AI39"/>
      <c r="AJ39" s="37"/>
      <c r="AK39"/>
      <c r="AL39"/>
      <c r="AM39"/>
      <c r="AN39"/>
      <c r="AO39"/>
      <c r="AP39"/>
    </row>
    <row r="40" spans="1:45">
      <c r="A40" t="s">
        <v>495</v>
      </c>
      <c r="H40"/>
      <c r="I40"/>
      <c r="J40"/>
      <c r="K40"/>
      <c r="L40"/>
      <c r="M40" s="5"/>
      <c r="N40"/>
      <c r="O40"/>
      <c r="P40"/>
      <c r="Q40"/>
      <c r="R40"/>
      <c r="S40"/>
      <c r="T40"/>
      <c r="U40"/>
      <c r="V40"/>
      <c r="W40"/>
      <c r="X40"/>
      <c r="Y40"/>
      <c r="Z40"/>
      <c r="AA40"/>
      <c r="AB40"/>
      <c r="AC40"/>
      <c r="AD40"/>
      <c r="AE40"/>
      <c r="AF40"/>
      <c r="AG40"/>
      <c r="AH40"/>
      <c r="AI40"/>
      <c r="AJ40"/>
      <c r="AK40"/>
      <c r="AL40"/>
      <c r="AM40"/>
      <c r="AN40"/>
      <c r="AO40"/>
      <c r="AP40"/>
    </row>
    <row r="41" spans="1:45">
      <c r="A41" t="s">
        <v>407</v>
      </c>
      <c r="H41"/>
      <c r="I41"/>
      <c r="J41"/>
      <c r="K41"/>
      <c r="L41"/>
      <c r="M41"/>
      <c r="N41"/>
      <c r="O41"/>
      <c r="P41"/>
      <c r="Q41"/>
      <c r="R41"/>
      <c r="S41" s="36"/>
      <c r="T41"/>
      <c r="U41"/>
      <c r="V41"/>
      <c r="W41"/>
      <c r="X41"/>
      <c r="Y41"/>
      <c r="Z41"/>
      <c r="AA41"/>
      <c r="AB41"/>
      <c r="AC41"/>
      <c r="AD41"/>
      <c r="AE41"/>
      <c r="AF41"/>
      <c r="AG41"/>
      <c r="AH41"/>
      <c r="AI41"/>
      <c r="AJ41"/>
      <c r="AK41"/>
      <c r="AL41"/>
      <c r="AM41"/>
      <c r="AN41"/>
      <c r="AO41"/>
      <c r="AP41"/>
      <c r="AQ41"/>
      <c r="AR41"/>
      <c r="AS41"/>
    </row>
    <row r="43" spans="1:45">
      <c r="A43" t="s">
        <v>408</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row>
    <row r="44" spans="1:45">
      <c r="A44" t="s">
        <v>406</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row>
    <row r="45" spans="1:45">
      <c r="A45" t="s">
        <v>409</v>
      </c>
      <c r="C45" t="s">
        <v>410</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5">
      <c r="A46" t="s">
        <v>411</v>
      </c>
      <c r="C46" t="s">
        <v>412</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row>
    <row r="49" spans="1:45">
      <c r="A49" t="s">
        <v>413</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row>
    <row r="50" spans="1:45">
      <c r="A50" t="s">
        <v>414</v>
      </c>
      <c r="C50" t="s">
        <v>410</v>
      </c>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row>
    <row r="51" spans="1:45">
      <c r="A51" t="s">
        <v>409</v>
      </c>
      <c r="C51" t="s">
        <v>412</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row>
    <row r="53" spans="1:45">
      <c r="A53" t="s">
        <v>409</v>
      </c>
      <c r="C53" t="s">
        <v>410</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c r="A54" t="s">
        <v>411</v>
      </c>
      <c r="C54" t="s">
        <v>412</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row>
    <row r="58" spans="1:45">
      <c r="A58" t="s">
        <v>415</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row>
    <row r="59" spans="1:45">
      <c r="A59" t="s">
        <v>416</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row>
    <row r="60" spans="1:45">
      <c r="A60" t="s">
        <v>417</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1:45">
      <c r="A61" t="s">
        <v>418</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row>
    <row r="63" spans="1:45">
      <c r="A63" t="s">
        <v>419</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row>
    <row r="64" spans="1:45">
      <c r="A64" t="s">
        <v>420</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row>
    <row r="65" spans="1:45">
      <c r="A65" t="s">
        <v>421</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row>
    <row r="67" spans="1:45">
      <c r="A67" t="s">
        <v>422</v>
      </c>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1:45">
      <c r="A68" t="s">
        <v>423</v>
      </c>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row>
    <row r="69" spans="1:45">
      <c r="A69" t="s">
        <v>424</v>
      </c>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row>
  </sheetData>
  <mergeCells count="17">
    <mergeCell ref="V3:V4"/>
    <mergeCell ref="AD3:AD4"/>
    <mergeCell ref="AE3:AE4"/>
    <mergeCell ref="S3:S4"/>
    <mergeCell ref="T3:T4"/>
    <mergeCell ref="U3:U4"/>
    <mergeCell ref="X3:X4"/>
    <mergeCell ref="Z3:Z4"/>
    <mergeCell ref="AA3:AA4"/>
    <mergeCell ref="AB3:AB4"/>
    <mergeCell ref="AC3:AC4"/>
    <mergeCell ref="Q3:Q4"/>
    <mergeCell ref="G3:G4"/>
    <mergeCell ref="J3:J4"/>
    <mergeCell ref="H3:H4"/>
    <mergeCell ref="K3:K4"/>
    <mergeCell ref="O3:O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425</v>
      </c>
      <c r="C1" s="21" t="s">
        <v>426</v>
      </c>
      <c r="D1" s="21" t="s">
        <v>427</v>
      </c>
      <c r="E1" s="21" t="s">
        <v>428</v>
      </c>
      <c r="F1" s="21" t="s">
        <v>429</v>
      </c>
      <c r="G1" s="21" t="s">
        <v>429</v>
      </c>
      <c r="H1" s="21" t="s">
        <v>429</v>
      </c>
      <c r="I1" s="21" t="s">
        <v>430</v>
      </c>
    </row>
    <row r="2" spans="1:9" s="20" customFormat="1" ht="30">
      <c r="C2" s="21"/>
      <c r="D2" s="21"/>
      <c r="E2" s="21"/>
      <c r="F2" s="21" t="s">
        <v>431</v>
      </c>
      <c r="G2" s="21" t="s">
        <v>432</v>
      </c>
      <c r="H2" s="21" t="s">
        <v>433</v>
      </c>
      <c r="I2" s="21" t="s">
        <v>434</v>
      </c>
    </row>
    <row r="3" spans="1:9" ht="105">
      <c r="A3">
        <v>1</v>
      </c>
      <c r="B3" t="s">
        <v>435</v>
      </c>
      <c r="C3" s="22" t="s">
        <v>436</v>
      </c>
      <c r="D3" s="22" t="s">
        <v>437</v>
      </c>
      <c r="E3" s="22" t="s">
        <v>438</v>
      </c>
      <c r="F3" s="23" t="s">
        <v>439</v>
      </c>
      <c r="G3" s="23" t="s">
        <v>440</v>
      </c>
      <c r="H3" s="24" t="s">
        <v>440</v>
      </c>
      <c r="I3" s="22" t="s">
        <v>440</v>
      </c>
    </row>
    <row r="4" spans="1:9">
      <c r="F4" s="23"/>
      <c r="G4" s="23"/>
      <c r="H4" s="24"/>
    </row>
    <row r="5" spans="1:9">
      <c r="F5" s="23"/>
      <c r="G5" s="23"/>
      <c r="H5" s="24"/>
    </row>
    <row r="6" spans="1:9" ht="45">
      <c r="A6">
        <v>2</v>
      </c>
      <c r="B6" t="s">
        <v>441</v>
      </c>
      <c r="C6" s="22" t="s">
        <v>442</v>
      </c>
      <c r="D6" s="22" t="s">
        <v>443</v>
      </c>
      <c r="E6" s="22" t="s">
        <v>444</v>
      </c>
      <c r="F6" s="23" t="s">
        <v>439</v>
      </c>
      <c r="G6" s="23" t="s">
        <v>440</v>
      </c>
      <c r="H6" s="24" t="s">
        <v>440</v>
      </c>
      <c r="I6" s="22" t="s">
        <v>440</v>
      </c>
    </row>
    <row r="7" spans="1:9">
      <c r="F7" s="23"/>
      <c r="G7" s="23"/>
      <c r="H7" s="24"/>
    </row>
    <row r="8" spans="1:9">
      <c r="F8" s="23"/>
      <c r="G8" s="23"/>
      <c r="H8" s="24"/>
    </row>
    <row r="9" spans="1:9" ht="45">
      <c r="A9">
        <v>3</v>
      </c>
      <c r="B9" t="s">
        <v>445</v>
      </c>
      <c r="C9" s="22" t="s">
        <v>446</v>
      </c>
      <c r="D9" s="22" t="s">
        <v>447</v>
      </c>
      <c r="E9" s="22" t="s">
        <v>448</v>
      </c>
      <c r="F9" s="23" t="s">
        <v>449</v>
      </c>
      <c r="G9" s="23" t="s">
        <v>450</v>
      </c>
      <c r="H9" s="24" t="s">
        <v>451</v>
      </c>
      <c r="I9" s="22" t="s">
        <v>452</v>
      </c>
    </row>
    <row r="10" spans="1:9">
      <c r="F10" s="23"/>
      <c r="G10" s="23"/>
      <c r="H10" s="24"/>
    </row>
    <row r="11" spans="1:9">
      <c r="F11" s="23"/>
      <c r="G11" s="23"/>
      <c r="H11" s="24"/>
    </row>
    <row r="12" spans="1:9" ht="75">
      <c r="A12">
        <v>4</v>
      </c>
      <c r="B12" t="s">
        <v>453</v>
      </c>
      <c r="C12" s="22" t="s">
        <v>454</v>
      </c>
      <c r="D12" s="22" t="s">
        <v>455</v>
      </c>
      <c r="E12" s="22" t="s">
        <v>456</v>
      </c>
      <c r="F12" s="23" t="s">
        <v>457</v>
      </c>
      <c r="G12" s="23" t="s">
        <v>458</v>
      </c>
      <c r="H12" s="24" t="s">
        <v>459</v>
      </c>
      <c r="I12" s="22" t="s">
        <v>460</v>
      </c>
    </row>
    <row r="13" spans="1:9">
      <c r="F13" s="23"/>
      <c r="G13" s="23"/>
      <c r="H13" s="24"/>
    </row>
    <row r="14" spans="1:9">
      <c r="F14" s="23"/>
      <c r="G14" s="23"/>
      <c r="H14" s="24"/>
    </row>
    <row r="15" spans="1:9" ht="90">
      <c r="A15" t="s">
        <v>461</v>
      </c>
      <c r="B15" t="s">
        <v>462</v>
      </c>
      <c r="C15" s="22" t="s">
        <v>463</v>
      </c>
      <c r="D15" s="22" t="s">
        <v>464</v>
      </c>
      <c r="E15" s="22" t="s">
        <v>465</v>
      </c>
      <c r="F15" s="23" t="s">
        <v>466</v>
      </c>
      <c r="G15" s="23" t="s">
        <v>466</v>
      </c>
      <c r="H15" s="24" t="s">
        <v>466</v>
      </c>
      <c r="I15" s="22" t="s">
        <v>466</v>
      </c>
    </row>
    <row r="16" spans="1:9">
      <c r="F16" s="23"/>
      <c r="G16" s="23"/>
      <c r="H16" s="24"/>
    </row>
    <row r="17" spans="1:9">
      <c r="F17" s="23"/>
      <c r="G17" s="23"/>
      <c r="H17" s="24"/>
    </row>
    <row r="18" spans="1:9" ht="30">
      <c r="A18" t="s">
        <v>467</v>
      </c>
      <c r="B18" t="s">
        <v>468</v>
      </c>
      <c r="C18" s="22" t="s">
        <v>469</v>
      </c>
      <c r="E18" s="22" t="s">
        <v>470</v>
      </c>
      <c r="F18" s="23" t="s">
        <v>471</v>
      </c>
      <c r="G18" s="23" t="s">
        <v>471</v>
      </c>
      <c r="H18" s="24" t="s">
        <v>471</v>
      </c>
      <c r="I18" s="22" t="s">
        <v>471</v>
      </c>
    </row>
    <row r="19" spans="1:9" ht="30">
      <c r="C19" s="22" t="s">
        <v>472</v>
      </c>
      <c r="F19" s="23"/>
      <c r="G19" s="23"/>
      <c r="H19" s="24"/>
    </row>
    <row r="20" spans="1:9">
      <c r="F20" s="23"/>
      <c r="G20" s="23"/>
      <c r="H20" s="24"/>
    </row>
    <row r="21" spans="1:9">
      <c r="F21" s="23"/>
      <c r="G21" s="23"/>
      <c r="H21" s="24"/>
    </row>
    <row r="22" spans="1:9" ht="30">
      <c r="A22" t="s">
        <v>473</v>
      </c>
      <c r="B22" t="s">
        <v>474</v>
      </c>
      <c r="C22" s="22" t="s">
        <v>475</v>
      </c>
      <c r="D22" s="22" t="s">
        <v>476</v>
      </c>
      <c r="E22" s="22" t="s">
        <v>477</v>
      </c>
      <c r="F22" s="23" t="s">
        <v>477</v>
      </c>
      <c r="G22" s="23" t="s">
        <v>477</v>
      </c>
      <c r="H22" s="24" t="s">
        <v>477</v>
      </c>
      <c r="I22" s="22" t="s">
        <v>477</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117</v>
      </c>
    </row>
    <row r="3" spans="1:2">
      <c r="A3" s="2" t="s">
        <v>478</v>
      </c>
    </row>
    <row r="4" spans="1:2">
      <c r="A4" s="2"/>
    </row>
    <row r="5" spans="1:2">
      <c r="A5" s="25" t="s">
        <v>479</v>
      </c>
    </row>
    <row r="6" spans="1:2">
      <c r="A6" s="25" t="s">
        <v>480</v>
      </c>
    </row>
    <row r="7" spans="1:2">
      <c r="A7" s="25" t="s">
        <v>481</v>
      </c>
    </row>
    <row r="8" spans="1:2">
      <c r="A8" s="2"/>
    </row>
    <row r="9" spans="1:2">
      <c r="A9" t="s">
        <v>482</v>
      </c>
    </row>
    <row r="10" spans="1:2">
      <c r="A10" t="s">
        <v>483</v>
      </c>
    </row>
    <row r="11" spans="1:2">
      <c r="A11" t="s">
        <v>484</v>
      </c>
    </row>
    <row r="12" spans="1:2">
      <c r="A12" t="s">
        <v>485</v>
      </c>
    </row>
    <row r="13" spans="1:2">
      <c r="A13" t="s">
        <v>486</v>
      </c>
    </row>
    <row r="14" spans="1:2">
      <c r="A14" t="s">
        <v>487</v>
      </c>
    </row>
    <row r="15" spans="1:2">
      <c r="A15" t="s">
        <v>488</v>
      </c>
    </row>
    <row r="16" spans="1:2">
      <c r="A16" t="s">
        <v>489</v>
      </c>
    </row>
    <row r="19" spans="1:16">
      <c r="A19" s="2" t="s">
        <v>490</v>
      </c>
      <c r="B19" t="s">
        <v>491</v>
      </c>
    </row>
    <row r="20" spans="1:16">
      <c r="A20" t="s">
        <v>492</v>
      </c>
    </row>
    <row r="22" spans="1:16">
      <c r="A22">
        <v>145</v>
      </c>
      <c r="B22">
        <v>1</v>
      </c>
      <c r="C22" t="s">
        <v>98</v>
      </c>
      <c r="D22">
        <v>1</v>
      </c>
      <c r="E22" t="s">
        <v>49</v>
      </c>
      <c r="F22" t="s">
        <v>59</v>
      </c>
      <c r="G22" t="s">
        <v>75</v>
      </c>
      <c r="H22" t="s">
        <v>360</v>
      </c>
      <c r="I22" t="s">
        <v>293</v>
      </c>
      <c r="J22" t="s">
        <v>293</v>
      </c>
      <c r="K22" t="s">
        <v>293</v>
      </c>
      <c r="L22" t="s">
        <v>53</v>
      </c>
      <c r="M22" t="s">
        <v>296</v>
      </c>
      <c r="O22" t="s">
        <v>247</v>
      </c>
      <c r="P22" t="s">
        <v>300</v>
      </c>
    </row>
    <row r="23" spans="1:16">
      <c r="A23">
        <v>146</v>
      </c>
      <c r="B23">
        <v>1</v>
      </c>
      <c r="C23" t="s">
        <v>104</v>
      </c>
      <c r="D23">
        <v>1</v>
      </c>
      <c r="E23" t="s">
        <v>49</v>
      </c>
      <c r="F23" t="s">
        <v>59</v>
      </c>
      <c r="G23" t="s">
        <v>75</v>
      </c>
      <c r="H23" t="s">
        <v>360</v>
      </c>
      <c r="I23" t="s">
        <v>293</v>
      </c>
      <c r="J23" t="s">
        <v>293</v>
      </c>
      <c r="K23" t="s">
        <v>293</v>
      </c>
      <c r="L23" t="s">
        <v>53</v>
      </c>
      <c r="M23" t="s">
        <v>296</v>
      </c>
      <c r="O23" t="s">
        <v>247</v>
      </c>
      <c r="P23" t="s">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2011-12-27T20:18:36Z</dcterms:modified>
</cp:coreProperties>
</file>