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05" windowWidth="28830" windowHeight="6285" activeTab="3"/>
  </bookViews>
  <sheets>
    <sheet name="Notes" sheetId="5" r:id="rId1"/>
    <sheet name="StartEnd" sheetId="9" r:id="rId2"/>
    <sheet name="WorkedTB" sheetId="10" r:id="rId3"/>
    <sheet name="WorkedTBs-AAAAAALtd" sheetId="15" r:id="rId4"/>
    <sheet name="Types of Instant" sheetId="11" r:id="rId5"/>
    <sheet name="Notes reStartEndPeriodNotes " sheetId="12" r:id="rId6"/>
    <sheet name="BROs" sheetId="14" r:id="rId7"/>
  </sheets>
  <definedNames>
    <definedName name="_xlnm._FilterDatabase" localSheetId="1" hidden="1">StartEnd!$A$1:$BM$1041641</definedName>
    <definedName name="_xlnm._FilterDatabase" localSheetId="3" hidden="1">'WorkedTBs-AAAAAALtd'!$A$1:$X$148</definedName>
  </definedNames>
  <calcPr calcId="145621"/>
</workbook>
</file>

<file path=xl/calcChain.xml><?xml version="1.0" encoding="utf-8"?>
<calcChain xmlns="http://schemas.openxmlformats.org/spreadsheetml/2006/main">
  <c r="AF6" i="10" l="1"/>
  <c r="T146" i="15" l="1"/>
  <c r="T145" i="15"/>
  <c r="T143" i="15"/>
  <c r="T142" i="15"/>
  <c r="T139" i="15"/>
  <c r="V139" i="15" s="1"/>
  <c r="T138" i="15"/>
  <c r="T137" i="15"/>
  <c r="T136" i="15"/>
  <c r="T135" i="15"/>
  <c r="R135" i="15"/>
  <c r="R136" i="15"/>
  <c r="R137" i="15"/>
  <c r="P137" i="15"/>
  <c r="P136" i="15"/>
  <c r="P135" i="15"/>
  <c r="R146" i="15"/>
  <c r="R145" i="15"/>
  <c r="R147" i="15" s="1"/>
  <c r="R143" i="15"/>
  <c r="R142" i="15"/>
  <c r="R139" i="15"/>
  <c r="R138" i="15"/>
  <c r="P146" i="15"/>
  <c r="P145" i="15"/>
  <c r="P143" i="15"/>
  <c r="P142" i="15"/>
  <c r="P144" i="15" s="1"/>
  <c r="P139" i="15"/>
  <c r="P138" i="15"/>
  <c r="N146" i="15"/>
  <c r="N145" i="15"/>
  <c r="N147" i="15" s="1"/>
  <c r="N143" i="15"/>
  <c r="N142" i="15"/>
  <c r="N139" i="15"/>
  <c r="N138" i="15"/>
  <c r="T144" i="15"/>
  <c r="V137" i="15"/>
  <c r="U137" i="15"/>
  <c r="V136" i="15"/>
  <c r="U136" i="15"/>
  <c r="V135" i="15"/>
  <c r="U135" i="15"/>
  <c r="K146" i="15"/>
  <c r="K145" i="15"/>
  <c r="K147" i="15" s="1"/>
  <c r="K143" i="15"/>
  <c r="K142" i="15"/>
  <c r="K139" i="15"/>
  <c r="K138" i="15"/>
  <c r="K140" i="15" s="1"/>
  <c r="K137" i="15"/>
  <c r="K136" i="15"/>
  <c r="K135" i="15"/>
  <c r="N137" i="15"/>
  <c r="N136" i="15"/>
  <c r="N135" i="15"/>
  <c r="K144" i="15"/>
  <c r="T147" i="15" l="1"/>
  <c r="R140" i="15"/>
  <c r="N140" i="15"/>
  <c r="K148" i="15"/>
  <c r="P140" i="15"/>
  <c r="P147" i="15"/>
  <c r="R144" i="15"/>
  <c r="R148" i="15" s="1"/>
  <c r="N144" i="15"/>
  <c r="N148" i="15" s="1"/>
  <c r="T140" i="15"/>
  <c r="T148" i="15"/>
  <c r="P148" i="15"/>
  <c r="V138" i="15"/>
  <c r="AC30" i="10" l="1"/>
  <c r="AC28" i="10"/>
  <c r="AB27" i="10" s="1"/>
  <c r="AD27" i="10" s="1"/>
  <c r="AC21" i="10"/>
  <c r="AC23" i="10"/>
  <c r="AB22" i="10" s="1"/>
  <c r="AD22" i="10" s="1"/>
  <c r="AE22" i="10" s="1"/>
  <c r="AD20" i="10"/>
  <c r="AE20" i="10" s="1"/>
  <c r="AB20" i="10"/>
  <c r="AF32" i="10"/>
  <c r="AF26" i="10"/>
  <c r="AF23" i="10"/>
  <c r="AF21" i="10"/>
  <c r="AC17" i="10"/>
  <c r="AC6" i="10"/>
  <c r="AC8" i="10"/>
  <c r="AD8" i="10" s="1"/>
  <c r="AE8" i="10" s="1"/>
  <c r="AC11" i="10"/>
  <c r="AD11" i="10" s="1"/>
  <c r="AE11" i="10" s="1"/>
  <c r="AC10" i="10"/>
  <c r="AD10" i="10" s="1"/>
  <c r="AE10" i="10" s="1"/>
  <c r="AA33" i="10"/>
  <c r="AE31" i="10"/>
  <c r="AD30" i="10"/>
  <c r="AE30" i="10" s="1"/>
  <c r="AE29" i="10"/>
  <c r="AB29" i="10"/>
  <c r="AD29" i="10" s="1"/>
  <c r="AE27" i="10"/>
  <c r="AE24" i="10"/>
  <c r="AD24" i="10"/>
  <c r="AD17" i="10"/>
  <c r="AE17" i="10" s="1"/>
  <c r="AE16" i="10"/>
  <c r="AB16" i="10"/>
  <c r="AD16" i="10" s="1"/>
  <c r="AE13" i="10"/>
  <c r="AD13" i="10"/>
  <c r="AD9" i="10"/>
  <c r="AE7" i="10"/>
  <c r="V10" i="10"/>
  <c r="J25" i="10"/>
  <c r="M10" i="10"/>
  <c r="AD28" i="10" l="1"/>
  <c r="AE28" i="10" s="1"/>
  <c r="AE9" i="10"/>
  <c r="AD6" i="10"/>
  <c r="AE6" i="10" s="1"/>
  <c r="AB32" i="10" l="1"/>
  <c r="AB31" i="10" s="1"/>
  <c r="AD31" i="10" s="1"/>
  <c r="AM15" i="10" l="1"/>
  <c r="AM14" i="10"/>
  <c r="AL16" i="10"/>
  <c r="AM16" i="10" s="1"/>
  <c r="AL13" i="10"/>
  <c r="AM13" i="10" s="1"/>
  <c r="AL32" i="10"/>
  <c r="AL30" i="10"/>
  <c r="AL29" i="10"/>
  <c r="AL28" i="10"/>
  <c r="AL27" i="10"/>
  <c r="AL26" i="10"/>
  <c r="AL25" i="10"/>
  <c r="AL24" i="10"/>
  <c r="AL23" i="10"/>
  <c r="AL22" i="10"/>
  <c r="AL21" i="10"/>
  <c r="AL20" i="10"/>
  <c r="AL19" i="10"/>
  <c r="AL18" i="10"/>
  <c r="AK33" i="10"/>
  <c r="AR26" i="10"/>
  <c r="AR23" i="10"/>
  <c r="AR21" i="10"/>
  <c r="M25" i="10"/>
  <c r="AC26" i="10" s="1"/>
  <c r="M17" i="10"/>
  <c r="J9" i="10"/>
  <c r="M9" i="10" s="1"/>
  <c r="M20" i="10"/>
  <c r="M22" i="10"/>
  <c r="V28" i="10"/>
  <c r="R14" i="10"/>
  <c r="AF14" i="10" s="1"/>
  <c r="R15" i="10"/>
  <c r="AF15" i="10" s="1"/>
  <c r="R28" i="10"/>
  <c r="M28" i="10"/>
  <c r="V30" i="10"/>
  <c r="M30" i="10"/>
  <c r="Y32" i="10"/>
  <c r="AR28" i="10" l="1"/>
  <c r="AF28" i="10"/>
  <c r="AB25" i="10"/>
  <c r="AD25" i="10" s="1"/>
  <c r="AE25" i="10" s="1"/>
  <c r="AC33" i="10"/>
  <c r="AC34" i="10" s="1"/>
  <c r="AC35" i="10" s="1"/>
  <c r="AM26" i="10"/>
  <c r="V25" i="10"/>
  <c r="AM23" i="10"/>
  <c r="AM28" i="10"/>
  <c r="AM21" i="10"/>
  <c r="T33" i="10"/>
  <c r="V6" i="10"/>
  <c r="J37" i="10"/>
  <c r="AM32" i="10" s="1"/>
  <c r="X31" i="10"/>
  <c r="X29" i="10"/>
  <c r="X27" i="10"/>
  <c r="X16" i="10"/>
  <c r="X13" i="10"/>
  <c r="U23" i="10"/>
  <c r="U22" i="10" s="1"/>
  <c r="U21" i="10"/>
  <c r="U20" i="10" s="1"/>
  <c r="M33" i="10"/>
  <c r="J33" i="10"/>
  <c r="Y21" i="10"/>
  <c r="W17" i="10"/>
  <c r="X17" i="10" s="1"/>
  <c r="W30" i="10"/>
  <c r="X30" i="10" s="1"/>
  <c r="W28" i="10"/>
  <c r="X28" i="10" s="1"/>
  <c r="Y28" i="10" s="1"/>
  <c r="U29" i="10"/>
  <c r="W29" i="10" s="1"/>
  <c r="X7" i="10"/>
  <c r="U27" i="10"/>
  <c r="W27" i="10" s="1"/>
  <c r="U16" i="10"/>
  <c r="W16" i="10" s="1"/>
  <c r="W25" i="10"/>
  <c r="X25" i="10" s="1"/>
  <c r="W24" i="10"/>
  <c r="X24" i="10" s="1"/>
  <c r="W22" i="10"/>
  <c r="X22" i="10" s="1"/>
  <c r="W20" i="10"/>
  <c r="X20" i="10" s="1"/>
  <c r="W11" i="10"/>
  <c r="X11" i="10" s="1"/>
  <c r="W10" i="10"/>
  <c r="X10" i="10" s="1"/>
  <c r="W9" i="10"/>
  <c r="W8" i="10"/>
  <c r="X8" i="10" s="1"/>
  <c r="W13" i="10"/>
  <c r="AE33" i="10" l="1"/>
  <c r="V33" i="10"/>
  <c r="V34" i="10" s="1"/>
  <c r="W6" i="10"/>
  <c r="X6" i="10" s="1"/>
  <c r="X9" i="10"/>
  <c r="R30" i="10"/>
  <c r="AF30" i="10" s="1"/>
  <c r="F8" i="5"/>
  <c r="F7" i="5"/>
  <c r="F5" i="5"/>
  <c r="V35" i="10" l="1"/>
  <c r="V36" i="10" s="1"/>
  <c r="Y30" i="10"/>
  <c r="AR30" i="10"/>
  <c r="AM30" i="10" s="1"/>
  <c r="U32" i="10"/>
  <c r="U31" i="10" s="1"/>
  <c r="W31" i="10" s="1"/>
  <c r="X37" i="10"/>
  <c r="L33" i="10"/>
  <c r="I33" i="10"/>
  <c r="R31" i="10"/>
  <c r="R29" i="10"/>
  <c r="AF29" i="10" s="1"/>
  <c r="R27" i="10"/>
  <c r="AF27" i="10" s="1"/>
  <c r="R25" i="10"/>
  <c r="AF25" i="10" s="1"/>
  <c r="R24" i="10"/>
  <c r="R22" i="10"/>
  <c r="AF22" i="10" s="1"/>
  <c r="R20" i="10"/>
  <c r="AF20" i="10" s="1"/>
  <c r="R19" i="10"/>
  <c r="AF19" i="10" s="1"/>
  <c r="R18" i="10"/>
  <c r="AF18" i="10" s="1"/>
  <c r="R17" i="10"/>
  <c r="AF17" i="10" s="1"/>
  <c r="R16" i="10"/>
  <c r="Y15" i="10"/>
  <c r="Y14" i="10"/>
  <c r="R13" i="10"/>
  <c r="R12" i="10"/>
  <c r="AV2" i="10"/>
  <c r="R11" i="10"/>
  <c r="AF11" i="10" s="1"/>
  <c r="R10" i="10"/>
  <c r="AF10" i="10" s="1"/>
  <c r="R9" i="10"/>
  <c r="AF9" i="10" s="1"/>
  <c r="R8" i="10"/>
  <c r="AF8" i="10" s="1"/>
  <c r="R7" i="10"/>
  <c r="AF7" i="10" s="1"/>
  <c r="R6" i="10"/>
  <c r="Y12" i="10" l="1"/>
  <c r="AF12" i="10"/>
  <c r="Y16" i="10"/>
  <c r="AF16" i="10"/>
  <c r="AR24" i="10"/>
  <c r="AM24" i="10" s="1"/>
  <c r="AF24" i="10"/>
  <c r="AR6" i="10"/>
  <c r="Y13" i="10"/>
  <c r="AF13" i="10"/>
  <c r="AR31" i="10"/>
  <c r="AF31" i="10"/>
  <c r="Y9" i="10"/>
  <c r="AR9" i="10"/>
  <c r="Y7" i="10"/>
  <c r="AR7" i="10"/>
  <c r="Y11" i="10"/>
  <c r="AR11" i="10"/>
  <c r="Y17" i="10"/>
  <c r="AR17" i="10"/>
  <c r="AM17" i="10" s="1"/>
  <c r="Y22" i="10"/>
  <c r="AR22" i="10"/>
  <c r="AM22" i="10" s="1"/>
  <c r="Y29" i="10"/>
  <c r="AR29" i="10"/>
  <c r="AM29" i="10" s="1"/>
  <c r="Y8" i="10"/>
  <c r="AR8" i="10"/>
  <c r="Y18" i="10"/>
  <c r="AR18" i="10"/>
  <c r="AM18" i="10" s="1"/>
  <c r="AL31" i="10"/>
  <c r="AL33" i="10" s="1"/>
  <c r="Y19" i="10"/>
  <c r="AR19" i="10"/>
  <c r="AM19" i="10" s="1"/>
  <c r="Y25" i="10"/>
  <c r="AR25" i="10"/>
  <c r="AM25" i="10" s="1"/>
  <c r="Y10" i="10"/>
  <c r="AR10" i="10"/>
  <c r="Y20" i="10"/>
  <c r="AR20" i="10"/>
  <c r="AM20" i="10" s="1"/>
  <c r="Y27" i="10"/>
  <c r="AR27" i="10"/>
  <c r="AM27" i="10" s="1"/>
  <c r="Y6" i="10"/>
  <c r="R37" i="10"/>
  <c r="Y31" i="10"/>
  <c r="Y24" i="10"/>
  <c r="X33" i="10"/>
  <c r="AR33" i="10" l="1"/>
  <c r="AR2" i="10" s="1"/>
  <c r="AM31" i="10"/>
  <c r="AM33" i="10" s="1"/>
  <c r="R33" i="10"/>
  <c r="Y33" i="10" l="1"/>
  <c r="AF33" i="10"/>
</calcChain>
</file>

<file path=xl/comments1.xml><?xml version="1.0" encoding="utf-8"?>
<comments xmlns="http://schemas.openxmlformats.org/spreadsheetml/2006/main">
  <authors>
    <author>Charles</author>
  </authors>
  <commentList>
    <comment ref="Q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comments2.xml><?xml version="1.0" encoding="utf-8"?>
<comments xmlns="http://schemas.openxmlformats.org/spreadsheetml/2006/main">
  <authors>
    <author>Charles</author>
  </authors>
  <commentList>
    <comment ref="D22" authorId="0">
      <text>
        <r>
          <rPr>
            <b/>
            <sz val="9"/>
            <color indexed="81"/>
            <rFont val="Tahoma"/>
            <family val="2"/>
          </rPr>
          <t>Charles:</t>
        </r>
        <r>
          <rPr>
            <sz val="9"/>
            <color indexed="81"/>
            <rFont val="Tahoma"/>
            <family val="2"/>
          </rPr>
          <t xml:space="preserve">
Because used wrong TxId, had this incorrectly set as "Yes".</t>
        </r>
      </text>
    </comment>
    <comment ref="F22" authorId="0">
      <text>
        <r>
          <rPr>
            <b/>
            <sz val="9"/>
            <color indexed="81"/>
            <rFont val="Tahoma"/>
            <family val="2"/>
          </rPr>
          <t>Charles:</t>
        </r>
        <r>
          <rPr>
            <sz val="9"/>
            <color indexed="81"/>
            <rFont val="Tahoma"/>
            <family val="2"/>
          </rPr>
          <t xml:space="preserve">
Originally had this in eror as 1172
[C] 1172 [H 13] [Money Cr Instant] [Start Label] Debt due within one year</t>
        </r>
      </text>
    </comment>
    <comment ref="B24" author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 ref="F24" author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List>
</comments>
</file>

<file path=xl/comments3.xml><?xml version="1.0" encoding="utf-8"?>
<comments xmlns="http://schemas.openxmlformats.org/spreadsheetml/2006/main">
  <authors>
    <author>Charles</author>
    <author/>
  </authors>
  <commentList>
    <comment ref="K61" authorId="0">
      <text>
        <r>
          <rPr>
            <b/>
            <sz val="10"/>
            <color indexed="81"/>
            <rFont val="Tahoma"/>
            <family val="2"/>
          </rPr>
          <t>Charles:</t>
        </r>
        <r>
          <rPr>
            <sz val="10"/>
            <color indexed="81"/>
            <rFont val="Tahoma"/>
            <family val="2"/>
          </rPr>
          <t xml:space="preserve">
Not really the right code. Just best I can see at moment.</t>
        </r>
      </text>
    </comment>
    <comment ref="J7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87"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9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G121" authorId="0">
      <text>
        <r>
          <rPr>
            <b/>
            <sz val="9"/>
            <color indexed="81"/>
            <rFont val="Tahoma"/>
            <family val="2"/>
          </rPr>
          <t>Charles:</t>
        </r>
        <r>
          <rPr>
            <sz val="9"/>
            <color indexed="81"/>
            <rFont val="Tahoma"/>
            <family val="2"/>
          </rPr>
          <t xml:space="preserve">
Changed from TxId 4378. See note 30 for reason.</t>
        </r>
      </text>
    </comment>
    <comment ref="J121" authorId="1">
      <text>
        <r>
          <rPr>
            <b/>
            <sz val="8"/>
            <color indexed="8"/>
            <rFont val="Tahoma"/>
            <family val="2"/>
          </rPr>
          <t xml:space="preserve">Charles Woodgate:
</t>
        </r>
        <r>
          <rPr>
            <sz val="8"/>
            <color indexed="8"/>
            <rFont val="Tahoma"/>
            <family val="2"/>
          </rPr>
          <t>Amazed that no dimension to specify that these are Ordinary Shares</t>
        </r>
      </text>
    </comment>
    <comment ref="K123" authorId="0">
      <text>
        <r>
          <rPr>
            <b/>
            <sz val="10"/>
            <color indexed="81"/>
            <rFont val="Tahoma"/>
            <family val="2"/>
          </rPr>
          <t>Charles:</t>
        </r>
        <r>
          <rPr>
            <sz val="10"/>
            <color indexed="81"/>
            <rFont val="Tahoma"/>
            <family val="2"/>
          </rPr>
          <t xml:space="preserve">
Reserves code</t>
        </r>
      </text>
    </comment>
  </commentList>
</comments>
</file>

<file path=xl/sharedStrings.xml><?xml version="1.0" encoding="utf-8"?>
<sst xmlns="http://schemas.openxmlformats.org/spreadsheetml/2006/main" count="9018" uniqueCount="2030">
  <si>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</si>
  <si>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</si>
  <si>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</si>
  <si>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</si>
  <si>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</si>
  <si>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</si>
  <si>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</si>
  <si>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</si>
  <si>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</si>
  <si>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</si>
  <si>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</si>
  <si>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</si>
  <si>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</si>
  <si>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</si>
  <si>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</si>
  <si>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</si>
  <si>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</si>
  <si>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</si>
  <si>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</si>
  <si>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</si>
  <si>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</si>
  <si>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</si>
  <si>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</si>
  <si>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</si>
  <si>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</si>
  <si>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</si>
  <si>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</si>
  <si>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</si>
  <si>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</si>
  <si>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</si>
  <si>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</si>
  <si>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</si>
  <si>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</si>
  <si>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</si>
  <si>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</si>
  <si>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</si>
  <si>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</si>
  <si>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</si>
  <si>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</si>
  <si>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</si>
  <si>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</si>
  <si>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</si>
  <si>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</si>
  <si>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</si>
  <si>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</si>
  <si>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</si>
  <si>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</si>
  <si>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</si>
  <si>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</si>
  <si>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</si>
  <si>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</si>
  <si>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</si>
  <si>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</si>
  <si>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</si>
  <si>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</si>
  <si>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</si>
  <si>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</si>
  <si>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</si>
  <si>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</si>
  <si>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</si>
  <si>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</si>
  <si>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</si>
  <si>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</si>
  <si>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</si>
  <si>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</si>
  <si>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</si>
  <si>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</si>
  <si>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</si>
  <si>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</si>
  <si>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</si>
  <si>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</si>
  <si>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</si>
  <si>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</si>
  <si>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</si>
  <si>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</si>
  <si>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</si>
  <si>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</si>
  <si>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</si>
  <si>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</si>
  <si>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</si>
  <si>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</si>
  <si>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</si>
  <si>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</si>
  <si>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</si>
  <si>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</si>
  <si>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</si>
  <si>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</si>
  <si>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</si>
  <si>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</si>
  <si>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</si>
  <si>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</si>
  <si>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</si>
  <si>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</si>
  <si>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</si>
  <si>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</si>
  <si>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</si>
  <si>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</si>
  <si>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</si>
  <si>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</si>
  <si>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</si>
  <si>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</si>
  <si>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</si>
  <si>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</si>
  <si>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</si>
  <si>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</si>
  <si>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</si>
  <si>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</si>
  <si>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</si>
  <si>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</si>
  <si>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</si>
  <si>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</si>
  <si>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</si>
  <si>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</si>
  <si>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</si>
  <si>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</si>
  <si>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</si>
  <si>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</si>
  <si>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</si>
  <si>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</si>
  <si>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</si>
  <si>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</si>
  <si>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</si>
  <si>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</si>
  <si>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</si>
  <si>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</si>
  <si>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</si>
  <si>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</si>
  <si>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</si>
  <si>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</si>
  <si>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</si>
  <si>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</si>
  <si>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</si>
  <si>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</si>
  <si>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</si>
  <si>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</si>
  <si>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</si>
  <si>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</si>
  <si>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</si>
  <si>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</si>
  <si>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</si>
  <si>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</si>
  <si>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</si>
  <si>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</si>
  <si>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</si>
  <si>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</si>
  <si>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</si>
  <si>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</si>
  <si>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</si>
  <si>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</si>
  <si>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</si>
  <si>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</si>
  <si>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</si>
  <si>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</si>
  <si>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</si>
  <si>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</si>
  <si>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</si>
  <si>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</si>
  <si>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</si>
  <si>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</si>
  <si>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</si>
  <si>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</si>
  <si>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</si>
  <si>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</si>
  <si>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</si>
  <si>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</si>
  <si>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</si>
  <si>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</si>
  <si>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</si>
  <si>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</si>
  <si>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</si>
  <si>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</si>
  <si>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</si>
  <si>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</si>
  <si>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</si>
  <si>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</si>
  <si>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</si>
  <si>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</si>
  <si>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</si>
  <si>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</si>
  <si>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</si>
  <si>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</si>
  <si>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</si>
  <si>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</si>
  <si>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</si>
  <si>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</si>
  <si>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</si>
  <si>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</si>
  <si>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</si>
  <si>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</si>
  <si>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</si>
  <si>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</si>
  <si>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</si>
  <si>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</si>
  <si>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</si>
  <si>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</si>
  <si>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</si>
  <si>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</si>
  <si>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</si>
  <si>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</si>
  <si>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</si>
  <si>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</si>
  <si>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</si>
  <si>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</si>
  <si>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</si>
  <si>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</si>
  <si>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</si>
  <si>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</si>
  <si>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</si>
  <si>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</si>
  <si>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</si>
  <si>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</si>
  <si>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</si>
  <si>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</si>
  <si>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</si>
  <si>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</si>
  <si>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</si>
  <si>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</si>
  <si>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</si>
  <si>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</si>
  <si>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</si>
  <si>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</si>
  <si>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</si>
  <si>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</si>
  <si>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</si>
  <si>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</si>
  <si>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</si>
  <si>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</si>
  <si>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</si>
  <si>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</si>
  <si>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</si>
  <si>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</si>
  <si>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</si>
  <si>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</si>
  <si>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</si>
  <si>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</si>
  <si>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</si>
  <si>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</si>
  <si>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</si>
  <si>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</si>
  <si>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</si>
  <si>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</si>
  <si>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</si>
  <si>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</si>
  <si>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</si>
  <si>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</si>
  <si>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</si>
  <si>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</si>
  <si>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</si>
  <si>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</si>
  <si>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</si>
  <si>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</si>
  <si>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</si>
  <si>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</si>
  <si>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</si>
  <si>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</si>
  <si>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</si>
  <si>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</si>
  <si>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</si>
  <si>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</si>
  <si>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</si>
  <si>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</si>
  <si>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</si>
  <si>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</si>
  <si>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</si>
  <si>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</si>
  <si>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</si>
  <si>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</si>
  <si>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</si>
  <si>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</si>
  <si>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</si>
  <si>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The BS holds just one NL which equates to the Closing value</t>
  </si>
  <si>
    <t>In a conventional NL system in the Opening balances, one credits the BS stock figure, bringing it down to zero, and debits the P&amp;L account to creat the Opening Stock figure.</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</si>
  <si>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</si>
  <si>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</si>
  <si>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</si>
  <si>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</si>
  <si>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</si>
  <si>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</si>
  <si>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</si>
  <si>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</si>
  <si>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</si>
  <si>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</si>
  <si>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</si>
  <si>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</si>
  <si>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</si>
  <si>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</si>
  <si>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</si>
  <si>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</si>
  <si>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</si>
  <si>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</si>
  <si>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</si>
  <si>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Expected direct entry: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</si>
  <si>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</si>
  <si>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</si>
  <si>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</si>
  <si>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</si>
  <si>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</si>
  <si>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</si>
  <si>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</si>
  <si>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</si>
  <si>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</si>
  <si>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</si>
  <si>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</si>
  <si>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</si>
  <si>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</si>
  <si>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</si>
  <si>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</si>
  <si>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</si>
  <si>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</si>
  <si>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</si>
  <si>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</si>
  <si>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</si>
  <si>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</si>
  <si>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</si>
  <si>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</si>
  <si>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</si>
  <si>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</si>
  <si>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</si>
  <si>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5023+3380+951+5022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</si>
  <si>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</si>
  <si>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</si>
  <si>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</si>
  <si>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</si>
  <si>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</si>
  <si>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</si>
  <si>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</si>
  <si>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</si>
  <si>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</si>
  <si>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</si>
  <si>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</si>
  <si>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</si>
  <si>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</si>
  <si>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</si>
  <si>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5226+5203+5233+5204+5232 [T 5164 O]</t>
  </si>
  <si>
    <t>5211+5235 [T 5165 O]</t>
  </si>
  <si>
    <t>The P&amp;L account holds 2 NL codes; one for Opening and one for Closing balances</t>
  </si>
  <si>
    <t>RULES</t>
  </si>
  <si>
    <t>The central issue is getting data in from an external non-XBRL system</t>
  </si>
  <si>
    <t>One needs to differentiate between:</t>
  </si>
  <si>
    <t>a) Importing opening balances + posting current period data.</t>
  </si>
  <si>
    <t>SPECIAL CASES</t>
  </si>
  <si>
    <t>In a conventional NL system the each of these three states will have 3 NL codes. Note PL End = BS (in total at least)</t>
  </si>
  <si>
    <t>SOURCE DATA</t>
  </si>
  <si>
    <t>Think will find that any TxId Money with a Start value = Opening TB figures in a conventional NL system</t>
  </si>
  <si>
    <t>Previous Year</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</si>
  <si>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</si>
  <si>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</si>
  <si>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</si>
  <si>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</si>
  <si>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</si>
  <si>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</si>
  <si>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</si>
  <si>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</si>
  <si>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</si>
  <si>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</si>
  <si>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</si>
  <si>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</si>
  <si>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</si>
  <si>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</si>
  <si>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</si>
  <si>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</si>
  <si>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</si>
  <si>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</si>
  <si>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</si>
  <si>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</si>
  <si>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</si>
  <si>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</si>
  <si>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</si>
  <si>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</si>
  <si>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</si>
  <si>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</si>
  <si>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</si>
  <si>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</si>
  <si>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</si>
  <si>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</si>
  <si>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</si>
  <si>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</si>
  <si>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</si>
  <si>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</si>
  <si>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</si>
  <si>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</si>
  <si>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</si>
  <si>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</si>
  <si>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</si>
  <si>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</si>
  <si>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</si>
  <si>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</si>
  <si>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</si>
  <si>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</si>
  <si>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</si>
  <si>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</si>
  <si>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</si>
  <si>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</si>
  <si>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</si>
  <si>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</si>
  <si>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</si>
  <si>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</si>
  <si>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</si>
  <si>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</si>
  <si>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</si>
  <si>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</si>
  <si>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</si>
  <si>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</si>
  <si>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</si>
  <si>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</si>
  <si>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</si>
  <si>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</si>
  <si>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</si>
  <si>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</si>
  <si>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</si>
  <si>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</si>
  <si>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</si>
  <si>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</si>
  <si>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</si>
  <si>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</si>
  <si>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</si>
  <si>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</si>
  <si>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</si>
  <si>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</si>
  <si>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</si>
  <si>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</si>
  <si>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</si>
  <si>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</si>
  <si>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</si>
  <si>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</si>
  <si>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</si>
  <si>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</si>
  <si>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</si>
  <si>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</si>
  <si>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</si>
  <si>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</si>
  <si>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</si>
  <si>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</si>
  <si>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</si>
  <si>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</si>
  <si>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</si>
  <si>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</si>
  <si>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</si>
  <si>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</si>
  <si>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</si>
  <si>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</si>
  <si>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</si>
  <si>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</si>
  <si>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</si>
  <si>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</si>
  <si>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</si>
  <si>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</si>
  <si>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</si>
  <si>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</si>
  <si>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</si>
  <si>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</si>
  <si>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</si>
  <si>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</si>
  <si>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</si>
  <si>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</si>
  <si>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</si>
  <si>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</si>
  <si>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</si>
  <si>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</si>
  <si>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</si>
  <si>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</si>
  <si>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</si>
  <si>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</si>
  <si>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</si>
  <si>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</si>
  <si>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</si>
  <si>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</si>
  <si>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</si>
  <si>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</si>
  <si>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</si>
  <si>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</si>
  <si>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</si>
  <si>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</si>
  <si>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</si>
  <si>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</si>
  <si>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</si>
  <si>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</si>
  <si>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</si>
  <si>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</si>
  <si>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</si>
  <si>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</si>
  <si>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</si>
  <si>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</si>
  <si>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</si>
  <si>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</si>
  <si>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</si>
  <si>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</si>
  <si>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</si>
  <si>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</si>
  <si>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</si>
  <si>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Bro Start/End Type</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</si>
  <si>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</si>
  <si>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</si>
  <si>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</si>
  <si>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</si>
  <si>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</si>
  <si>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</si>
  <si>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</si>
  <si>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</si>
  <si>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</si>
  <si>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</si>
  <si>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</si>
  <si>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</si>
  <si>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</si>
  <si>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</si>
  <si>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</si>
  <si>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</si>
  <si>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</si>
  <si>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</si>
  <si>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P. Diff</t>
  </si>
  <si>
    <t>Posting Difference Incl Start</t>
  </si>
  <si>
    <t>Posting Difference Incl Start &amp; PL Stock Movement</t>
  </si>
  <si>
    <t>Posting Difference Incl Start &amp; PL Stock Movement, adjusted for Posting End values vs Movements</t>
  </si>
  <si>
    <t>Mov</t>
  </si>
  <si>
    <t>Dif</t>
  </si>
  <si>
    <t>Braiins Bro/Tx Version With End Postings</t>
  </si>
  <si>
    <t>Braiins Bro/Tx Version 2 With Movements Postings</t>
  </si>
  <si>
    <t>Level</t>
  </si>
  <si>
    <t>Name 0</t>
  </si>
  <si>
    <t>N 1</t>
  </si>
  <si>
    <t>N 2</t>
  </si>
  <si>
    <t>N 3</t>
  </si>
  <si>
    <t>N 4</t>
  </si>
  <si>
    <t>N 5</t>
  </si>
  <si>
    <t>N 6</t>
  </si>
  <si>
    <t>N 7</t>
  </si>
  <si>
    <t>N 8</t>
  </si>
  <si>
    <t>BD</t>
  </si>
  <si>
    <t>Ref</t>
  </si>
  <si>
    <t>Data Type</t>
  </si>
  <si>
    <t>Acct Types</t>
  </si>
  <si>
    <t>Post Type</t>
  </si>
  <si>
    <t>HyId</t>
  </si>
  <si>
    <t>Excl Dims</t>
  </si>
  <si>
    <t>Incl Dims</t>
  </si>
  <si>
    <t>DiMeId</t>
  </si>
  <si>
    <t>Except</t>
  </si>
  <si>
    <t>Amort</t>
  </si>
  <si>
    <t>Sum Up</t>
  </si>
  <si>
    <t>Totalling</t>
  </si>
  <si>
    <t>Sum To</t>
  </si>
  <si>
    <t>Related</t>
  </si>
  <si>
    <t>Context</t>
  </si>
  <si>
    <t>Zones</t>
  </si>
  <si>
    <t>Order</t>
  </si>
  <si>
    <t>Descr</t>
  </si>
  <si>
    <t>Comment</t>
  </si>
  <si>
    <t>I Tx Std Label</t>
  </si>
  <si>
    <t>I Allowable Dims</t>
  </si>
  <si>
    <t>I Man Dim</t>
  </si>
  <si>
    <t>I Prop Dim</t>
  </si>
  <si>
    <t>I Tuples</t>
  </si>
  <si>
    <t>I Tag</t>
  </si>
  <si>
    <t>I Tx Type</t>
  </si>
  <si>
    <t>I Tx Period</t>
  </si>
  <si>
    <t>I StartEnd Bros</t>
  </si>
  <si>
    <t>I Tx Sign</t>
  </si>
  <si>
    <t>I Tx Hys</t>
  </si>
  <si>
    <t>Other</t>
  </si>
  <si>
    <t>DE</t>
  </si>
  <si>
    <t xml:space="preserve"> =9000</t>
  </si>
  <si>
    <t xml:space="preserve">  StartEnd.BS</t>
  </si>
  <si>
    <t>+</t>
  </si>
  <si>
    <t xml:space="preserve">    StartEnd.BS.Assets</t>
  </si>
  <si>
    <t>Assets</t>
  </si>
  <si>
    <t xml:space="preserve">      StartEnd.BS.Assets.FAIs</t>
  </si>
  <si>
    <t>FAIs</t>
  </si>
  <si>
    <t xml:space="preserve">        StartEnd.BS.Assets.FAIs.CostOrVal</t>
  </si>
  <si>
    <t>CostOrVal</t>
  </si>
  <si>
    <t xml:space="preserve">          StartEnd.BS.Assets.FAIs.CostOrVal.FAAcquiredWithSubsidiaries</t>
  </si>
  <si>
    <t>FAAcquiredWithSubsidiaries</t>
  </si>
  <si>
    <t>Fixed asset investments, acquired with subsidiaries</t>
  </si>
  <si>
    <t>2,3,12,13</t>
  </si>
  <si>
    <t>M 12</t>
  </si>
  <si>
    <t>uk-gaap:FixedAssetInvestmentsAcquiredWithSubsidiaries</t>
  </si>
  <si>
    <t xml:space="preserve">          StartEnd.BS.Assets.FAIs.CostOrVal.FAAdditions</t>
  </si>
  <si>
    <t>FAAdditions</t>
  </si>
  <si>
    <t>Fixed asset investments, additions</t>
  </si>
  <si>
    <t>uk-gaap:FixedAssetInvestmentsAdditions</t>
  </si>
  <si>
    <t xml:space="preserve">          StartEnd.BS.Assets.FAIs.CostOrVal.FADisposals</t>
  </si>
  <si>
    <t>FADisposals</t>
  </si>
  <si>
    <t>Fixed asset investments, disposals</t>
  </si>
  <si>
    <t>uk-gaap:FixedAssetInvestmentsDisposals</t>
  </si>
  <si>
    <t xml:space="preserve">          StartEnd.BS.Assets.FAIs.CostOrVal.FADisposedWithSubsidiariesMvtAnalysisItem</t>
  </si>
  <si>
    <t>FADisposedWithSubsidiariesMvtAnalysisItem</t>
  </si>
  <si>
    <t>Fixed asset investments, disposed of with subsidiaries, movement analysis item</t>
  </si>
  <si>
    <t>uk-gaap:FixedAssetInvestmentsDisposedWithSubsidiariesMovementAnalysisItem</t>
  </si>
  <si>
    <t xml:space="preserve">          StartEnd.BS.Assets.FAIs.CostOrVal.FADividendsReceivedFromJVs</t>
  </si>
  <si>
    <t>FADividendsReceivedFromJVs</t>
  </si>
  <si>
    <t>Fixed asset investments, dividends received from joint-ventures</t>
  </si>
  <si>
    <t>uk-gaap:FixedAssetInvestmentsDividendsReceivedFromJoint-ventures</t>
  </si>
  <si>
    <t xml:space="preserve">          StartEnd.BS.Assets.FAIs.CostOrVal.FAImpairLossesAmountsWrittenOff</t>
  </si>
  <si>
    <t>FAImpairLossesAmountsWrittenOff</t>
  </si>
  <si>
    <t>Fixed asset investments, impairment losses / amounts written off</t>
  </si>
  <si>
    <t>uk-gaap:FixedAssetInvestmentsImpairmentLossesAmountsWrittenOff</t>
  </si>
  <si>
    <t xml:space="preserve">          StartEnd.BS.Assets.FAIs.CostOrVal.FAIncrDecrFromExchangeAdjusts</t>
  </si>
  <si>
    <t>FAIncrDecrFromExchangeAdjusts</t>
  </si>
  <si>
    <t>Fixed asset investments, increase (decrease) from exchange adjustments</t>
  </si>
  <si>
    <t>uk-gaap:FixedAssetInvestmentsIncreaseDecreaseFromExchangeAdjustments</t>
  </si>
  <si>
    <t xml:space="preserve">          StartEnd.BS.Assets.FAIs.CostOrVal.FAIncrDecrFromInvestInSubsidiaries</t>
  </si>
  <si>
    <t>FAIncrDecrFromInvestInSubsidiaries</t>
  </si>
  <si>
    <t>Fixed asset investments, increase (decrease) from investment in subsidiaries</t>
  </si>
  <si>
    <t>uk-gaap:FixedAssetInvestmentsIncreaseDecreaseFromInvestmentInSubsidiaries</t>
  </si>
  <si>
    <t xml:space="preserve">          StartEnd.BS.Assets.FAIs.CostOrVal.FAIncrDecrFromReclassifications</t>
  </si>
  <si>
    <t>FAIncrDecrFromReclassifications</t>
  </si>
  <si>
    <t>Fixed asset investments, increase (decrease) from reclassifications</t>
  </si>
  <si>
    <t>uk-gaap:FixedAssetInvestmentsIncreaseDecreaseFromReclassifications</t>
  </si>
  <si>
    <t xml:space="preserve">          StartEnd.BS.Assets.FAIs.CostOrVal.FAIncrDecrFromRevaluations</t>
  </si>
  <si>
    <t>FAIncrDecrFromRevaluations</t>
  </si>
  <si>
    <t>Fixed asset investments, increase (decrease) from revaluations</t>
  </si>
  <si>
    <t>uk-gaap:FixedAssetInvestmentsIncreaseDecreaseFromRevaluations</t>
  </si>
  <si>
    <t xml:space="preserve">          StartEnd.BS.Assets.FAIs.CostOrVal.FAIncrDecrFromShareCapitalRepayment</t>
  </si>
  <si>
    <t>FAIncrDecrFromShareCapitalRepayment</t>
  </si>
  <si>
    <t>Fixed asset investments, increase (decrease) from share capital repayment</t>
  </si>
  <si>
    <t>uk-gaap:FixedAssetInvestmentsIncreaseDecreaseFromShareCapitalRepayment</t>
  </si>
  <si>
    <t xml:space="preserve">          StartEnd.BS.Assets.FAIs.CostOrVal.FAIncrDecrFromTransferBetweenItems</t>
  </si>
  <si>
    <t>FAIncrDecrFromTransferBetweenItems</t>
  </si>
  <si>
    <t>Fixed asset investments, increase (decrease) from transfer between items</t>
  </si>
  <si>
    <t>uk-gaap:FixedAssetInvestmentsIncreaseDecreaseFromTransferBetweenItems</t>
  </si>
  <si>
    <t xml:space="preserve">          StartEnd.BS.Assets.FAIs.CostOrVal.FAIncrDecrFromTransfersToCurrent</t>
  </si>
  <si>
    <t>FAIncrDecrFromTransfersToCurrent</t>
  </si>
  <si>
    <t>Fixed asset investments, increase (decrease) from transfers to current assets</t>
  </si>
  <si>
    <t>uk-gaap:FixedAssetInvestmentsIncreaseDecreaseFromTransfersToCurrentAssets</t>
  </si>
  <si>
    <t xml:space="preserve">          StartEnd.BS.Assets.FAIs.CostOrVal.FAIncrDecrFromTransfersToProvisions</t>
  </si>
  <si>
    <t>FAIncrDecrFromTransfersToProvisions</t>
  </si>
  <si>
    <t>Fixed asset investments, increase (decrease) from transfers to provisions</t>
  </si>
  <si>
    <t>uk-gaap:FixedAssetInvestmentsIncreaseDecreaseFromTransfersToProvisions</t>
  </si>
  <si>
    <t xml:space="preserve">          StartEnd.BS.Assets.FAIs.CostOrVal.FAOtherIncrDecr</t>
  </si>
  <si>
    <t>FAOtherIncrDecr</t>
  </si>
  <si>
    <t>Fixed asset investments, other increase (decrease)</t>
  </si>
  <si>
    <t>uk-gaap:FixedAssetInvestmentsOtherIncreaseDecrease</t>
  </si>
  <si>
    <t xml:space="preserve">          StartEnd.BS.Assets.FAIs.CostOrVal.FAReversalPastImpairsAmountsWrittenBack</t>
  </si>
  <si>
    <t>FAReversalPastImpairsAmountsWrittenBack</t>
  </si>
  <si>
    <t>Fixed asset investments, reversal of past impairments / amounts written back</t>
  </si>
  <si>
    <t>uk-gaap:FixedAssetInvestmentsReversalPastImpairmentsAmountsWrittenBack</t>
  </si>
  <si>
    <t xml:space="preserve">        StartEnd.BS.Assets.FAIs.Provisions</t>
  </si>
  <si>
    <t>Provisions</t>
  </si>
  <si>
    <t xml:space="preserve">          StartEnd.BS.Assets.FAIs.Provisions.FADisposals</t>
  </si>
  <si>
    <t>Fixed asset investments, provisions, disposals</t>
  </si>
  <si>
    <t>uk-gaap:FixedAssetInvestmentsProvisionsDisposals</t>
  </si>
  <si>
    <t xml:space="preserve">          StartEnd.BS.Assets.FAIs.Provisions.FAImpairLossesAmountsWrittenOff</t>
  </si>
  <si>
    <t>Fixed asset investments, provisions, impairment losses / amounts written off</t>
  </si>
  <si>
    <t>uk-gaap:FixedAssetInvestmentsProvisionsImpairmentLossesAmountsWrittenOff</t>
  </si>
  <si>
    <t xml:space="preserve">          StartEnd.BS.Assets.FAIs.Provisions.FAIncrDecrFromTransfersBetweenItems</t>
  </si>
  <si>
    <t>FAIncrDecrFromTransfersBetweenItems</t>
  </si>
  <si>
    <t>Fixed asset investments, provisions, increase (decrease) from transfers between items</t>
  </si>
  <si>
    <t>uk-gaap:FixedAssetInvestmentsProvisionsIncreaseDecreaseFromTransfersBetweenItems</t>
  </si>
  <si>
    <t xml:space="preserve">          StartEnd.BS.Assets.FAIs.Provisions.FAOtherIncrDecr</t>
  </si>
  <si>
    <t>Fixed asset investments, provisions, other increase (decrease)</t>
  </si>
  <si>
    <t>uk-gaap:FixedAssetInvestmentsProvisionsOtherIncreaseDecrease</t>
  </si>
  <si>
    <t xml:space="preserve">          StartEnd.BS.Assets.FAIs.Provisions.FAProvidedInPeriod</t>
  </si>
  <si>
    <t>FAProvidedInPeriod</t>
  </si>
  <si>
    <t>Fixed asset investments, provisions, provided in period</t>
  </si>
  <si>
    <t>uk-gaap:FixedAssetInvestmentsProvisionsProvidedInPeriod</t>
  </si>
  <si>
    <t xml:space="preserve">          StartEnd.BS.Assets.FAIs.Provisions.FAReversalPastImpairsAmountsWrittenBack</t>
  </si>
  <si>
    <t>Fixed asset investments, provisions, reversal of past impairments / amounts written back</t>
  </si>
  <si>
    <t>uk-gaap:FixedAssetInvestmentsProvisionsReversalPastImpairmentsAmountsWrittenBack</t>
  </si>
  <si>
    <t xml:space="preserve">        StartEnd.BS.Assets.FAIs.SharePostAcqReserves</t>
  </si>
  <si>
    <t>SharePostAcqReserves</t>
  </si>
  <si>
    <t xml:space="preserve">          StartEnd.BS.Assets.FAIs.SharePostAcqReserves.FADisposals</t>
  </si>
  <si>
    <t>Fixed asset investments, reserves, disposals</t>
  </si>
  <si>
    <t>uk-gaap:FixedAssetInvestmentsReservesDisposals</t>
  </si>
  <si>
    <t xml:space="preserve">          StartEnd.BS.Assets.FAIs.SharePostAcqReserves.FAIncrDecrFromTransfersBetweenItems</t>
  </si>
  <si>
    <t>Fixed asset investments, reserves, increase (decrease) from transfers between items</t>
  </si>
  <si>
    <t>uk-gaap:FixedAssetInvestmentsReservesIncreaseDecreaseFromTransfersBetweenItems</t>
  </si>
  <si>
    <t xml:space="preserve">          StartEnd.BS.Assets.FAIs.SharePostAcqReserves.FAOtherIncrDecr</t>
  </si>
  <si>
    <t>Fixed asset investments, reserves, other increase (decrease)</t>
  </si>
  <si>
    <t>uk-gaap:FixedAssetInvestmentsReservesOtherIncreaseDecrease</t>
  </si>
  <si>
    <t xml:space="preserve">          StartEnd.BS.Assets.FAIs.SharePostAcqReserves.FARetainedProfitsLessLosses</t>
  </si>
  <si>
    <t>FARetainedProfitsLessLosses</t>
  </si>
  <si>
    <t>Fixed asset investments, retained profits less losses</t>
  </si>
  <si>
    <t>uk-gaap:FixedAssetInvestmentsRetainedProfitsLessLosses</t>
  </si>
  <si>
    <t xml:space="preserve">      StartEnd.BS.Assets.IFAs</t>
  </si>
  <si>
    <t>IFAs</t>
  </si>
  <si>
    <t xml:space="preserve">        StartEnd.BS.Assets.IFAs.MvtAnalysis</t>
  </si>
  <si>
    <t>MvtAnalysis</t>
  </si>
  <si>
    <t xml:space="preserve">          StartEnd.BS.Assets.IFAs.MvtAnalysis.Amort</t>
  </si>
  <si>
    <t xml:space="preserve">            StartEnd.BS.Assets.IFAs.MvtAnalysis.Amort.ChargedInPeriod</t>
  </si>
  <si>
    <t>ChargedInPeriod</t>
  </si>
  <si>
    <t>Intangible fixed assets, amortisation charged in period</t>
  </si>
  <si>
    <t>1,3,9</t>
  </si>
  <si>
    <t>M 9</t>
  </si>
  <si>
    <t>uk-gaap:IntangibleFixedAssetsAmortisationChargedInPeriod</t>
  </si>
  <si>
    <t xml:space="preserve">            StartEnd.BS.Assets.IFAs.MvtAnalysis.Amort.DecrIncrFromDisposalSubsidiaries</t>
  </si>
  <si>
    <t>DecrIncrFromDisposalSubsidiaries</t>
  </si>
  <si>
    <t>Intangible fixed assets, amortisation decrease (increase) from disposal of subsidiaries</t>
  </si>
  <si>
    <t>uk-gaap:IntangibleFixedAssetsAmortisationDecreaseIncreaseFromDisposalSubsidiaries</t>
  </si>
  <si>
    <t xml:space="preserve">            StartEnd.BS.Assets.IFAs.MvtAnalysis.Amort.DecrIncrOnDisposals</t>
  </si>
  <si>
    <t>DecrIncrOnDisposals</t>
  </si>
  <si>
    <t>Intangible fixed assets, amortisation decrease (increase) on disposals</t>
  </si>
  <si>
    <t>uk-gaap:IntangibleFixedAssetsAmortisationDecreaseIncreaseOnDisposals</t>
  </si>
  <si>
    <t xml:space="preserve">            StartEnd.BS.Assets.IFAs.MvtAnalysis.Amort.ImpairLosses</t>
  </si>
  <si>
    <t>ImpairLosses</t>
  </si>
  <si>
    <t>Intangible fixed assets, impairment losses</t>
  </si>
  <si>
    <t>uk-gaap:IntangibleFixedAssetsImpairmentLosses</t>
  </si>
  <si>
    <t xml:space="preserve">            StartEnd.BS.Assets.IFAs.MvtAnalysis.Amort.IncrDecrFromAcqs</t>
  </si>
  <si>
    <t>IncrDecrFromAcqs</t>
  </si>
  <si>
    <t>Intangible fixed assets, amortisation increase (decrease) from acquisitions</t>
  </si>
  <si>
    <t>uk-gaap:IntangibleFixedAssetsAmortisationIncreaseDecreaseFromAcquisitions</t>
  </si>
  <si>
    <t xml:space="preserve">            StartEnd.BS.Assets.IFAs.MvtAnalysis.Amort.IncrDecrFromExchangeAdjust</t>
  </si>
  <si>
    <t>IncrDecrFromExchangeAdjust</t>
  </si>
  <si>
    <t>Intangible fixed assets, amortisation, increase (decrease) from exchange adjustment</t>
  </si>
  <si>
    <t>uk-gaap:IntangibleFixedAssetsAmortisationIncreaseDecreaseFromExchangeAdjustment</t>
  </si>
  <si>
    <t xml:space="preserve">            StartEnd.BS.Assets.IFAs.MvtAnalysis.Amort.IncrDecrFromRevaluations</t>
  </si>
  <si>
    <t>IncrDecrFromRevaluations</t>
  </si>
  <si>
    <t>Intangible fixed assets, amortisation, increase (decrease) from revaluations</t>
  </si>
  <si>
    <t>uk-gaap:IntangibleFixedAssetsAmortisationIncreaseDecreaseFromRevaluations</t>
  </si>
  <si>
    <t xml:space="preserve">            StartEnd.BS.Assets.IFAs.MvtAnalysis.Amort.IncrDecrFromTransfersBetweenItems</t>
  </si>
  <si>
    <t>IncrDecrFromTransfersBetweenItems</t>
  </si>
  <si>
    <t>Intangible fixed assets, amortisation, increase (decrease) from transfers between items</t>
  </si>
  <si>
    <t>uk-gaap:IntangibleFixedAssetsAmortisationIncreaseDecreaseFromTransfersBetweenItems</t>
  </si>
  <si>
    <t xml:space="preserve">            StartEnd.BS.Assets.IFAs.MvtAnalysis.Amort.NegativeGoodwillWrittenBack</t>
  </si>
  <si>
    <t>NegativeGoodwillWrittenBack</t>
  </si>
  <si>
    <t>Intangible fixed assets, amortisation, negative goodwill written back</t>
  </si>
  <si>
    <t>uk-gaap:IntangibleFixedAssetsAmortisationNegativeGoodwillWrittenBack</t>
  </si>
  <si>
    <t xml:space="preserve">            StartEnd.BS.Assets.IFAs.MvtAnalysis.Amort.OtherIncrDecr</t>
  </si>
  <si>
    <t>OtherIncrDecr</t>
  </si>
  <si>
    <t>Intangible fixed assets, amortisation, other increase (decrease)</t>
  </si>
  <si>
    <t>uk-gaap:IntangibleFixedAssetsAmortisationOtherIncreaseDecrease</t>
  </si>
  <si>
    <t xml:space="preserve">            StartEnd.BS.Assets.IFAs.MvtAnalysis.Amort.ReversalPastImpairs</t>
  </si>
  <si>
    <t>ReversalPastImpairs</t>
  </si>
  <si>
    <t>Intangible fixed assets, reversal of past impairments</t>
  </si>
  <si>
    <t>uk-gaap:IntangibleFixedAssetsReversalPastImpairments</t>
  </si>
  <si>
    <t xml:space="preserve">          StartEnd.BS.Assets.IFAs.MvtAnalysis.CostOrVal</t>
  </si>
  <si>
    <t xml:space="preserve">            StartEnd.BS.Assets.IFAs.MvtAnalysis.CostOrVal.Acqs</t>
  </si>
  <si>
    <t>Acqs</t>
  </si>
  <si>
    <t>Intangible fixed assets, acquisitions</t>
  </si>
  <si>
    <t>uk-gaap:IntangibleFixedAssetsAcquisitions</t>
  </si>
  <si>
    <t xml:space="preserve">            StartEnd.BS.Assets.IFAs.MvtAnalysis.CostOrVal.Additions</t>
  </si>
  <si>
    <t>Additions</t>
  </si>
  <si>
    <t>Intangible fixed assets, additions</t>
  </si>
  <si>
    <t>uk-gaap:IntangibleFixedAssetsAdditions</t>
  </si>
  <si>
    <t xml:space="preserve">            StartEnd.BS.Assets.IFAs.MvtAnalysis.CostOrVal.Disposals</t>
  </si>
  <si>
    <t>Disposals</t>
  </si>
  <si>
    <t>Intangible fixed assets, disposals</t>
  </si>
  <si>
    <t>uk-gaap:IntangibleFixedAssetsDisposals</t>
  </si>
  <si>
    <t xml:space="preserve">            StartEnd.BS.Assets.IFAs.MvtAnalysis.CostOrVal.DisposedWithSubsidiaries</t>
  </si>
  <si>
    <t>DisposedWithSubsidiaries</t>
  </si>
  <si>
    <t>Intangible fixed assets, disposed with subsidiaries</t>
  </si>
  <si>
    <t>uk-gaap:IntangibleFixedAssetsDisposedWithSubsidiaries</t>
  </si>
  <si>
    <t xml:space="preserve">            StartEnd.BS.Assets.IFAs.MvtAnalysis.CostOrVal.IncrDecrFromExchangeAdjust</t>
  </si>
  <si>
    <t>Intangible fixed assets, increase (decrease) from exchange adjustment</t>
  </si>
  <si>
    <t>uk-gaap:IntangibleFixedAssetsIncreaseDecreaseFromExchangeAdjustment</t>
  </si>
  <si>
    <t xml:space="preserve">            StartEnd.BS.Assets.IFAs.MvtAnalysis.CostOrVal.IncrDecrFromFairValueAdjust</t>
  </si>
  <si>
    <t>IncrDecrFromFairValueAdjust</t>
  </si>
  <si>
    <t>Intangible fixed assets, increase (decrease) from fair value adjustment</t>
  </si>
  <si>
    <t>uk-gaap:IntangibleFixedAssetsIncreaseDecreaseFromFairValueAdjustment</t>
  </si>
  <si>
    <t xml:space="preserve">            StartEnd.BS.Assets.IFAs.MvtAnalysis.CostOrVal.IncrDecrFromRevaluations</t>
  </si>
  <si>
    <t>Intangible fixed assets, increase (decrease) from revaluations</t>
  </si>
  <si>
    <t>uk-gaap:IntangibleFixedAssetsIncreaseDecreaseFromRevaluations</t>
  </si>
  <si>
    <t xml:space="preserve">            StartEnd.BS.Assets.IFAs.MvtAnalysis.CostOrVal.IncrDecrFromTransfersBetweenItems</t>
  </si>
  <si>
    <t>Intangible fixed assets, increase (decrease) from transfers between items</t>
  </si>
  <si>
    <t>uk-gaap:IntangibleFixedAssetsIncreaseDecreaseFromTransfersBetweenItems</t>
  </si>
  <si>
    <t xml:space="preserve">            StartEnd.BS.Assets.IFAs.MvtAnalysis.CostOrVal.NegativeGoodwillWrittenBack</t>
  </si>
  <si>
    <t>Intangible fixed assets, negative goodwill written back</t>
  </si>
  <si>
    <t>uk-gaap:IntangibleFixedAssetsNegativeGoodwillWrittenBack</t>
  </si>
  <si>
    <t xml:space="preserve">            StartEnd.BS.Assets.IFAs.MvtAnalysis.CostOrVal.OtherIncrDecr</t>
  </si>
  <si>
    <t>Intangible fixed assets, other increase (decrease)</t>
  </si>
  <si>
    <t>uk-gaap:IntangibleFixedAssetsOtherIncreaseDecrease</t>
  </si>
  <si>
    <t xml:space="preserve">      StartEnd.BS.Assets.TFAs</t>
  </si>
  <si>
    <t>TFAs</t>
  </si>
  <si>
    <t xml:space="preserve">        StartEnd.BS.Assets.TFAs.Aggreg</t>
  </si>
  <si>
    <t>Aggreg</t>
  </si>
  <si>
    <t xml:space="preserve">          StartEnd.BS.Assets.TFAs.Aggreg.DepnOnLeasedIncludedIn</t>
  </si>
  <si>
    <t>DepnOnLeasedIncludedIn</t>
  </si>
  <si>
    <t>10,11</t>
  </si>
  <si>
    <t>Aggregate depreciation on leased assets included in tangible fixed assets</t>
  </si>
  <si>
    <t>1,3</t>
  </si>
  <si>
    <t>uk-gaap:AggregateDepreciationOnLeasedAssetsIncludedInTangibleFixedAssets</t>
  </si>
  <si>
    <t xml:space="preserve">        StartEnd.BS.Assets.TFAs.MvtAnalysis</t>
  </si>
  <si>
    <t xml:space="preserve">          StartEnd.BS.Assets.TFAs.MvtAnalysis.CostOrVal</t>
  </si>
  <si>
    <t xml:space="preserve">            StartEnd.BS.Assets.TFAs.MvtAnalysis.CostOrVal.Acqs</t>
  </si>
  <si>
    <t>Tangible fixed assets, acquisitions</t>
  </si>
  <si>
    <t>1,3,10,11</t>
  </si>
  <si>
    <t>M 10</t>
  </si>
  <si>
    <t>uk-gaap:TangibleFixedAssetsAcquisitions</t>
  </si>
  <si>
    <t xml:space="preserve">            StartEnd.BS.Assets.TFAs.MvtAnalysis.CostOrVal.Additions</t>
  </si>
  <si>
    <t>Tangible fixed assets, additions</t>
  </si>
  <si>
    <t>uk-gaap:TangibleFixedAssetsAdditions</t>
  </si>
  <si>
    <t xml:space="preserve">            StartEnd.BS.Assets.TFAs.MvtAnalysis.CostOrVal.Disposals</t>
  </si>
  <si>
    <t>Tangible fixed assets, disposals</t>
  </si>
  <si>
    <t>uk-gaap:TangibleFixedAssetsDisposals</t>
  </si>
  <si>
    <t xml:space="preserve">            StartEnd.BS.Assets.TFAs.MvtAnalysis.CostOrVal.DisposedWithSubsidiaries</t>
  </si>
  <si>
    <t>Tangible fixed assets, disposed with subsidiaries</t>
  </si>
  <si>
    <t>uk-gaap:TangibleFixedAssetsDisposedWithSubsidiaries</t>
  </si>
  <si>
    <t xml:space="preserve">            StartEnd.BS.Assets.TFAs.MvtAnalysis.CostOrVal.IncrDecrFromExchangeAdjusts</t>
  </si>
  <si>
    <t>IncrDecrFromExchangeAdjusts</t>
  </si>
  <si>
    <t>Tangible fixed assets, increase (decrease) from exchange adjustments</t>
  </si>
  <si>
    <t>uk-gaap:TangibleFixedAssetsIncreaseDecreaseFromExchangeAdjustments</t>
  </si>
  <si>
    <t xml:space="preserve">            StartEnd.BS.Assets.TFAs.MvtAnalysis.CostOrVal.IncrDecrFromRevaluations</t>
  </si>
  <si>
    <t>Tangible fixed assets, increase (decrease) from revaluations</t>
  </si>
  <si>
    <t>uk-gaap:TangibleFixedAssetsIncreaseDecreaseFromRevaluations</t>
  </si>
  <si>
    <t xml:space="preserve">            StartEnd.BS.Assets.TFAs.MvtAnalysis.CostOrVal.IncrDecrFromTransfersBetweenItems</t>
  </si>
  <si>
    <t>Tangible fixed assets, increase (decrease) from transfers between items</t>
  </si>
  <si>
    <t>uk-gaap:TangibleFixedAssetsIncreaseDecreaseFromTransfersBetweenItems</t>
  </si>
  <si>
    <t xml:space="preserve">            StartEnd.BS.Assets.TFAs.MvtAnalysis.CostOrVal.OtherIncrDecr</t>
  </si>
  <si>
    <t>Tangible fixed assets, other increase (decrease)</t>
  </si>
  <si>
    <t>uk-gaap:TangibleFixedAssetsOtherIncreaseDecrease</t>
  </si>
  <si>
    <t xml:space="preserve">          StartEnd.BS.Assets.TFAs.MvtAnalysis.Depn</t>
  </si>
  <si>
    <t>Depn</t>
  </si>
  <si>
    <t xml:space="preserve">            StartEnd.BS.Assets.TFAs.MvtAnalysis.Depn.ChargedInPeriod</t>
  </si>
  <si>
    <t>Tangible fixed assets, depreciation, charged in period</t>
  </si>
  <si>
    <t>uk-gaap:TangibleFixedAssetsDepreciationChargedInPeriod</t>
  </si>
  <si>
    <t xml:space="preserve">            StartEnd.BS.Assets.TFAs.MvtAnalysis.Depn.DecrIncrFromDisposalSubsidiaries</t>
  </si>
  <si>
    <t>Tangible fixed assets, depreciation, decrease (increase) from disposal of subsidiaries</t>
  </si>
  <si>
    <t>uk-gaap:TangibleFixedAssetsDepreciationDecreaseIncreaseFromDisposalSubsidiaries</t>
  </si>
  <si>
    <t xml:space="preserve">            StartEnd.BS.Assets.TFAs.MvtAnalysis.Depn.DecrIncrOnDisposals</t>
  </si>
  <si>
    <t>Tangible fixed assets, depreciation, decrease (increase) on disposals</t>
  </si>
  <si>
    <t>uk-gaap:TangibleFixedAssetsDepreciationDecreaseIncreaseOnDisposals</t>
  </si>
  <si>
    <t xml:space="preserve">            StartEnd.BS.Assets.TFAs.MvtAnalysis.Depn.ImpairLosses</t>
  </si>
  <si>
    <t>Tangible fixed assets, impairment losses</t>
  </si>
  <si>
    <t>uk-gaap:TangibleFixedAssetsImpairmentLosses</t>
  </si>
  <si>
    <t xml:space="preserve">            StartEnd.BS.Assets.TFAs.MvtAnalysis.Depn.IncrDeceaseFromAcqs</t>
  </si>
  <si>
    <t>IncrDeceaseFromAcqs</t>
  </si>
  <si>
    <t>Tangible fixed assets, depreciation, increase (decrease) from acquisitions</t>
  </si>
  <si>
    <t>uk-gaap:TangibleFixedAssetsDepreciationIncreaseDeceaseFromAcquisitions</t>
  </si>
  <si>
    <t xml:space="preserve">            StartEnd.BS.Assets.TFAs.MvtAnalysis.Depn.IncrDecrFromExchangeAdjusts</t>
  </si>
  <si>
    <t>Tangible fixed assets, depreciation, increase (decrease) from exchange adjustments</t>
  </si>
  <si>
    <t>uk-gaap:TangibleFixedAssetsDepreciationIncreaseDecreaseFromExchangeAdjustments</t>
  </si>
  <si>
    <t xml:space="preserve">            StartEnd.BS.Assets.TFAs.MvtAnalysis.Depn.IncrDecrFromRevaluations</t>
  </si>
  <si>
    <t>Tangible fixed assets, depreciation, increase (decrease) from revaluations</t>
  </si>
  <si>
    <t>uk-gaap:TangibleFixedAssetsDepreciationIncreaseDecreaseFromRevaluations</t>
  </si>
  <si>
    <t xml:space="preserve">            StartEnd.BS.Assets.TFAs.MvtAnalysis.Depn.IncrDecrFromTransfersBetweenItems</t>
  </si>
  <si>
    <t>Tangible fixed assets, depreciation, increase (decrease) from transfers between items</t>
  </si>
  <si>
    <t>uk-gaap:TangibleFixedAssetsDepreciationIncreaseDecreaseFromTransfersBetweenItems</t>
  </si>
  <si>
    <t xml:space="preserve">            StartEnd.BS.Assets.TFAs.MvtAnalysis.Depn.OtherIncrDecr</t>
  </si>
  <si>
    <t>Tangible fixed assets, depreciation, other increase (decrease)</t>
  </si>
  <si>
    <t>uk-gaap:TangibleFixedAssetsDepreciationOtherIncreaseDecrease</t>
  </si>
  <si>
    <t xml:space="preserve">            StartEnd.BS.Assets.TFAs.MvtAnalysis.Depn.ReversalPastImpairs</t>
  </si>
  <si>
    <t>Tangible fixed assets, reversal of past impairments</t>
  </si>
  <si>
    <t>uk-gaap:TangibleFixedAssetsReversalPastImpairments</t>
  </si>
  <si>
    <t xml:space="preserve">    StartEnd.BS.CapRes</t>
  </si>
  <si>
    <t>CapRes</t>
  </si>
  <si>
    <t xml:space="preserve">      StartEnd.BS.CapRes.AcqMergerReserve</t>
  </si>
  <si>
    <t>AcqMergerReserve</t>
  </si>
  <si>
    <t xml:space="preserve">        StartEnd.BS.CapRes.AcqMergerReserve.ChargeInRelationToSharerelatedAwards</t>
  </si>
  <si>
    <t>ChargeInRelationToSharerelatedAwards</t>
  </si>
  <si>
    <t>Charge in relation to share-related awards, acquisition and merger reserve</t>
  </si>
  <si>
    <t>uk-gaap:ChargeInRelationToShare-relatedAwardsAcquisitionMergerReserve</t>
  </si>
  <si>
    <t xml:space="preserve">        StartEnd.BS.CapRes.AcqMergerReserve.LossGainFromDeferredTax</t>
  </si>
  <si>
    <t>LossGainFromDeferredTax</t>
  </si>
  <si>
    <t>Loss (gain) from deferred tax, acquisition and merger reserve</t>
  </si>
  <si>
    <t>uk-gaap:LossGainFromDeferredTaxAcquisitionMergerReserve</t>
  </si>
  <si>
    <t xml:space="preserve">        StartEnd.BS.CapRes.AcqMergerReserve.PremiumOnShareIssuesNet</t>
  </si>
  <si>
    <t>PremiumOnShareIssuesNet</t>
  </si>
  <si>
    <t>Premium on share issues, acquisition and merger reserve - Net</t>
  </si>
  <si>
    <t>uk-gaap:PremiumOnShareIssuesAcquisitionMergerReserve-Net</t>
  </si>
  <si>
    <t xml:space="preserve">        StartEnd.BS.CapRes.AcqMergerReserve.ShareDividendAlternative</t>
  </si>
  <si>
    <t>ShareDividendAlternative</t>
  </si>
  <si>
    <t>Share dividend alternative, acquisition and merger reserve</t>
  </si>
  <si>
    <t>uk-gaap:ShareDividendAlternativeAcquisitionMergerReserve</t>
  </si>
  <si>
    <t xml:space="preserve">        StartEnd.BS.CapRes.AcqMergerReserve.TransferFrom</t>
  </si>
  <si>
    <t>TransferFrom</t>
  </si>
  <si>
    <t>Transfer from (to) acquisition and merger reserve</t>
  </si>
  <si>
    <t>uk-gaap:TransferFromToAcquisitionMergerReserve</t>
  </si>
  <si>
    <t xml:space="preserve">      StartEnd.BS.CapRes.MinorityInterestBS</t>
  </si>
  <si>
    <t>MinorityInterestBS</t>
  </si>
  <si>
    <t xml:space="preserve">        StartEnd.BS.CapRes.MinorityInterestBS.AcqSubsidiariesInterests</t>
  </si>
  <si>
    <t>AcqSubsidiariesInterests</t>
  </si>
  <si>
    <t>Acquisition of subsidiaries, minority interests</t>
  </si>
  <si>
    <t>uk-gaap:AcquisitionSubsidiariesMinorityInterests</t>
  </si>
  <si>
    <t xml:space="preserve">        StartEnd.BS.CapRes.MinorityInterestBS.DisposalSubsidiariesInterests</t>
  </si>
  <si>
    <t>DisposalSubsidiariesInterests</t>
  </si>
  <si>
    <t>Disposal of subsidiaries, minority interests</t>
  </si>
  <si>
    <t>uk-gaap:DisposalSubsidiariesMinorityInterests</t>
  </si>
  <si>
    <t xml:space="preserve">        StartEnd.BS.CapRes.MinorityInterestBS.DividendsPaidPayableToInterests</t>
  </si>
  <si>
    <t>DividendsPaidPayableToInterests</t>
  </si>
  <si>
    <t>43,44</t>
  </si>
  <si>
    <t>Dividends paid and payable to minority interests</t>
  </si>
  <si>
    <t>1,3,4</t>
  </si>
  <si>
    <t>uk-gaap:DividendsPaidPayableToMinorityInterests</t>
  </si>
  <si>
    <t>1,13</t>
  </si>
  <si>
    <t xml:space="preserve">        StartEnd.BS.CapRes.MinorityInterestBS.GainFromExchangeAdjustsInterests</t>
  </si>
  <si>
    <t>GainFromExchangeAdjustsInterests</t>
  </si>
  <si>
    <t>Gain (loss) from exchange adjustments, minority interests</t>
  </si>
  <si>
    <t>uk-gaap:GainLossFromExchangeAdjustmentsMinorityInterests</t>
  </si>
  <si>
    <t xml:space="preserve">        StartEnd.BS.CapRes.MinorityInterestBS.RetainedShareProfitLossForPeriodInterests</t>
  </si>
  <si>
    <t>RetainedShareProfitLossForPeriodInterests</t>
  </si>
  <si>
    <t>Retained share of profit (loss) for period, minority interests</t>
  </si>
  <si>
    <t>uk-gaap:RetainedShareProfitLossForPeriodMinorityInterests</t>
  </si>
  <si>
    <t xml:space="preserve">        StartEnd.BS.CapRes.MinorityInterestBS.RevaluationSubsidiariesNetAssetsInterests</t>
  </si>
  <si>
    <t>RevaluationSubsidiariesNetAssetsInterests</t>
  </si>
  <si>
    <t>Revaluation of subsidiaries net assets, minority interests</t>
  </si>
  <si>
    <t>uk-gaap:RevaluationSubsidiariesNetAssetsMinorityInterests</t>
  </si>
  <si>
    <t xml:space="preserve">        StartEnd.BS.CapRes.MinorityInterestBS.ShareOtherReservesIncrInterests</t>
  </si>
  <si>
    <t>ShareOtherReservesIncrInterests</t>
  </si>
  <si>
    <t>Share of other reserves increase (decrease), minority interests</t>
  </si>
  <si>
    <t>uk-gaap:ShareOtherReservesIncreaseDecreaseMinorityInterests</t>
  </si>
  <si>
    <t xml:space="preserve">        StartEnd.BS.CapRes.MinorityInterestBS.SharesIssuedToInterests</t>
  </si>
  <si>
    <t>SharesIssuedToInterests</t>
  </si>
  <si>
    <t>Shares issued to minority interests</t>
  </si>
  <si>
    <t>uk-gaap:SharesIssuedToMinorityInterests</t>
  </si>
  <si>
    <t xml:space="preserve">      StartEnd.BS.CapRes.OtherAggregateReserves</t>
  </si>
  <si>
    <t>OtherAggregateReserves</t>
  </si>
  <si>
    <t xml:space="preserve">        StartEnd.BS.CapRes.OtherAggregateReserves.CapitalRedemption</t>
  </si>
  <si>
    <t>CapitalRedemption</t>
  </si>
  <si>
    <t xml:space="preserve">          StartEnd.BS.CapRes.OtherAggregateReserves.CapitalRedemption.IncrIn</t>
  </si>
  <si>
    <t>IncrIn</t>
  </si>
  <si>
    <t>Increase (decrease) in capital redemption reserve</t>
  </si>
  <si>
    <t>uk-gaap:IncreaseDecreaseInCapitalRedemptionReserve</t>
  </si>
  <si>
    <t xml:space="preserve">          StartEnd.BS.CapRes.OtherAggregateReserves.CapitalRedemption.TransferFrom</t>
  </si>
  <si>
    <t>Transfer from (to) capital redemption reserve</t>
  </si>
  <si>
    <t>uk-gaap:TransferFromToCapitalRedemptionReserve</t>
  </si>
  <si>
    <t xml:space="preserve">        StartEnd.BS.CapRes.OtherAggregateReserves.ForeignExchangeTranslation</t>
  </si>
  <si>
    <t>ForeignExchangeTranslation</t>
  </si>
  <si>
    <t xml:space="preserve">          StartEnd.BS.CapRes.OtherAggregateReserves.ForeignExchangeTranslation.GainFromTaxOnAdjusts</t>
  </si>
  <si>
    <t>GainFromTaxOnAdjusts</t>
  </si>
  <si>
    <t>Gain (loss) from tax on exchange adjustments</t>
  </si>
  <si>
    <t>2,3</t>
  </si>
  <si>
    <t>uk-gaap:GainLossFromTaxOnExchangeAdjustments</t>
  </si>
  <si>
    <t>1,14</t>
  </si>
  <si>
    <t xml:space="preserve">          StartEnd.BS.CapRes.OtherAggregateReserves.ForeignExchangeTranslation.GainRecognisedFromDifferencesExclGainsOnFinInstrsValueThroughProfitOrLoss</t>
  </si>
  <si>
    <t>GainRecognisedFromDifferencesExclGainsOnFinInstrsValueThroughProfitOrLoss</t>
  </si>
  <si>
    <t>Gain (loss) recognised from foreign exchange differences, excluding gains on financial instruments at fair value through profit or loss</t>
  </si>
  <si>
    <t>uk-gaap:GainLossRecognisedFromForeignExchangeDifferencesExcludingGainsOnFinancialInstrumentsFairValueThroughProfitOrLoss</t>
  </si>
  <si>
    <t xml:space="preserve">          StartEnd.BS.CapRes.OtherAggregateReserves.ForeignExchangeTranslation.TransferFromToAcct</t>
  </si>
  <si>
    <t>TransferFromToAcct</t>
  </si>
  <si>
    <t>Transfer from (to) foreign exchange translation account</t>
  </si>
  <si>
    <t>uk-gaap:TransferFromToForeignExchangeTranslationAccount</t>
  </si>
  <si>
    <t xml:space="preserve">        StartEnd.BS.CapRes.OtherAggregateReserves.GainFromExchangeAdjusts</t>
  </si>
  <si>
    <t>GainFromExchangeAdjusts</t>
  </si>
  <si>
    <t>Gain (loss) from exchange adjustments, other aggregate reserves</t>
  </si>
  <si>
    <t>uk-gaap:GainLossFromExchangeAdjustmentsOtherAggregateReserves</t>
  </si>
  <si>
    <t xml:space="preserve">        StartEnd.BS.CapRes.OtherAggregateReserves.Hedging</t>
  </si>
  <si>
    <t>Hedging</t>
  </si>
  <si>
    <t xml:space="preserve">          StartEnd.BS.CapRes.OtherAggregateReserves.Hedging.TransferFrom</t>
  </si>
  <si>
    <t>Transfer from (to) hedging reserve</t>
  </si>
  <si>
    <t>uk-gaap:TransferFromToHedgingReserve</t>
  </si>
  <si>
    <t xml:space="preserve">          StartEnd.BS.CapRes.OtherAggregateReserves.Hedging.ValueHedgesIncrInOwnShares</t>
  </si>
  <si>
    <t>ValueHedgesIncrInOwnShares</t>
  </si>
  <si>
    <t>Fair value of hedges, increase (decrease) in own shares reserve</t>
  </si>
  <si>
    <t>uk-gaap:FairValueHedgesIncreaseDecreaseInOwnSharesReserve</t>
  </si>
  <si>
    <t xml:space="preserve">        StartEnd.BS.CapRes.OtherAggregateReserves.LossGainFromDeferredTax</t>
  </si>
  <si>
    <t>Loss (gain) from deferred tax, other aggregate reserves</t>
  </si>
  <si>
    <t>uk-gaap:LossGainFromDeferredTaxOtherAggregateReserves</t>
  </si>
  <si>
    <t xml:space="preserve">        StartEnd.BS.CapRes.OtherAggregateReserves.Others</t>
  </si>
  <si>
    <t>Others</t>
  </si>
  <si>
    <t xml:space="preserve">          StartEnd.BS.CapRes.OtherAggregateReserves.Others.IncrIn</t>
  </si>
  <si>
    <t>Increase (decrease) in other reserves</t>
  </si>
  <si>
    <t>uk-gaap:IncreaseDecreaseInOtherReserves</t>
  </si>
  <si>
    <t xml:space="preserve">          StartEnd.BS.CapRes.OtherAggregateReserves.Others.TransferFromToAcct</t>
  </si>
  <si>
    <t>Transfer from (to) other reserves account</t>
  </si>
  <si>
    <t>uk-gaap:TransferFromToOtherReservesAccount</t>
  </si>
  <si>
    <t xml:space="preserve">        StartEnd.BS.CapRes.OtherAggregateReserves.OwnShares</t>
  </si>
  <si>
    <t>OwnShares</t>
  </si>
  <si>
    <t xml:space="preserve">          StartEnd.BS.CapRes.OtherAggregateReserves.OwnShares.SharerelatedAwardsIncrIn</t>
  </si>
  <si>
    <t>SharerelatedAwardsIncrIn</t>
  </si>
  <si>
    <t>Share-related awards, increase (decrease) in own shares reserve</t>
  </si>
  <si>
    <t>uk-gaap:Share-relatedAwardsIncreaseDecreaseInOwnSharesReserve</t>
  </si>
  <si>
    <t xml:space="preserve">          StartEnd.BS.CapRes.OtherAggregateReserves.OwnShares.TransferFrom</t>
  </si>
  <si>
    <t>Transfer from (to) own shares reserve</t>
  </si>
  <si>
    <t>uk-gaap:TransferFromToOwnSharesReserve</t>
  </si>
  <si>
    <t xml:space="preserve">        StartEnd.BS.CapRes.OtherAggregateReserves.TransferFrom</t>
  </si>
  <si>
    <t>Transfer from (to) other aggregate reserves</t>
  </si>
  <si>
    <t>uk-gaap:TransferFromToOtherAggregateReserves</t>
  </si>
  <si>
    <t xml:space="preserve">        StartEnd.BS.CapRes.OtherAggregateReserves.ValueAvailForSale</t>
  </si>
  <si>
    <t>ValueAvailForSale</t>
  </si>
  <si>
    <t xml:space="preserve">          StartEnd.BS.CapRes.OtherAggregateReserves.ValueAvailForSale.IncrIn</t>
  </si>
  <si>
    <t>Increase (decrease) in fair value / available-for-sale reserve</t>
  </si>
  <si>
    <t>uk-gaap:IncreaseDecreaseInFairValueAvailabe-for-saleReserve</t>
  </si>
  <si>
    <t xml:space="preserve">      StartEnd.BS.CapRes.PLReserve</t>
  </si>
  <si>
    <t>PLReserve</t>
  </si>
  <si>
    <t xml:space="preserve">        StartEnd.BS.CapRes.PLReserve.ActuarialGainRecognisedInPensionSchemes</t>
  </si>
  <si>
    <t>ActuarialGainRecognisedInPensionSchemes</t>
  </si>
  <si>
    <t>Actuarial gain (loss) recognised in pension schemes</t>
  </si>
  <si>
    <t>uk-gaap:ActuarialGainLossRecognisedInPensionSchemes</t>
  </si>
  <si>
    <t xml:space="preserve">        StartEnd.BS.CapRes.PLReserve.EmployeeShareOptionPaymentsDecrIncrInPL</t>
  </si>
  <si>
    <t>EmployeeShareOptionPaymentsDecrIncrInPL</t>
  </si>
  <si>
    <t>Employee share option payments, decrease (increase) in profit and loss account</t>
  </si>
  <si>
    <t>uk-gaap:EmployeeShareOptionPaymentsDecreaseIncreaseInProfitLossAccount</t>
  </si>
  <si>
    <t xml:space="preserve">        StartEnd.BS.CapRes.PLReserve.GainFromExchangeAdjustsPL</t>
  </si>
  <si>
    <t>GainFromExchangeAdjustsPL</t>
  </si>
  <si>
    <t>Gain (loss) from exchange adjustments, profit and loss account</t>
  </si>
  <si>
    <t>uk-gaap:GainLossFromExchangeAdjustmentsProfitLossAccount</t>
  </si>
  <si>
    <t xml:space="preserve">        StartEnd.BS.CapRes.PLReserve.GainFromTaxOnExchangeAdjustsPL</t>
  </si>
  <si>
    <t>GainFromTaxOnExchangeAdjustsPL</t>
  </si>
  <si>
    <t>Gain (loss) from tax on exchange adjustments, profit and loss account</t>
  </si>
  <si>
    <t>uk-gaap:GainLossFromTaxOnExchangeAdjustmentsProfitLossAccount</t>
  </si>
  <si>
    <t xml:space="preserve">        StartEnd.BS.CapRes.PLReserve.GoodwillArisingOnAcqs</t>
  </si>
  <si>
    <t>GoodwillArisingOnAcqs</t>
  </si>
  <si>
    <t>Goodwill arising on acquisitions</t>
  </si>
  <si>
    <t>uk-gaap:GoodwillArisingOnAcquisitions</t>
  </si>
  <si>
    <t xml:space="preserve">        StartEnd.BS.CapRes.PLReserve.GoodwillResurrectedLostOnDisposalSubsidiaries</t>
  </si>
  <si>
    <t>GoodwillResurrectedLostOnDisposalSubsidiaries</t>
  </si>
  <si>
    <t>Goodwill resurrected (lost) on disposal of subsidiaries</t>
  </si>
  <si>
    <t>1,3,24</t>
  </si>
  <si>
    <t>uk-gaap:GoodwillResurrectedLostOnDisposalSubsidiaries</t>
  </si>
  <si>
    <t>1,33</t>
  </si>
  <si>
    <t xml:space="preserve">        StartEnd.BS.CapRes.PLReserve.LossGainFromDeferredTaxPL</t>
  </si>
  <si>
    <t>LossGainFromDeferredTaxPL</t>
  </si>
  <si>
    <t>Loss (gain) from deferred tax, profit and loss account</t>
  </si>
  <si>
    <t>uk-gaap:LossGainFromDeferredTaxProfitLossAccount</t>
  </si>
  <si>
    <t xml:space="preserve">        StartEnd.BS.CapRes.PLReserve.OwnSharesHeldInRelationToEmployeeShareSchemesDecrIncrInPL</t>
  </si>
  <si>
    <t>OwnSharesHeldInRelationToEmployeeShareSchemesDecrIncrInPL</t>
  </si>
  <si>
    <t>Own shares held in relation to employee share schemes, decrease (increase) in profit and loss account</t>
  </si>
  <si>
    <t>uk-gaap:OwnSharesHeldInRelationToEmployeeShareSchemesDecreaseIncreaseInProfitLossAccount</t>
  </si>
  <si>
    <t xml:space="preserve">        StartEnd.BS.CapRes.PLReserve.PurchaseOwnSharesDecrIncrInPL</t>
  </si>
  <si>
    <t>PurchaseOwnSharesDecrIncrInPL</t>
  </si>
  <si>
    <t>Purchase of own shares, decrease (increase) in profit and loss account</t>
  </si>
  <si>
    <t>uk-gaap:PurchaseOwnSharesDecreaseIncreaseInProfitLossAccount</t>
  </si>
  <si>
    <t xml:space="preserve">        StartEnd.BS.CapRes.PLReserve.RedemptionPreferenceSharesDecrIncrInPL</t>
  </si>
  <si>
    <t>RedemptionPreferenceSharesDecrIncrInPL</t>
  </si>
  <si>
    <t>Redemption of preference shares, decrease (increase) in profit and loss account</t>
  </si>
  <si>
    <t>uk-gaap:RedemptionPreferenceSharesDecreaseIncreaseInProfitLossAccount</t>
  </si>
  <si>
    <t xml:space="preserve">        StartEnd.BS.CapRes.PLReserve.TotalDividendPayment</t>
  </si>
  <si>
    <t>TotalDividendPayment</t>
  </si>
  <si>
    <t>Total dividend payment</t>
  </si>
  <si>
    <t>1,3,14,31,32</t>
  </si>
  <si>
    <t>uk-gaap:TotalDividendPayment</t>
  </si>
  <si>
    <t>1,26</t>
  </si>
  <si>
    <t xml:space="preserve">        StartEnd.BS.CapRes.PLReserve.TotalTransferToFromPL</t>
  </si>
  <si>
    <t>TotalTransferToFromPL</t>
  </si>
  <si>
    <t>Total transfer to (from) profit and loss account reserve</t>
  </si>
  <si>
    <t>uk-gaap:TotalTransferToFromProfitLossAccountReserve</t>
  </si>
  <si>
    <t xml:space="preserve">      StartEnd.BS.CapRes.RevaluationReserve</t>
  </si>
  <si>
    <t>RevaluationReserve</t>
  </si>
  <si>
    <t xml:space="preserve">        StartEnd.BS.CapRes.RevaluationReserve.InvestProperties</t>
  </si>
  <si>
    <t>InvestProperties</t>
  </si>
  <si>
    <t xml:space="preserve">          StartEnd.BS.CapRes.RevaluationReserve.InvestProperties.GainFromExchangeAdjusts</t>
  </si>
  <si>
    <t>Gain (loss) from exchange adjustments, revaluation reserve, investment properties</t>
  </si>
  <si>
    <t>uk-gaap:GainLossFromExchangeAdjustmentsRevaluationReserveInvestmentProperties</t>
  </si>
  <si>
    <t xml:space="preserve">          StartEnd.BS.CapRes.RevaluationReserve.InvestProperties.LossGainFromDeferredTax</t>
  </si>
  <si>
    <t>Loss (gain) from deferred tax, revaluation reserve, investment properties</t>
  </si>
  <si>
    <t>uk-gaap:LossGainFromDeferredTaxRevaluationReserveInvestmentProperties</t>
  </si>
  <si>
    <t xml:space="preserve">          StartEnd.BS.CapRes.RevaluationReserve.InvestProperties.SurplusPeriod</t>
  </si>
  <si>
    <t>SurplusPeriod</t>
  </si>
  <si>
    <t>Revaluation surplus in period, investment properties</t>
  </si>
  <si>
    <t>uk-gaap:RevaluationSurplusInPeriodInvestmentProperties</t>
  </si>
  <si>
    <t xml:space="preserve">          StartEnd.BS.CapRes.RevaluationReserve.InvestProperties.TransferFromAmountEquivalentToAdditionalDepnRevaluedAssets</t>
  </si>
  <si>
    <t>TransferFromAmountEquivalentToAdditionalDepnRevaluedAssets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</si>
  <si>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</si>
  <si>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</si>
  <si>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StartEnd.BS.CapRes.RevaluationReserve.InvestProperties.TransferRealisedSurplusFrom</t>
  </si>
  <si>
    <t>TransferRealisedSurplusFrom</t>
  </si>
  <si>
    <t>Transfer of realised revaluation surplus from revaluation reserve, investment properties</t>
  </si>
  <si>
    <t>uk-gaap:TransferRealisedRevaluationSurplusFromRevaluationReserveInvestmentProperties</t>
  </si>
  <si>
    <t xml:space="preserve">        StartEnd.BS.CapRes.RevaluationReserve.OtherItems</t>
  </si>
  <si>
    <t>OtherItems</t>
  </si>
  <si>
    <t xml:space="preserve">          StartEnd.BS.CapRes.RevaluationReserve.OtherItems.GainFromExchangeAdjusts</t>
  </si>
  <si>
    <t>Gain (loss) from exchange adjustments, revaluation reserve, other items</t>
  </si>
  <si>
    <t>uk-gaap:GainLossFromExchangeAdjustmentsRevaluationReserveOtherItems</t>
  </si>
  <si>
    <t xml:space="preserve">          StartEnd.BS.CapRes.RevaluationReserve.OtherItems.InterestsInSubsidiaryUndertakingsIncrIn</t>
  </si>
  <si>
    <t>InterestsInSubsidiaryUndertakingsIncrIn</t>
  </si>
  <si>
    <t>Revaluation of interests in subsidiary undertakings, increase (decrease) in revaluation reserve, other items</t>
  </si>
  <si>
    <t>uk-gaap:RevaluationInterestsInSubsidiaryUndertakingsIncreaseDecreaseInRevaluationReserveOtherItems</t>
  </si>
  <si>
    <t xml:space="preserve">          StartEnd.BS.CapRes.RevaluationReserve.OtherItems.LossGainFromDeferredTax</t>
  </si>
  <si>
    <t>Loss (gain) from deferred tax, revaluation reserve, other items</t>
  </si>
  <si>
    <t>uk-gaap:LossGainFromDeferredTaxRevaluationReserveOtherItems</t>
  </si>
  <si>
    <t xml:space="preserve">          StartEnd.BS.CapRes.RevaluationReserve.OtherItems.SurplusInPeriod</t>
  </si>
  <si>
    <t>SurplusInPeriod</t>
  </si>
  <si>
    <t>Revaluation surplus in period, other items</t>
  </si>
  <si>
    <t>uk-gaap:RevaluationSurplusInPeriodOtherItems</t>
  </si>
  <si>
    <t xml:space="preserve">          StartEnd.BS.CapRes.RevaluationReserve.OtherItems.TransferFromAmountEquivalentToAdditionalDepnRevaluedAssets</t>
  </si>
  <si>
    <t>Transfer from revaluation reserve, other items, of amount equivalent to additional depreciation of revalued assets</t>
  </si>
  <si>
    <t>uk-gaap:TransferFromRevaluationReserveOtherItemsAmountEquivalentToAdditionalDepreciationRevaluedAssets</t>
  </si>
  <si>
    <t xml:space="preserve">          StartEnd.BS.CapRes.RevaluationReserve.OtherItems.TransferRealisedSurplusFrom</t>
  </si>
  <si>
    <t>Transfer of realised revaluation surplus from revaluation reserve, other items</t>
  </si>
  <si>
    <t>uk-gaap:TransferRealisedRevaluationSurplusFromRevaluationReserveOtherItems</t>
  </si>
  <si>
    <t xml:space="preserve">      StartEnd.BS.CapRes.SharePremiumAcct</t>
  </si>
  <si>
    <t>SharePremiumAcct</t>
  </si>
  <si>
    <t xml:space="preserve">        StartEnd.BS.CapRes.SharePremiumAcct.ConversionExchangeableUndatedLoanCapitalIncrInAcct</t>
  </si>
  <si>
    <t>ConversionExchangeableUndatedLoanCapitalIncrInAcct</t>
  </si>
  <si>
    <t>Conversion of exchangeable undated loan capital, increase (decrease) in share premium account</t>
  </si>
  <si>
    <t>uk-gaap:ConversionExchangeableUndatedLoanCapitalIncreaseDecreaseInSharePremiumAccount</t>
  </si>
  <si>
    <t xml:space="preserve">        StartEnd.BS.CapRes.SharePremiumAcct.DividendAlternativeIncrInAcct</t>
  </si>
  <si>
    <t>DividendAlternativeIncrInAcct</t>
  </si>
  <si>
    <t>Share dividend alternative, increase (decrease) in share premium account</t>
  </si>
  <si>
    <t>uk-gaap:ShareDividendAlternativeIncreaseDecreaseInSharePremiumAccount</t>
  </si>
  <si>
    <t xml:space="preserve">        StartEnd.BS.CapRes.SharePremiumAcct.GainFromExchangeAdjustsAcct</t>
  </si>
  <si>
    <t>GainFromExchangeAdjustsAcct</t>
  </si>
  <si>
    <t>Gain (loss) from exchange adjustments, share premium account</t>
  </si>
  <si>
    <t>uk-gaap:GainLossFromExchangeAdjustmentsSharePremiumAccount</t>
  </si>
  <si>
    <t xml:space="preserve">        StartEnd.BS.CapRes.SharePremiumAcct.IssuesAccountNet</t>
  </si>
  <si>
    <t>IssuesAccountNet</t>
  </si>
  <si>
    <t>Premium on share issues, share premium account - Net</t>
  </si>
  <si>
    <t>uk-gaap:PremiumOnShareIssuesSharePremiumAccount-Net</t>
  </si>
  <si>
    <t xml:space="preserve">        StartEnd.BS.CapRes.SharePremiumAcct.PurchaseOwnSharesDecrIncrInAcct</t>
  </si>
  <si>
    <t>PurchaseOwnSharesDecrIncrInAcct</t>
  </si>
  <si>
    <t>Purchase of own shares, decrease (increase) in share premium account</t>
  </si>
  <si>
    <t>uk-gaap:PurchaseOwnSharesDecreaseIncreaseInSharePremiumAccount</t>
  </si>
  <si>
    <t xml:space="preserve">        StartEnd.BS.CapRes.SharePremiumAcct.RedemptionPreferenceSharesDecrIncrInAcct</t>
  </si>
  <si>
    <t>RedemptionPreferenceSharesDecrIncrInAcct</t>
  </si>
  <si>
    <t>Redemption of preference shares, decrease (increase) in share premium account</t>
  </si>
  <si>
    <t>uk-gaap:RedemptionPreferenceSharesDecreaseIncreaseInSharePremiumAccount</t>
  </si>
  <si>
    <t xml:space="preserve">        StartEnd.BS.CapRes.SharePremiumAcct.SharerelatedAwardsIncrInAcct</t>
  </si>
  <si>
    <t>SharerelatedAwardsIncrInAcct</t>
  </si>
  <si>
    <t>Share-related awards, increase (decrease) in share premium account</t>
  </si>
  <si>
    <t>uk-gaap:Share-relatedAwardsIncreaseDecreaseInSharePremiumAccount</t>
  </si>
  <si>
    <t xml:space="preserve">        StartEnd.BS.CapRes.SharePremiumAcct.TransferFromToAcct</t>
  </si>
  <si>
    <t>Transfer from (to) share premium account</t>
  </si>
  <si>
    <t>uk-gaap:TransferFromToSharePremiumAccount</t>
  </si>
  <si>
    <t xml:space="preserve">    StartEnd.BS.CurAssets</t>
  </si>
  <si>
    <t>CurAssets</t>
  </si>
  <si>
    <t xml:space="preserve">      StartEnd.BS.CurAssets.Cash</t>
  </si>
  <si>
    <t>Cash</t>
  </si>
  <si>
    <t xml:space="preserve">        StartEnd.BS.CurAssets.Cash.Bank</t>
  </si>
  <si>
    <t>Bank</t>
  </si>
  <si>
    <t>uk-gaap:CashBank</t>
  </si>
  <si>
    <t xml:space="preserve">        StartEnd.BS.CurAssets.Cash.InHand</t>
  </si>
  <si>
    <t>InHand</t>
  </si>
  <si>
    <t>uk-gaap:CashInHand</t>
  </si>
  <si>
    <t xml:space="preserve">  StartEnd.CalledUpShareCapital</t>
  </si>
  <si>
    <t>CalledUpShareCapital</t>
  </si>
  <si>
    <t xml:space="preserve">    StartEnd.CalledUpShareCapital.AllottedPaid</t>
  </si>
  <si>
    <t>AllottedPaid</t>
  </si>
  <si>
    <t xml:space="preserve">      StartEnd.CalledUpShareCapital.AllottedPaid.AllottedMovementAnalysis</t>
  </si>
  <si>
    <t>AllottedMovementAnalysis</t>
  </si>
  <si>
    <t xml:space="preserve">        StartEnd.CalledUpShareCapital.AllottedPaid.AllottedMovementAnalysis.ConsidReceivedForSharesDuringPeriod</t>
  </si>
  <si>
    <t>ConsidReceivedForSharesDuringPeriod</t>
  </si>
  <si>
    <t>Consideration received for shares allotted during period</t>
  </si>
  <si>
    <t>1,3,31,32</t>
  </si>
  <si>
    <t>uk-gaap:ConsiderationReceivedForSharesAllottedDuringPeriod</t>
  </si>
  <si>
    <t xml:space="preserve">        StartEnd.CalledUpShareCapital.AllottedPaid.AllottedMovementAnalysis.NumberSharesIncrDuringPeriod</t>
  </si>
  <si>
    <t>NumberSharesIncrDuringPeriod</t>
  </si>
  <si>
    <t>Number of shares allotted, increase (decrease) during period</t>
  </si>
  <si>
    <t>uk-gaap:NumberSharesAllottedIncreaseDecreaseDuringPeriod</t>
  </si>
  <si>
    <t xml:space="preserve">        StartEnd.CalledUpShareCapital.AllottedPaid.AllottedMovementAnalysis.ValueShares</t>
  </si>
  <si>
    <t>ValueShares</t>
  </si>
  <si>
    <t>SumEnd 5023</t>
  </si>
  <si>
    <t>uk-gaap:ValueSharesAllotted</t>
  </si>
  <si>
    <t>SumEnd 9167</t>
  </si>
  <si>
    <t xml:space="preserve">        StartEnd.CalledUpShareCapital.AllottedPaid.AllottedMovementAnalysis.ValueSharesIncrDuringPeriod</t>
  </si>
  <si>
    <t>ValueSharesIncrDuringPeriod</t>
  </si>
  <si>
    <t>Value of shares allotted, increase (decrease) during period</t>
  </si>
  <si>
    <t>uk-gaap:ValueSharesAllottedIncreaseDecreaseDuringPeriod</t>
  </si>
  <si>
    <t xml:space="preserve">  StartEnd.CF</t>
  </si>
  <si>
    <t>CF</t>
  </si>
  <si>
    <t xml:space="preserve">    StartEnd.CF.NetDebts</t>
  </si>
  <si>
    <t>NetDebts</t>
  </si>
  <si>
    <t xml:space="preserve">      StartEnd.CF.NetDebts.CAI</t>
  </si>
  <si>
    <t>CAI</t>
  </si>
  <si>
    <t xml:space="preserve">        StartEnd.CF.NetDebts.CAI.IncrInCurrentAssetInvestsFromAcqsDisposals</t>
  </si>
  <si>
    <t>IncrInCurrentAssetInvestsFromAcqsDisposals</t>
  </si>
  <si>
    <t>Increase (decrease) in current asset investments from acquisitions and disposals</t>
  </si>
  <si>
    <t>uk-gaap:IncreaseDecreaseInCurrentAssetInvestmentsFromAcquisitionsDisposals</t>
  </si>
  <si>
    <t xml:space="preserve">        StartEnd.CF.NetDebts.CAI.IncrInCurrentAssetInvestsFromExchangeAdjusts</t>
  </si>
  <si>
    <t>IncrInCurrentAssetInvestsFromExchangeAdjusts</t>
  </si>
  <si>
    <t>Increase (decrease) in current asset investments from exchange adjustments</t>
  </si>
  <si>
    <t>uk-gaap:IncreaseDecreaseInCurrentAssetInvestmentsFromExchangeAdjustments</t>
  </si>
  <si>
    <t xml:space="preserve">        StartEnd.CF.NetDebts.CAI.IncrInCurrentAssetInvestsFromOtherNoncashChanges</t>
  </si>
  <si>
    <t>IncrInCurrentAssetInvestsFromOtherNoncashChanges</t>
  </si>
  <si>
    <t>Increase (decrease) in current asset investments from other non-cash changes</t>
  </si>
  <si>
    <t>uk-gaap:IncreaseDecreaseInCurrentAssetInvestmentsFromOtherNon-cashChanges</t>
  </si>
  <si>
    <t xml:space="preserve">      StartEnd.CF.NetDebts.CashMovmnt</t>
  </si>
  <si>
    <t>CashMovmnt</t>
  </si>
  <si>
    <t xml:space="preserve">        StartEnd.CF.NetDebts.CashMovmnt.IncrInBankInHandExclExchangeAdjusts</t>
  </si>
  <si>
    <t>IncrInBankInHandExclExchangeAdjusts</t>
  </si>
  <si>
    <t>Increase (decrease) in cash at bank and in hand, excluding exchange adjustments</t>
  </si>
  <si>
    <t>uk-gaap:IncreaseDecreaseInCashBankInHandExcludingExchangeAdjustments</t>
  </si>
  <si>
    <t xml:space="preserve">        StartEnd.CF.NetDebts.CashMovmnt.IncrInBankInHandFromAcqsDisposals</t>
  </si>
  <si>
    <t>IncrInBankInHandFromAcqsDisposals</t>
  </si>
  <si>
    <t>Increase (decrease) in cash at bank and in hand from acquisitions and disposals</t>
  </si>
  <si>
    <t>uk-gaap:IncreaseDecreaseInCashBankInHandFromAcquisitionsDisposals</t>
  </si>
  <si>
    <t xml:space="preserve">        StartEnd.CF.NetDebts.CashMovmnt.IncrInBankInHandFromExchangeAdjusts</t>
  </si>
  <si>
    <t>IncrInBankInHandFromExchangeAdjusts</t>
  </si>
  <si>
    <t>Increase (decrease) in cash at bank and in hand from exchange adjustments</t>
  </si>
  <si>
    <t>uk-gaap:IncreaseDecreaseInCashBankInHandFromExchangeAdjustments</t>
  </si>
  <si>
    <t xml:space="preserve">        StartEnd.CF.NetDebts.CashMovmnt.IncrInBankInHandFromOtherNoncashChanges</t>
  </si>
  <si>
    <t>IncrInBankInHandFromOtherNoncashChanges</t>
  </si>
  <si>
    <t>Increase (decrease) in cash at bank and in hand from other non-cash changes</t>
  </si>
  <si>
    <t>uk-gaap:IncreaseDecreaseInCashBankInHandFromOtherNon-cashChanges</t>
  </si>
  <si>
    <t xml:space="preserve">      StartEnd.CF.NetDebts.FinLeasesHPContractsAll</t>
  </si>
  <si>
    <t>FinLeasesHPContractsAll</t>
  </si>
  <si>
    <t xml:space="preserve">        StartEnd.CF.NetDebts.FinLeasesHPContractsAll.CapitalElementFinanceRentalPayments</t>
  </si>
  <si>
    <t>CapitalElementFinanceRentalPayments</t>
  </si>
  <si>
    <t>Capital element of finance lease rental payments</t>
  </si>
  <si>
    <t>uk-gaap:CapitalElementFinanceLeaseRentalPayments</t>
  </si>
  <si>
    <t xml:space="preserve">        StartEnd.CF.NetDebts.FinLeasesHPContractsAll.IncrInFinanceHirePurchaseFromAcqsDisposals</t>
  </si>
  <si>
    <t>IncrInFinanceHirePurchaseFromAcqsDisposals</t>
  </si>
  <si>
    <t>Increase (decrease) in finance lease and hire purchase contracts from acquisitions and disposals</t>
  </si>
  <si>
    <t>uk-gaap:IncreaseDecreaseInFinanceLeaseHirePurchaseContractsFromAcquisitionsDisposals</t>
  </si>
  <si>
    <t xml:space="preserve">        StartEnd.CF.NetDebts.FinLeasesHPContractsAll.IncrInTotalFinanceHirePurchaseFromExchangeAdjusts</t>
  </si>
  <si>
    <t>IncrInTotalFinanceHirePurchaseFromExchangeAdjusts</t>
  </si>
  <si>
    <t>Increase (decrease) in total finance leases and hire purchase contracts from exchange adjustments</t>
  </si>
  <si>
    <t>uk-gaap:IncreaseDecreaseInTotalFinanceLeasesHirePurchaseContractsFromExchangeAdjustments</t>
  </si>
  <si>
    <t xml:space="preserve">      StartEnd.CF.NetDebts.FinLeasesHPContractsLess1Yr</t>
  </si>
  <si>
    <t>FinLeasesHPContractsLess1Yr</t>
  </si>
  <si>
    <t xml:space="preserve">        StartEnd.CF.NetDebts.FinLeasesHPContractsLess1Yr.IncrInFinanceHirePurchaseDueWithinOneYearFromAcqsDisposals</t>
  </si>
  <si>
    <t>IncrInFinanceHirePurchaseDueWithinOneYearFromAcqsDisposals</t>
  </si>
  <si>
    <t>Increase (decrease) in finance lease and hire purchase contracts due within one year from acquisitions and disposals</t>
  </si>
  <si>
    <t>uk-gaap:IncreaseDecreaseInFinanceLeaseHirePurchaseContractsDueWithinOneYearFromAcquisitionsDisposals</t>
  </si>
  <si>
    <t xml:space="preserve">        StartEnd.CF.NetDebts.FinLeasesHPContractsLess1Yr.IncrInFinanceHirePurchaseDueWithinOneYearFromExchangeAdjusts</t>
  </si>
  <si>
    <t>IncrInFinanceHirePurchaseDueWithinOneYearFromExchangeAdjusts</t>
  </si>
  <si>
    <t>Increase (decrease) in finance leases and hire purchase contracts due within one year from exchange adjustments</t>
  </si>
  <si>
    <t>uk-gaap:IncreaseDecreaseInFinanceLeasesHirePurchaseContractsDueWithinOneYearFromExchangeAdjustments</t>
  </si>
  <si>
    <t xml:space="preserve">        StartEnd.CF.NetDebts.FinLeasesHPContractsLess1Yr.IncrInFinanceHirePurchaseDueWithinOneYearFromOtherNoncashChanges</t>
  </si>
  <si>
    <t>IncrInFinanceHirePurchaseDueWithinOneYearFromOtherNoncashChanges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</si>
  <si>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</si>
  <si>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</si>
  <si>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StartEnd.CF.NetDebts.FinLeasesHPContractsLess1Yr.IncrInFinanceHirePurchaseDueWithinOneYearReflectedInCashOutflowInflow</t>
  </si>
  <si>
    <t>IncrInFinanceHirePurchaseDueWithinOneYearReflectedInCashOutflowInflow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</si>
  <si>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</si>
  <si>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</si>
  <si>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StartEnd.CF.NetDebts.FinLeasesHPContractsMore1Yr</t>
  </si>
  <si>
    <t>FinLeasesHPContractsMore1Yr</t>
  </si>
  <si>
    <t xml:space="preserve">        StartEnd.CF.NetDebts.FinLeasesHPContractsMore1Yr.IncrInFinanceHirePurchaseDueAfterOneYearFromAcqsDisposals</t>
  </si>
  <si>
    <t>IncrInFinanceHirePurchaseDueAfterOneYearFromAcqsDisposals</t>
  </si>
  <si>
    <t>Increase (decrease) in finance lease and hire purchase contracts due after one year from acquisitions and disposals</t>
  </si>
  <si>
    <t>uk-gaap:IncreaseDecreaseInFinanceLeaseHirePurchaseContractsDueAfterOneYearFromAcquisitionsDisposals</t>
  </si>
  <si>
    <t xml:space="preserve">        StartEnd.CF.NetDebts.FinLeasesHPContractsMore1Yr.IncrInFinanceHirePurchaseDueAfterOneYearFromExchangeAdjusts</t>
  </si>
  <si>
    <t>IncrInFinanceHirePurchaseDueAfterOneYearFromExchangeAdjusts</t>
  </si>
  <si>
    <t>Increase (decrease) in finance leases and hire purchase contracts due after one year from exchange adjustments</t>
  </si>
  <si>
    <t>uk-gaap:IncreaseDecreaseInFinanceLeasesHirePurchaseContractsDueAfterOneYearFromExchangeAdjustments</t>
  </si>
  <si>
    <t xml:space="preserve">        StartEnd.CF.NetDebts.FinLeasesHPContractsMore1Yr.IncrInFinanceHirePurchaseDueAfterOneYearFromOtherNoncashChanges</t>
  </si>
  <si>
    <t>IncrInFinanceHirePurchaseDueAfterOneYearFromOtherNoncashChanges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</si>
  <si>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</si>
  <si>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</si>
  <si>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StartEnd.CF.NetDebts.FinLeasesHPContractsMore1Yr.IncrInFinanceHirePurchaseDueAfterOneYearReflectedInCashOutflowInflow</t>
  </si>
  <si>
    <t>IncrInFinanceHirePurchaseDueAfterOneYearReflectedInCashOutflowInflow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</si>
  <si>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</si>
  <si>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</si>
  <si>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StartEnd.CFNote</t>
  </si>
  <si>
    <t>CFNote</t>
  </si>
  <si>
    <t xml:space="preserve">    StartEnd.CFNote.NetDebtFunds</t>
  </si>
  <si>
    <t>NetDebtFunds</t>
  </si>
  <si>
    <t xml:space="preserve">      StartEnd.CFNote.NetDebtFunds.DebtDueAfterOneYearMovementAnalysis</t>
  </si>
  <si>
    <t>DebtDueAfterOneYearMovementAnalysis</t>
  </si>
  <si>
    <t xml:space="preserve">        StartEnd.CFNote.NetDebtFunds.DebtDueAfterOneYearMovementAnalysis.IncrInFromAcqsDisposals</t>
  </si>
  <si>
    <t>IncrInFromAcqsDisposals</t>
  </si>
  <si>
    <t>Increase (decrease) in debt due after one year from acquisitions and disposals</t>
  </si>
  <si>
    <t>uk-gaap:IncreaseDecreaseInDebtDueAfterOneYearFromAcquisitionsDisposals</t>
  </si>
  <si>
    <t xml:space="preserve">        StartEnd.CFNote.NetDebtFunds.DebtDueAfterOneYearMovementAnalysis.IncrInFromExchangeAdjusts</t>
  </si>
  <si>
    <t>IncrInFromExchangeAdjusts</t>
  </si>
  <si>
    <t>Increase (decrease) in debt due after one year from exchange adjustments</t>
  </si>
  <si>
    <t>uk-gaap:IncreaseDecreaseInDebtDueAfterOneYearFromExchangeAdjustments</t>
  </si>
  <si>
    <t xml:space="preserve">        StartEnd.CFNote.NetDebtFunds.DebtDueAfterOneYearMovementAnalysis.IncrInFromOtherNoncashChanges</t>
  </si>
  <si>
    <t>IncrInFromOtherNoncashChanges</t>
  </si>
  <si>
    <t>Increase (decrease) in debt due after one year from other non-cash changes</t>
  </si>
  <si>
    <t>uk-gaap:IncreaseDecreaseInDebtDueAfterOneYearFromOtherNon-cashChanges</t>
  </si>
  <si>
    <t xml:space="preserve">        StartEnd.CFNote.NetDebtFunds.DebtDueAfterOneYearMovementAnalysis.IncrInReflectedInCashOutflowInflow</t>
  </si>
  <si>
    <t>IncrInReflectedInCashOutflowInflow</t>
  </si>
  <si>
    <t>Increase (decrease) in debt due after one year, reflected in cash outflow (inflow)</t>
  </si>
  <si>
    <t>uk-gaap:IncreaseDecreaseInDebtDueAfterOneYearReflectedInCashOutflowInflow</t>
  </si>
  <si>
    <t xml:space="preserve">      StartEnd.CFNote.NetDebtFunds.DebtDueWithinOneYearMovementAnalysis</t>
  </si>
  <si>
    <t>DebtDueWithinOneYearMovementAnalysis</t>
  </si>
  <si>
    <t xml:space="preserve">        StartEnd.CFNote.NetDebtFunds.DebtDueWithinOneYearMovementAnalysis.IncrInFromAcqsDisposals</t>
  </si>
  <si>
    <t>Increase (decrease) in debt due within one year from acquisitions and disposals</t>
  </si>
  <si>
    <t>uk-gaap:IncreaseDecreaseInDebtDueWithinOneYearFromAcquisitionsDisposals</t>
  </si>
  <si>
    <t xml:space="preserve">        StartEnd.CFNote.NetDebtFunds.DebtDueWithinOneYearMovementAnalysis.IncrInFromExchangeAdjusts</t>
  </si>
  <si>
    <t>Increase (decrease) in debt due within one year from exchange adjustments</t>
  </si>
  <si>
    <t>uk-gaap:IncreaseDecreaseInDebtDueWithinOneYearFromExchangeAdjustments</t>
  </si>
  <si>
    <t xml:space="preserve">        StartEnd.CFNote.NetDebtFunds.DebtDueWithinOneYearMovementAnalysis.IncrInFromOtherNoncashChanges</t>
  </si>
  <si>
    <t>Increase (decrease) in debt due within one year from other non-cash changes</t>
  </si>
  <si>
    <t>uk-gaap:IncreaseDecreaseInDebtDueWithinOneYearFromOtherNon-cashChanges</t>
  </si>
  <si>
    <t xml:space="preserve">        StartEnd.CFNote.NetDebtFunds.DebtDueWithinOneYearMovementAnalysis.IncrInReflectedInCashOutflowInflow</t>
  </si>
  <si>
    <t>Increase (decrease) in debt due within one year, reflected in cash outflow (inflow)</t>
  </si>
  <si>
    <t>uk-gaap:IncreaseDecreaseInDebtDueWithinOneYearReflectedInCashOutflowInflow</t>
  </si>
  <si>
    <t xml:space="preserve">  StartEnd.CFS</t>
  </si>
  <si>
    <t>CFS</t>
  </si>
  <si>
    <t xml:space="preserve">    StartEnd.CFS.CashFlowOutflowFromManagementLiquidResourcesFinancing</t>
  </si>
  <si>
    <t>CashFlowOutflowFromManagementLiquidResourcesFinancing</t>
  </si>
  <si>
    <t xml:space="preserve">      StartEnd.CFS.CashFlowOutflowFromManagementLiquidResourcesFinancing.Cash</t>
  </si>
  <si>
    <t>Check: This TxId appears twice in the Cashflow. Other place is within the Recon to Net Debt.</t>
  </si>
  <si>
    <t>Cash flow (outflow) from management of liquid resources</t>
  </si>
  <si>
    <t>uk-gaap:CashFlowOutflowFromManagementLiquidResources</t>
  </si>
  <si>
    <t xml:space="preserve">    StartEnd.CFS.ReconciliationNetCashFlowToMovementInNetDebt</t>
  </si>
  <si>
    <t>ReconciliationNetCashFlowToMovementInNetDebt</t>
  </si>
  <si>
    <t xml:space="preserve">      StartEnd.CFS.ReconciliationNetCashFlowToMovementInNetDebt.DecrIncrNetDuringPeriod</t>
  </si>
  <si>
    <t>DecrIncrNetDuringPeriod</t>
  </si>
  <si>
    <t>Decrease (increase) in net debt during period</t>
  </si>
  <si>
    <t>uk-gaap:DecreaseIncreaseInNetDebtDuringPeriod</t>
  </si>
  <si>
    <t xml:space="preserve">        StartEnd.CFS.ReconciliationNetCashFlowToMovementInNetDebt.DecrIncrNetDuringPeriod.NewFinanceLeases</t>
  </si>
  <si>
    <t>NewFinanceLeases</t>
  </si>
  <si>
    <t>New finance leases</t>
  </si>
  <si>
    <t>uk-gaap:NewFinanceLeases</t>
  </si>
  <si>
    <t xml:space="preserve">  StartEnd.DefinedBenefitScheme</t>
  </si>
  <si>
    <t>DefinedBenefitScheme</t>
  </si>
  <si>
    <t xml:space="preserve">    StartEnd.DefinedBenefitScheme.FairValueAssetsMovementAnalysis</t>
  </si>
  <si>
    <t>FairValueAssetsMovementAnalysis</t>
  </si>
  <si>
    <t xml:space="preserve">      StartEnd.DefinedBenefitScheme.FairValueAssetsMovementAnalysis.ActuarialGainOn</t>
  </si>
  <si>
    <t>ActuarialGainOn</t>
  </si>
  <si>
    <t>Actuarial gain (loss) on assets of defined benefit scheme</t>
  </si>
  <si>
    <t>1,3,15</t>
  </si>
  <si>
    <t>uk-gaap:ActuarialGainLossOnAssetsDefinedBenefitScheme</t>
  </si>
  <si>
    <t xml:space="preserve">      StartEnd.DefinedBenefitScheme.FairValueAssetsMovementAnalysis.ContribsToByEmployer</t>
  </si>
  <si>
    <t>ContribsToByEmployer</t>
  </si>
  <si>
    <t>Contributions to defined benefit scheme by employer</t>
  </si>
  <si>
    <t>uk-gaap:ContributionsToDefinedBenefitSchemeByEmployer</t>
  </si>
  <si>
    <t xml:space="preserve">      StartEnd.DefinedBenefitScheme.FairValueAssetsMovementAnalysis.ExpenseIncomeFromExpectedReturnOn</t>
  </si>
  <si>
    <t>ExpenseIncomeFromExpectedReturnOn</t>
  </si>
  <si>
    <t>Expense (income) from expected return on assets of defined benefit scheme</t>
  </si>
  <si>
    <t>uk-gaap:ExpenseIncomeFromExpectedReturnOnAssetsDefinedBenefitScheme</t>
  </si>
  <si>
    <t xml:space="preserve">      StartEnd.DefinedBenefitScheme.FairValueAssetsMovementAnalysis.IncreaseDecreaseInAssetsFromBusinessCombinationsDisposals</t>
  </si>
  <si>
    <t>IncreaseDecreaseInAssetsFromBusinessCombinationsDisposals</t>
  </si>
  <si>
    <t>Increase (decrease) in assets of defined benefit scheme from business combinations and disposals</t>
  </si>
  <si>
    <t>uk-gaap:IncreaseDecreaseInAssetsDefinedBenefitSchemeFromBusinessCombinationsDisposals</t>
  </si>
  <si>
    <t xml:space="preserve">      StartEnd.DefinedBenefitScheme.FairValueAssetsMovementAnalysis.IncrInFromForeignExchangeDifferences</t>
  </si>
  <si>
    <t>IncrInFromForeignExchangeDifferences</t>
  </si>
  <si>
    <t>Increase (decrease) in assets of defined benefit scheme from foreign exchange differences</t>
  </si>
  <si>
    <t>uk-gaap:IncreaseDecreaseInAssetsDefinedBenefitSchemeFromForeignExchangeDifferences</t>
  </si>
  <si>
    <t xml:space="preserve">      StartEnd.DefinedBenefitScheme.FairValueAssetsMovementAnalysis.IncrInFromSettlements</t>
  </si>
  <si>
    <t>IncrInFromSettlements</t>
  </si>
  <si>
    <t>Increase (decrease) in assets of defined benefit scheme from settlements</t>
  </si>
  <si>
    <t>uk-gaap:IncreaseDecreaseInAssetsDefinedBenefitSchemeFromSettlements</t>
  </si>
  <si>
    <t xml:space="preserve">    StartEnd.DefinedBenefitScheme.ReconPresentValueLiabilitiesMovementAnalysis</t>
  </si>
  <si>
    <t>ReconPresentValueLiabilitiesMovementAnalysis</t>
  </si>
  <si>
    <t xml:space="preserve">      StartEnd.DefinedBenefitScheme.ReconPresentValueLiabilitiesMovementAnalysis.ActuarialGainOnLiabs</t>
  </si>
  <si>
    <t>ActuarialGainOnLiabs</t>
  </si>
  <si>
    <t>Actuarial gain (loss) on liabilities of defined benefit scheme</t>
  </si>
  <si>
    <t>uk-gaap:ActuarialGainLossOnLiabilitiesDefinedBenefitScheme</t>
  </si>
  <si>
    <t xml:space="preserve">      StartEnd.DefinedBenefitScheme.ReconPresentValueLiabilitiesMovementAnalysis.BenefitsPaidRelated</t>
  </si>
  <si>
    <t>BenefitsPaidRelated</t>
  </si>
  <si>
    <t>Benefits paid related to the defined benefit scheme</t>
  </si>
  <si>
    <t>uk-gaap:BenefitsPaidRelatedToDefinedBenefitScheme</t>
  </si>
  <si>
    <t xml:space="preserve">      StartEnd.DefinedBenefitScheme.ReconPresentValueLiabilitiesMovementAnalysis.ContribsByParticipants</t>
  </si>
  <si>
    <t>ContribsByParticipants</t>
  </si>
  <si>
    <t>Contributions by defined benefit scheme participants</t>
  </si>
  <si>
    <t>uk-gaap:ContributionsByDefinedBenefitSchemeParticipants</t>
  </si>
  <si>
    <t xml:space="preserve">      StartEnd.DefinedBenefitScheme.ReconPresentValueLiabilitiesMovementAnalysis.CurrentServiceCost</t>
  </si>
  <si>
    <t>CurrentServiceCost</t>
  </si>
  <si>
    <t>Current service cost of defined benefit scheme</t>
  </si>
  <si>
    <t>uk-gaap:CurrentServiceCostDefinedBenefitScheme</t>
  </si>
  <si>
    <t xml:space="preserve">      StartEnd.DefinedBenefitScheme.ReconPresentValueLiabilitiesMovementAnalysis.ExpenseIncomeFromInterestCost</t>
  </si>
  <si>
    <t>ExpenseIncomeFromInterestCost</t>
  </si>
  <si>
    <t>Expense (income) from interest cost of defined benefit scheme</t>
  </si>
  <si>
    <t>uk-gaap:ExpenseIncomeFromInterestCostDefinedBenefitScheme</t>
  </si>
  <si>
    <t xml:space="preserve">      StartEnd.DefinedBenefitScheme.ReconPresentValueLiabilitiesMovementAnalysis.IncreaseDecreaseInLiabilitiesFromBusinessCombinationsDisposals</t>
  </si>
  <si>
    <t>IncreaseDecreaseInLiabilitiesFromBusinessCombinationsDisposals</t>
  </si>
  <si>
    <t>Increase (decrease) in liabilities of defined benefit scheme from business combinations and disposals</t>
  </si>
  <si>
    <t>uk-gaap:IncreaseDecreaseInLiabilitiesDefinedBenefitSchemeFromBusinessCombinationsDisposals</t>
  </si>
  <si>
    <t xml:space="preserve">      StartEnd.DefinedBenefitScheme.ReconPresentValueLiabilitiesMovementAnalysis.IncrInLiabsFromCurtailments</t>
  </si>
  <si>
    <t>IncrInLiabsFromCurtailments</t>
  </si>
  <si>
    <t>Increase (decrease) in liabilities of defined benefit scheme from curtailments</t>
  </si>
  <si>
    <t>uk-gaap:IncreaseDecreaseInLiabilitiesDefinedBenefitSchemeFromCurtailments</t>
  </si>
  <si>
    <t xml:space="preserve">      StartEnd.DefinedBenefitScheme.ReconPresentValueLiabilitiesMovementAnalysis.IncrInLiabsFromForeignExchangeDifferences</t>
  </si>
  <si>
    <t>IncrInLiabsFromForeignExchangeDifferences</t>
  </si>
  <si>
    <t>Increase (decrease) in liabilities of defined benefit scheme from foreign exchange differences</t>
  </si>
  <si>
    <t>uk-gaap:IncreaseDecreaseInLiabilitiesDefinedBenefitSchemeFromForeignExchangeDifferences</t>
  </si>
  <si>
    <t xml:space="preserve">      StartEnd.DefinedBenefitScheme.ReconPresentValueLiabilitiesMovementAnalysis.IncrInLiabsFromSettlements</t>
  </si>
  <si>
    <t>IncrInLiabsFromSettlements</t>
  </si>
  <si>
    <t>Increase (decrease) in liabilities of defined benefit scheme from settlements</t>
  </si>
  <si>
    <t>uk-gaap:IncreaseDecreaseInLiabilitiesDefinedBenefitSchemeFromSettlements</t>
  </si>
  <si>
    <t xml:space="preserve">      StartEnd.DefinedBenefitScheme.ReconPresentValueLiabilitiesMovementAnalysis.PastServiceCost</t>
  </si>
  <si>
    <t>PastServiceCost</t>
  </si>
  <si>
    <t>Past service cost of defined benefit scheme</t>
  </si>
  <si>
    <t>uk-gaap:PastServiceCostDefinedBenefitScheme</t>
  </si>
  <si>
    <t xml:space="preserve">  StartEnd.EmployeeRemunerationVehicles</t>
  </si>
  <si>
    <t>EmployeeRemunerationVehicles</t>
  </si>
  <si>
    <t xml:space="preserve">    StartEnd.EmployeeRemunerationVehicles.ShareBasedPayments</t>
  </si>
  <si>
    <t>ShareBasedPayments</t>
  </si>
  <si>
    <t xml:space="preserve">      StartEnd.EmployeeRemunerationVehicles.ShareBasedPayments.Schemes</t>
  </si>
  <si>
    <t>Schemes</t>
  </si>
  <si>
    <t xml:space="preserve">        StartEnd.EmployeeRemunerationVehicles.ShareBasedPayments.Schemes.NumberShareOptions</t>
  </si>
  <si>
    <t>NumberShareOptions</t>
  </si>
  <si>
    <t>NA</t>
  </si>
  <si>
    <t xml:space="preserve">          StartEnd.EmployeeRemunerationVehicles.ShareBasedPayments.Schemes.NumberShareOptions.ExercisedDuringPeriod</t>
  </si>
  <si>
    <t>ExercisedDuringPeriod</t>
  </si>
  <si>
    <t>Number of share options exercised during the period</t>
  </si>
  <si>
    <t>1,3,16</t>
  </si>
  <si>
    <t>uk-gaap:NumberShareOptionsExercisedDuringPeriod</t>
  </si>
  <si>
    <t xml:space="preserve">          StartEnd.EmployeeRemunerationVehicles.ShareBasedPayments.Schemes.NumberShareOptions.ExpiredDuringPeriod</t>
  </si>
  <si>
    <t>ExpiredDuringPeriod</t>
  </si>
  <si>
    <t>Number of share options expired during the period</t>
  </si>
  <si>
    <t>uk-gaap:NumberShareOptionsExpiredDuringPeriod</t>
  </si>
  <si>
    <t xml:space="preserve">          StartEnd.EmployeeRemunerationVehicles.ShareBasedPayments.Schemes.NumberShareOptions.ForfeitedDuringPeriod</t>
  </si>
  <si>
    <t>ForfeitedDuringPeriod</t>
  </si>
  <si>
    <t>Number of share options forfeited during the period</t>
  </si>
  <si>
    <t>uk-gaap:NumberShareOptionsForfeitedDuringPeriod</t>
  </si>
  <si>
    <t xml:space="preserve">          StartEnd.EmployeeRemunerationVehicles.ShareBasedPayments.Schemes.NumberShareOptions.GrantedDuringPeriod</t>
  </si>
  <si>
    <t>GrantedDuringPeriod</t>
  </si>
  <si>
    <t>Number of share options granted during the period</t>
  </si>
  <si>
    <t>uk-gaap:NumberShareOptionsGrantedDuringPeriod</t>
  </si>
  <si>
    <t xml:space="preserve">        StartEnd.EmployeeRemunerationVehicles.ShareBasedPayments.Schemes.WeightedAverageExercisePriceShareOptions</t>
  </si>
  <si>
    <t>WeightedAverageExercisePriceShareOptions</t>
  </si>
  <si>
    <t xml:space="preserve">          StartEnd.EmployeeRemunerationVehicles.ShareBasedPayments.Schemes.WeightedAverageExercisePriceShareOptions.ExercisedDuringPeriod</t>
  </si>
  <si>
    <t>Weighted average exercise price of share options exercised during the period</t>
  </si>
  <si>
    <t>uk-gaap:WeightedAverageExercisePriceShareOptionsExercisedDuringPeriod</t>
  </si>
  <si>
    <t xml:space="preserve">          StartEnd.EmployeeRemunerationVehicles.ShareBasedPayments.Schemes.WeightedAverageExercisePriceShareOptions.ExpiredDuringPeriod</t>
  </si>
  <si>
    <t>Weighted average exercise price of share options expired during the period</t>
  </si>
  <si>
    <t>uk-gaap:WeightedAverageExercisePriceShareOptionsExpiredDuringPeriod</t>
  </si>
  <si>
    <t xml:space="preserve">          StartEnd.EmployeeRemunerationVehicles.ShareBasedPayments.Schemes.WeightedAverageExercisePriceShareOptions.ForfeitedDuringPeriod</t>
  </si>
  <si>
    <t>Weighted average exercise price of share options forfeited during the period</t>
  </si>
  <si>
    <t>uk-gaap:WeightedAverageExercisePriceShareOptionsForfeitedDuringPeriod</t>
  </si>
  <si>
    <t xml:space="preserve">          StartEnd.EmployeeRemunerationVehicles.ShareBasedPayments.Schemes.WeightedAverageExercisePriceShareOptions.GrantedDuringPeriod</t>
  </si>
  <si>
    <t>Weighted average exercise price of share options granted during the period</t>
  </si>
  <si>
    <t>uk-gaap:WeightedAverageExercisePriceShareOptionsGrantedDuringPeriod</t>
  </si>
  <si>
    <t xml:space="preserve">  StartEnd.EPS</t>
  </si>
  <si>
    <t>EPS</t>
  </si>
  <si>
    <t xml:space="preserve">    StartEnd.EPS.AmountsWrittenOffOwnMovementAnalysis</t>
  </si>
  <si>
    <t>AmountsWrittenOffOwnMovementAnalysis</t>
  </si>
  <si>
    <t xml:space="preserve">      StartEnd.EPS.AmountsWrittenOffOwnMovementAnalysis.SharesDuringPeriod</t>
  </si>
  <si>
    <t>SharesDuringPeriod</t>
  </si>
  <si>
    <t>Own shares, written of during period</t>
  </si>
  <si>
    <t>uk-gaap:OwnSharesWrittenDuringPeriod</t>
  </si>
  <si>
    <t xml:space="preserve">      StartEnd.EPS.AmountsWrittenOffOwnMovementAnalysis.SharesTransfers</t>
  </si>
  <si>
    <t>SharesTransfers</t>
  </si>
  <si>
    <t>Own shares, transfers written off</t>
  </si>
  <si>
    <t>uk-gaap:OwnSharesTransfersWrittenOff</t>
  </si>
  <si>
    <t xml:space="preserve">    StartEnd.EPS.CostOwnMovementAnalysis</t>
  </si>
  <si>
    <t>CostOwnMovementAnalysis</t>
  </si>
  <si>
    <t xml:space="preserve">      StartEnd.EPS.CostOwnMovementAnalysis.SharesAdditions</t>
  </si>
  <si>
    <t>SharesAdditions</t>
  </si>
  <si>
    <t>Own shares, additions</t>
  </si>
  <si>
    <t>uk-gaap:OwnSharesAdditions</t>
  </si>
  <si>
    <t xml:space="preserve">      StartEnd.EPS.CostOwnMovementAnalysis.SharesTransfers</t>
  </si>
  <si>
    <t>Own shares, transfers</t>
  </si>
  <si>
    <t>uk-gaap:OwnSharesTransfers</t>
  </si>
  <si>
    <t xml:space="preserve">  StartEnd.LoansFixedAssetInvestments</t>
  </si>
  <si>
    <t>LoansFixedAssetInvestments</t>
  </si>
  <si>
    <t xml:space="preserve">    StartEnd.LoansFixedAssetInvestments.CostMovementAnalysis</t>
  </si>
  <si>
    <t>CostMovementAnalysis</t>
  </si>
  <si>
    <t xml:space="preserve">      StartEnd.LoansFixedAssetInvestments.CostMovementAnalysis.FAIsAdditions</t>
  </si>
  <si>
    <t>FAIsAdditions</t>
  </si>
  <si>
    <t>Loans, fixed asset investments, additions</t>
  </si>
  <si>
    <t>1,3,12</t>
  </si>
  <si>
    <t>uk-gaap:LoansFixedAssetInvestmentsAdditions</t>
  </si>
  <si>
    <t xml:space="preserve">      StartEnd.LoansFixedAssetInvestments.CostMovementAnalysis.FAIsRepayments</t>
  </si>
  <si>
    <t>FAIsRepayments</t>
  </si>
  <si>
    <t>Loans, fixed asset investments, repayments</t>
  </si>
  <si>
    <t>uk-gaap:LoansFixedAssetInvestmentsRepayments</t>
  </si>
  <si>
    <t xml:space="preserve">      StartEnd.LoansFixedAssetInvestments.CostMovementAnalysis.FAIsWrittenOff</t>
  </si>
  <si>
    <t>FAIsWrittenOff</t>
  </si>
  <si>
    <t>Loans, fixed asset investments, written off</t>
  </si>
  <si>
    <t>uk-gaap:LoansFixedAssetInvestmentsWrittenOff</t>
  </si>
  <si>
    <t xml:space="preserve">    StartEnd.LoansFixedAssetInvestments.ProvisionsMovementAnalysis</t>
  </si>
  <si>
    <t>ProvisionsMovementAnalysis</t>
  </si>
  <si>
    <t xml:space="preserve">      StartEnd.LoansFixedAssetInvestments.ProvisionsMovementAnalysis.FAIsMadeDuringPeriod</t>
  </si>
  <si>
    <t>FAIsMadeDuringPeriod</t>
  </si>
  <si>
    <t>Loans, fixed asset investments, provisions, made during period</t>
  </si>
  <si>
    <t>uk-gaap:LoansFixedAssetInvestmentsProvisionsMadeDuringPeriod</t>
  </si>
  <si>
    <t xml:space="preserve">      StartEnd.LoansFixedAssetInvestments.ProvisionsMovementAnalysis.FAIsReleased</t>
  </si>
  <si>
    <t>FAIsReleased</t>
  </si>
  <si>
    <t>Loans, fixed asset investments, provisions, released</t>
  </si>
  <si>
    <t>uk-gaap:LoansFixedAssetInvestmentsProvisionsReleased</t>
  </si>
  <si>
    <t xml:space="preserve">  StartEnd.Officers</t>
  </si>
  <si>
    <t>Officers</t>
  </si>
  <si>
    <t>Info</t>
  </si>
  <si>
    <t xml:space="preserve">    StartEnd.Officers.Advances</t>
  </si>
  <si>
    <t>Advances</t>
  </si>
  <si>
    <t xml:space="preserve">      StartEnd.Officers.Advances.AdvancesMade</t>
  </si>
  <si>
    <t>AdvancesMade</t>
  </si>
  <si>
    <t>Officer</t>
  </si>
  <si>
    <t>Advances and credits made in period, directors</t>
  </si>
  <si>
    <t>1,3,29</t>
  </si>
  <si>
    <t>N 29{-423}</t>
  </si>
  <si>
    <t>uk-direp:AdvancesCreditsMadeInPeriodDirectors</t>
  </si>
  <si>
    <t xml:space="preserve">        StartEnd.Officers.Advances.AdvancesMade.Specific</t>
  </si>
  <si>
    <t>Specific</t>
  </si>
  <si>
    <t>Amount of specific advance or credit made in period, directors</t>
  </si>
  <si>
    <t>150 5269 503 O SpecificAdvanceOrCreditDirectors</t>
  </si>
  <si>
    <t>uk-direp:AmountSpecificAdvanceOrCreditMadeInPeriodDirectors</t>
  </si>
  <si>
    <t xml:space="preserve">      StartEnd.Officers.Advances.AdvancesRepaid</t>
  </si>
  <si>
    <t>AdvancesRepaid</t>
  </si>
  <si>
    <t>Advances and credits repaid in period, directors</t>
  </si>
  <si>
    <t>uk-direp:AdvancesCreditsRepaidInPeriodDirectors</t>
  </si>
  <si>
    <t xml:space="preserve">        StartEnd.Officers.Advances.AdvancesRepaid.Specific</t>
  </si>
  <si>
    <t>Amount of specific advance or credit repaid in period, directors</t>
  </si>
  <si>
    <t>150 5269 504 O SpecificAdvanceOrCreditDirectors</t>
  </si>
  <si>
    <t>uk-direp:AmountSpecificAdvanceOrCreditRepaidInPeriodDirectors</t>
  </si>
  <si>
    <t xml:space="preserve">    StartEnd.Officers.BenefitsLongtermIncentiveSchemes</t>
  </si>
  <si>
    <t>BenefitsLongtermIncentiveSchemes</t>
  </si>
  <si>
    <t xml:space="preserve">      StartEnd.Officers.BenefitsLongtermIncentiveSchemes.MarketValue</t>
  </si>
  <si>
    <t>MarketValue</t>
  </si>
  <si>
    <t xml:space="preserve">        StartEnd.Officers.BenefitsLongtermIncentiveSchemes.MarketValue.MarketValueSharesAwarded</t>
  </si>
  <si>
    <t>MarketValueSharesAwarded</t>
  </si>
  <si>
    <t>Market value of shares awarded during period under specific long-term incentive scheme</t>
  </si>
  <si>
    <t>145 5164 478 O DetailsSharesAwardedUnderSpecificLongtermIncentiveScheme</t>
  </si>
  <si>
    <t>uk-direp:MarketValueSharesAwardedDuringPeriodUnderSpecificLong-termIncentiveScheme</t>
  </si>
  <si>
    <t xml:space="preserve">        StartEnd.Officers.BenefitsLongtermIncentiveSchemes.MarketValue.MarketValueSharesVested</t>
  </si>
  <si>
    <t>MarketValueSharesVested</t>
  </si>
  <si>
    <t>Market value of shares vested during period under specific long-term incentive schemes</t>
  </si>
  <si>
    <t>145 5164 480 O DetailsSharesAwardedUnderSpecificLongtermIncentiveScheme</t>
  </si>
  <si>
    <t>uk-direp:MarketValueSharesVestedDuringPeriodUnderSpecificLong-termIncentiveSchemes</t>
  </si>
  <si>
    <t xml:space="preserve">        StartEnd.Officers.BenefitsLongtermIncentiveSchemes.MarketValue.NumberSharesAwarded</t>
  </si>
  <si>
    <t>NumberSharesAwarded</t>
  </si>
  <si>
    <t>Number of shares awarded during period under long-term incentive scheme</t>
  </si>
  <si>
    <t>M 29{-423}</t>
  </si>
  <si>
    <t>145 5164 477 O DetailsSharesAwardedUnderSpecificLongtermIncentiveScheme</t>
  </si>
  <si>
    <t>uk-direp:NumberSharesAwardedDuringPeriodUnderLong-termIncentiveScheme</t>
  </si>
  <si>
    <t xml:space="preserve">        StartEnd.Officers.BenefitsLongtermIncentiveSchemes.MarketValue.NumberSharesLapsed</t>
  </si>
  <si>
    <t>NumberSharesLapsed</t>
  </si>
  <si>
    <t>Number of shares lapsed under specific long-term incentive scheme</t>
  </si>
  <si>
    <t>145 5164 481 O DetailsSharesAwardedUnderSpecificLongtermIncentiveScheme</t>
  </si>
  <si>
    <t>uk-direp:NumberSharesLapsedUnderSpecificLong-termIncentiveScheme</t>
  </si>
  <si>
    <t xml:space="preserve">        StartEnd.Officers.BenefitsLongtermIncentiveSchemes.MarketValue.NumberSharesVested</t>
  </si>
  <si>
    <t>NumberSharesVested</t>
  </si>
  <si>
    <t>Number of shares vested during period under specific long-term incentive scheme</t>
  </si>
  <si>
    <t>145 5164 479 O DetailsSharesAwardedUnderSpecificLongtermIncentiveScheme</t>
  </si>
  <si>
    <t>uk-direp:NumberSharesVestedDuringPeriodUnderSpecificLong-termIncentiveScheme</t>
  </si>
  <si>
    <t xml:space="preserve">    StartEnd.Officers.Options</t>
  </si>
  <si>
    <t>Options</t>
  </si>
  <si>
    <t xml:space="preserve">      StartEnd.Officers.Options.Value</t>
  </si>
  <si>
    <t>Value</t>
  </si>
  <si>
    <t xml:space="preserve">        StartEnd.Officers.Options.Value.Exercise</t>
  </si>
  <si>
    <t>Exercise</t>
  </si>
  <si>
    <t>Number of specific options exercised during period, directors</t>
  </si>
  <si>
    <t>146 5165 490 O DetailsSpecificOptionsDirectors</t>
  </si>
  <si>
    <t>uk-direp:NumberSpecificOptionsExercisedDuringPeriodDirectors</t>
  </si>
  <si>
    <t xml:space="preserve">        StartEnd.Officers.Options.Value.Number</t>
  </si>
  <si>
    <t>Number</t>
  </si>
  <si>
    <t>Net number of specific options granted (lapsed) during period, directors</t>
  </si>
  <si>
    <t>146 5165 487 O DetailsSpecificOptionsDirectors</t>
  </si>
  <si>
    <t>uk-direp:NetNumberSpecificOptionsGrantedLapsedDuringPeriodDirectors</t>
  </si>
  <si>
    <t xml:space="preserve">  StartEnd.PL</t>
  </si>
  <si>
    <t xml:space="preserve">    StartEnd.PL.Expenses</t>
  </si>
  <si>
    <t>Expenses</t>
  </si>
  <si>
    <t xml:space="preserve">      StartEnd.PL.Expenses.Stock</t>
  </si>
  <si>
    <t>Stock</t>
  </si>
  <si>
    <t>Increase (decrease) in stocks / inventory</t>
  </si>
  <si>
    <t>uk-gaap:IncreaseDecreaseInStocksInventory</t>
  </si>
  <si>
    <t xml:space="preserve">        StartEnd.PL.Expenses.Stock.IncrInFinishedGoodsGoodsForResale</t>
  </si>
  <si>
    <t>IncrInFinishedGoodsGoodsForResale</t>
  </si>
  <si>
    <t>Increase (decrease) in finished goods and goods for resale</t>
  </si>
  <si>
    <t>uk-gaap:IncreaseDecreaseInFinishedGoodsGoodsForResale</t>
  </si>
  <si>
    <t xml:space="preserve">        StartEnd.PL.Expenses.Stock.IncrInPaymentsOnAccountForStocks</t>
  </si>
  <si>
    <t>IncrInPaymentsOnAccountForStocks</t>
  </si>
  <si>
    <t>Increase (decrease) in payments on account for stocks</t>
  </si>
  <si>
    <t>uk-gaap:IncreaseDecreaseInPaymentsOnAccountForStocks</t>
  </si>
  <si>
    <t xml:space="preserve">        StartEnd.PL.Expenses.Stock.IncrInStocksRawMaterialsConsumables</t>
  </si>
  <si>
    <t>IncrInStocksRawMaterialsConsumables</t>
  </si>
  <si>
    <t>Increase (decrease) in stocks of raw materials and consumables</t>
  </si>
  <si>
    <t>uk-gaap:IncreaseDecreaseInStocksRawMaterialsConsumables</t>
  </si>
  <si>
    <t xml:space="preserve">        StartEnd.PL.Expenses.Stock.IncrInWorkInProgress</t>
  </si>
  <si>
    <t>IncrInWorkInProgress</t>
  </si>
  <si>
    <t>Increase (decrease) in work in progress</t>
  </si>
  <si>
    <t>uk-gaap:IncreaseDecreaseInWorkInProgress</t>
  </si>
  <si>
    <t xml:space="preserve">    StartEnd.PL.Totals</t>
  </si>
  <si>
    <t>Totals</t>
  </si>
  <si>
    <t xml:space="preserve">      StartEnd.PL.Totals.Profit</t>
  </si>
  <si>
    <t>Profit</t>
  </si>
  <si>
    <t>Profit (loss) for the period</t>
  </si>
  <si>
    <t>2,3,5,6</t>
  </si>
  <si>
    <t>uk-gaap:ProfitLossForPeriod</t>
  </si>
  <si>
    <t>1,8</t>
  </si>
  <si>
    <t xml:space="preserve">  StartEnd.ProvLiabilitiesCharges</t>
  </si>
  <si>
    <t>ProvLiabilitiesCharges</t>
  </si>
  <si>
    <t xml:space="preserve">    StartEnd.ProvLiabilitiesCharges.ProvisionsAmountsUnusedReversed</t>
  </si>
  <si>
    <t>ProvisionsAmountsUnusedReversed</t>
  </si>
  <si>
    <t>Provisions, amounts unused and reversed</t>
  </si>
  <si>
    <t>1,3,4,8</t>
  </si>
  <si>
    <t>uk-gaap:ProvisionsAmountsUnusedReversed</t>
  </si>
  <si>
    <t xml:space="preserve">    StartEnd.ProvLiabilitiesCharges.ProvisionsChargedCreditedToPLDuringPeriod</t>
  </si>
  <si>
    <t>ProvisionsChargedCreditedToPLDuringPeriod</t>
  </si>
  <si>
    <t>Provisions, charged (credited) to profit and loss account during period</t>
  </si>
  <si>
    <t>uk-gaap:ProvisionsChargedCreditedToProfitLossAccountDuringPeriod</t>
  </si>
  <si>
    <t xml:space="preserve">    StartEnd.ProvLiabilitiesCharges.ProvisionsChargedCreditedToStatementTotalRecognisedGainsDuringPeriod</t>
  </si>
  <si>
    <t>ProvisionsChargedCreditedToStatementTotalRecognisedGainsDuringPeriod</t>
  </si>
  <si>
    <t>Provisions, charged (credited) to statement of total recognised gains and losses during period</t>
  </si>
  <si>
    <t>uk-gaap:ProvisionsChargedCreditedToStatementTotalRecognisedGainsLossesDuringPeriod</t>
  </si>
  <si>
    <t xml:space="preserve">    StartEnd.ProvLiabilitiesCharges.ProvisionsDecrDueToPassageTimeChangeInDiscountRate</t>
  </si>
  <si>
    <t>ProvisionsDecrDueToPassageTimeChangeInDiscountRate</t>
  </si>
  <si>
    <t>Provisions, decrease due to passage of time and change in discount rate</t>
  </si>
  <si>
    <t>uk-gaap:ProvisionsDecreaseDueToPassageTimeChangeInDiscountRate</t>
  </si>
  <si>
    <t xml:space="preserve">    StartEnd.ProvLiabilitiesCharges.ProvisionsIncrFromExchangeAdjusts</t>
  </si>
  <si>
    <t>ProvisionsIncrFromExchangeAdjusts</t>
  </si>
  <si>
    <t>Provisions, increase (decrease) from exchange adjustments</t>
  </si>
  <si>
    <t>uk-gaap:ProvisionsIncreaseDecreaseFromExchangeAdjustments</t>
  </si>
  <si>
    <t xml:space="preserve">    StartEnd.ProvLiabilitiesCharges.ProvisionsIncrFromOtherTransfers</t>
  </si>
  <si>
    <t>ProvisionsIncrFromOtherTransfers</t>
  </si>
  <si>
    <t>Provisions, increase (decrease) from other transfers</t>
  </si>
  <si>
    <t>uk-gaap:ProvisionsIncreaseDecreaseFromOtherTransfers</t>
  </si>
  <si>
    <t xml:space="preserve">    StartEnd.ProvLiabilitiesCharges.ProvisionsIncrFromReclassifications</t>
  </si>
  <si>
    <t>ProvisionsIncrFromReclassifications</t>
  </si>
  <si>
    <t>Provisions, increase (decrease) from reclassifications</t>
  </si>
  <si>
    <t>uk-gaap:ProvisionsIncreaseDecreaseFromReclassifications</t>
  </si>
  <si>
    <t xml:space="preserve">    StartEnd.ProvLiabilitiesCharges.ProvisionsIncrFromTransfersFromInvests</t>
  </si>
  <si>
    <t>ProvisionsIncrFromTransfersFromInvests</t>
  </si>
  <si>
    <t>Provisions, increase (decrease) from transfers from investments</t>
  </si>
  <si>
    <t>uk-gaap:ProvisionsIncreaseDecreaseFromTransfersFromInvestments</t>
  </si>
  <si>
    <t xml:space="preserve">    StartEnd.ProvLiabilitiesCharges.ProvisionsIncrFromValueAdjusts</t>
  </si>
  <si>
    <t>ProvisionsIncrFromValueAdjusts</t>
  </si>
  <si>
    <t>Provisions, increase (decrease) from fair value adjustments</t>
  </si>
  <si>
    <t>uk-gaap:ProvisionsIncreaseDecreaseFromFairValueAdjustments</t>
  </si>
  <si>
    <t xml:space="preserve">    StartEnd.ProvLiabilitiesCharges.ProvisionsNetAmountsArisingFromAcqDisposalBusinesses</t>
  </si>
  <si>
    <t>ProvisionsNetAmountsArisingFromAcqDisposalBusinesses</t>
  </si>
  <si>
    <t>Provisions, net amounts arising from the acquisition and disposal of businesses</t>
  </si>
  <si>
    <t>uk-gaap:ProvisionsNetAmountsArisingFromAcquisitionDisposalBusinesses</t>
  </si>
  <si>
    <t xml:space="preserve">    StartEnd.ProvLiabilitiesCharges.ProvisionsUtilisedDuringPeriod</t>
  </si>
  <si>
    <t>ProvisionsUtilisedDuringPeriod</t>
  </si>
  <si>
    <t>Provisions, utilised during period</t>
  </si>
  <si>
    <t>uk-gaap:ProvisionsUtilisedDuringPeriod</t>
  </si>
  <si>
    <t xml:space="preserve">  StartEnd.Reserves</t>
  </si>
  <si>
    <t>Reserves</t>
  </si>
  <si>
    <t xml:space="preserve">    StartEnd.Reserves.RevaluationMovementAnalysis</t>
  </si>
  <si>
    <t>RevaluationMovementAnalysis</t>
  </si>
  <si>
    <t xml:space="preserve">      StartEnd.Reserves.RevaluationMovementAnalysis.GainFromExchangeAdjusts</t>
  </si>
  <si>
    <t>Gain (loss) from exchange adjustments, revaluation reserve</t>
  </si>
  <si>
    <t>uk-gaap:GainLossFromExchangeAdjustmentsRevaluationReserve</t>
  </si>
  <si>
    <t xml:space="preserve">      StartEnd.Reserves.RevaluationMovementAnalysis.LossGainFromDeferredTax</t>
  </si>
  <si>
    <t>Loss (gain) from deferred tax, revaluation reserve</t>
  </si>
  <si>
    <t>uk-gaap:LossGainFromDeferredTaxRevaluationReserve</t>
  </si>
  <si>
    <t xml:space="preserve">      StartEnd.Reserves.RevaluationMovementAnalysis.TransferFromAmountEquivalentToAdditionalDepnRevaluedAssets</t>
  </si>
  <si>
    <t>Transfer from revaluation reserve of amount equivalent to additional depreciation of revalued assets</t>
  </si>
  <si>
    <t>uk-gaap:TransferFromRevaluationReserveAmountEquivalentToAdditionalDepreciationRevaluedAssets</t>
  </si>
  <si>
    <t xml:space="preserve">      StartEnd.Reserves.RevaluationMovementAnalysis.TransferRealisedSurplusFrom</t>
  </si>
  <si>
    <t>Transfer of realised revaluation surplus from revaluation reserve</t>
  </si>
  <si>
    <t>uk-gaap:TransferRealisedRevaluationSurplusFromRevaluationReserve</t>
  </si>
  <si>
    <t xml:space="preserve">  StartEnd.RMSF</t>
  </si>
  <si>
    <t>RMSF</t>
  </si>
  <si>
    <t xml:space="preserve">    StartEnd.RMSF.NetProceedsFromSharesIssuedDuringPeriod</t>
  </si>
  <si>
    <t>NetProceedsFromSharesIssuedDuringPeriod</t>
  </si>
  <si>
    <t xml:space="preserve">      StartEnd.RMSF.NetProceedsFromSharesIssuedDuringPeriod.NetIncrInShareholdersFunds</t>
  </si>
  <si>
    <t>NetIncrInShareholdersFunds</t>
  </si>
  <si>
    <t>Net increase (decrease) in shareholders' funds</t>
  </si>
  <si>
    <t>uk-gaap:NetIncreaseDecreaseInShareholdersFunds</t>
  </si>
  <si>
    <t xml:space="preserve">  StartEnd.STRGL</t>
  </si>
  <si>
    <t>STRGL</t>
  </si>
  <si>
    <t xml:space="preserve">    StartEnd.STRGL.RevaluationSurplusInPeriod</t>
  </si>
  <si>
    <t>RevaluationSurplusInPeriod</t>
  </si>
  <si>
    <t>Revaluation surplus in period</t>
  </si>
  <si>
    <t>uk-gaap:RevaluationSurplusInPeriod</t>
  </si>
  <si>
    <t xml:space="preserve">  StartEnd.TotalReservesMovementAnalysis</t>
  </si>
  <si>
    <t>TotalReservesMovementAnalysis</t>
  </si>
  <si>
    <t xml:space="preserve">    StartEnd.TotalReservesMovementAnalysis.CapitalisationOwnDecrIncrIn</t>
  </si>
  <si>
    <t>CapitalisationOwnDecrIncrIn</t>
  </si>
  <si>
    <t>Capitalisation of own reserves, decrease (increase) in total reserves</t>
  </si>
  <si>
    <t>uk-gaap:CapitalisationOwnReservesDecreaseIncreaseInTotalReserves</t>
  </si>
  <si>
    <t xml:space="preserve">    StartEnd.TotalReservesMovementAnalysis.ConversionExchangeableUndatedLoanCapitalIncrIn</t>
  </si>
  <si>
    <t>ConversionExchangeableUndatedLoanCapitalIncrIn</t>
  </si>
  <si>
    <t>Conversion of exchangeable undated loan capital, increase (decrease) in total reserves</t>
  </si>
  <si>
    <t>uk-gaap:ConversionExchangeableUndatedLoanCapitalIncreaseDecreaseInTotalReserves</t>
  </si>
  <si>
    <t xml:space="preserve">    StartEnd.TotalReservesMovementAnalysis.DividendsWithdrawnFrom</t>
  </si>
  <si>
    <t>DividendsWithdrawnFrom</t>
  </si>
  <si>
    <t>Dividends withdrawn from total reserves</t>
  </si>
  <si>
    <t>uk-gaap:DividendsWithdrawnFromTotalReserves</t>
  </si>
  <si>
    <t xml:space="preserve">    StartEnd.TotalReservesMovementAnalysis.EmployeeShareOptionPaymentsDecrIncrIn</t>
  </si>
  <si>
    <t>EmployeeShareOptionPaymentsDecrIncrIn</t>
  </si>
  <si>
    <t>Employee share option payments, decrease (increase) in total reserves</t>
  </si>
  <si>
    <t>uk-gaap:EmployeeShareOptionPaymentsDecreaseIncreaseInTotalReserves</t>
  </si>
  <si>
    <t xml:space="preserve">    StartEnd.TotalReservesMovementAnalysis.LossGainFromDeferredTax</t>
  </si>
  <si>
    <t>Loss (gain) from deferred tax, total reserves</t>
  </si>
  <si>
    <t>uk-gaap:LossGainFromDeferredTaxTotalReserves</t>
  </si>
  <si>
    <t xml:space="preserve">    StartEnd.TotalReservesMovementAnalysis.PremiumOnShareIssuesNet</t>
  </si>
  <si>
    <t>Premium on share issues - Net</t>
  </si>
  <si>
    <t>uk-gaap:PremiumOnShareIssues-Net</t>
  </si>
  <si>
    <t xml:space="preserve">    StartEnd.TotalReservesMovementAnalysis.PurchaseOwnSharesDecrIncrIn</t>
  </si>
  <si>
    <t>PurchaseOwnSharesDecrIncrIn</t>
  </si>
  <si>
    <t>Purchase of own shares, decrease (increase) in total reserves</t>
  </si>
  <si>
    <t>uk-gaap:PurchaseOwnSharesDecreaseIncreaseInTotalReserves</t>
  </si>
  <si>
    <t xml:space="preserve">    StartEnd.TotalReservesMovementAnalysis.RedemptionPreferenceSharesDecrIncrIn</t>
  </si>
  <si>
    <t>RedemptionPreferenceSharesDecrIncrIn</t>
  </si>
  <si>
    <t>Redemption of preference shares, decrease (increase) in total reserves</t>
  </si>
  <si>
    <t>uk-gaap:RedemptionPreferenceSharesDecreaseIncreaseInTotalReserves</t>
  </si>
  <si>
    <t xml:space="preserve">    StartEnd.TotalReservesMovementAnalysis.RevaluationInterestsInSubsidiaryUndertakingsIncrIn</t>
  </si>
  <si>
    <t>RevaluationInterestsInSubsidiaryUndertakingsIncrIn</t>
  </si>
  <si>
    <t>Revaluation of interests in subsidiary undertakings, increase (decrease) in total reserves</t>
  </si>
  <si>
    <t>uk-gaap:RevaluationInterestsInSubsidiaryUndertakingsIncreaseDecreaseInTotalReserves</t>
  </si>
  <si>
    <t xml:space="preserve">    StartEnd.TotalReservesMovementAnalysis.ShareDividendAlternativeIncrIn</t>
  </si>
  <si>
    <t>ShareDividendAlternativeIncrIn</t>
  </si>
  <si>
    <t>Share dividend alternative, increase (decrease) in total reserves</t>
  </si>
  <si>
    <t>uk-gaap:ShareDividendAlternativeIncreaseDecreaseInTotalReserves</t>
  </si>
  <si>
    <t xml:space="preserve">    StartEnd.TotalReservesMovementAnalysis.SharerelatedAwardsIncrIn</t>
  </si>
  <si>
    <t>Share-related awards, increase (decrease) in total reserves</t>
  </si>
  <si>
    <t>uk-gaap:Share-relatedAwardsIncreaseDecreaseInTotalReserves</t>
  </si>
  <si>
    <t xml:space="preserve">    StartEnd.TotalReservesMovementAnalysis.TransferFrom</t>
  </si>
  <si>
    <t>Total transfer to (from) total reserves</t>
  </si>
  <si>
    <t>uk-gaap:TotalTransferToFromTotalReserves</t>
  </si>
  <si>
    <t xml:space="preserve">    StartEnd.TotalReservesMovementAnalysis.ValueHedgesIncrIn</t>
  </si>
  <si>
    <t>ValueHedgesIncrIn</t>
  </si>
  <si>
    <t>Fair value of hedges, increase (decrease) in total reserves</t>
  </si>
  <si>
    <t>uk-gaap:FairValueHedgesIncreaseDecreaseInTotalReserves</t>
  </si>
  <si>
    <t>Sheets</t>
  </si>
  <si>
    <t>BROs</t>
  </si>
  <si>
    <t xml:space="preserve">Contains  all the TxId that can ever get used in the StartEnd column. </t>
  </si>
  <si>
    <t>Purpose is to enable quick consrtuction of a section of BROs e.g. BS only and avoid error messages of missing TxIds.</t>
  </si>
  <si>
    <t>b) Importing a completed set of posting for a period i.e. a Closing TB.</t>
  </si>
  <si>
    <t>Where CoA only has NL codes for the Start value but not the End value e.g. Fixed Assets, Reserves.</t>
  </si>
  <si>
    <t xml:space="preserve">If we are extracting data from from previous year's TB (which by definition will be the Closing TB), then need to know how to selct only those NL codes required to compute Start values and ignore the rest. </t>
  </si>
  <si>
    <t>Current Year</t>
  </si>
  <si>
    <t>Where CoA has separate NL codes for Start and End value e.g . Stock .</t>
  </si>
  <si>
    <t>No distinction, effectively End value only e.g. Debtors. Only way to access it is take in from Previous Period's Closing TB, or compute from End back to Start using Movements if known.</t>
  </si>
  <si>
    <t>One way this could be done is for Braiins to know which BRO names to look for figures from previous period TB to populate the Start value.</t>
  </si>
  <si>
    <t>For a balance where the End can be computed by Start + Movement, or the Start can be computed by End minus Movement, then a MuX condition would need to apply.</t>
  </si>
  <si>
    <t>Stock appears in the P&amp;L (Start and End) and Balance sheet (End).</t>
  </si>
  <si>
    <t>On posting or importing, either the PL End value or BS  value is redundent as far far as UK GAAP Taxonomy is concerned.</t>
  </si>
  <si>
    <t>1) STOCK</t>
  </si>
  <si>
    <t>2) FIXED ASSETS</t>
  </si>
  <si>
    <t>All Fixed Asset types will be RO re End value</t>
  </si>
  <si>
    <t>(Note that the analysis of types of stock accounts between the P&amp;L and BS need not be exactly the same , but the values for each area of stock - Finished, WIP, Raw materials, should match).</t>
  </si>
  <si>
    <t>Note that courtesy of BROs and XBRL TxIDs we can compute related values. In a conventional NL system one would need to make two postings.</t>
  </si>
  <si>
    <t>Later one one debits the the BS with Closing stock figure, and credits the P&amp;L account.</t>
  </si>
  <si>
    <t>(Although those relating to Tuples have not been sorted - # ones at end.</t>
  </si>
  <si>
    <t>BS Balance: Start and End current year, or End from two years</t>
  </si>
  <si>
    <t># Exclude Always? #</t>
  </si>
  <si>
    <t># Exclude while testing</t>
  </si>
  <si>
    <t>#  Exclude CTB #</t>
  </si>
  <si>
    <t>#  Exclude Mov #</t>
  </si>
  <si>
    <t>#  Exclude BBF/OTB #</t>
  </si>
  <si>
    <t>BRO REF with Options</t>
  </si>
  <si>
    <t>Note</t>
  </si>
  <si>
    <t>DESCRIPTION</t>
  </si>
  <si>
    <t>Apro</t>
  </si>
  <si>
    <t>CLOSING TB This Yr Dr/-Cr</t>
  </si>
  <si>
    <t>MOVEMENT This Yr</t>
  </si>
  <si>
    <t>OPENING TB This Yr</t>
  </si>
  <si>
    <t>CLOSING TB Last Yr Dr/-Cr</t>
  </si>
  <si>
    <t>MOVEMENT Last Yr</t>
  </si>
  <si>
    <t>OPENING Last Yr</t>
  </si>
  <si>
    <t>Tx5469</t>
  </si>
  <si>
    <t xml:space="preserve">Tx5469 AAAAA Limited </t>
  </si>
  <si>
    <t>Agent Braiins Limited</t>
  </si>
  <si>
    <t>Date 2012.07.24</t>
  </si>
  <si>
    <t>ImportType:Replace</t>
  </si>
  <si>
    <t>ImportType:Additional</t>
  </si>
  <si>
    <t>Company registration number:</t>
  </si>
  <si>
    <t>2009.01.01</t>
  </si>
  <si>
    <t>2009.12.31</t>
  </si>
  <si>
    <t xml:space="preserve">Turnover - continuing operations </t>
  </si>
  <si>
    <t xml:space="preserve">United Kingdom </t>
  </si>
  <si>
    <t>001.00</t>
  </si>
  <si>
    <t xml:space="preserve">Europe </t>
  </si>
  <si>
    <t>011.00</t>
  </si>
  <si>
    <t xml:space="preserve">North America </t>
  </si>
  <si>
    <t>021.00</t>
  </si>
  <si>
    <t xml:space="preserve">Rest of World </t>
  </si>
  <si>
    <t>#</t>
  </si>
  <si>
    <t>Cost of Sales</t>
  </si>
  <si>
    <t>Increase in Raw Materials</t>
  </si>
  <si>
    <t>Increase in WIP</t>
  </si>
  <si>
    <t>Increase in Finished Goods</t>
  </si>
  <si>
    <t>Op: Raw materials and consumables</t>
  </si>
  <si>
    <t>050.00</t>
  </si>
  <si>
    <t xml:space="preserve">Op: Work in progress </t>
  </si>
  <si>
    <t>051.00</t>
  </si>
  <si>
    <t xml:space="preserve">Op: Finished goods and goods for resale </t>
  </si>
  <si>
    <t>052.00</t>
  </si>
  <si>
    <t>056.00</t>
  </si>
  <si>
    <t>Cl: Raw materials and consumables</t>
  </si>
  <si>
    <t>065.00</t>
  </si>
  <si>
    <t xml:space="preserve">Cl: Work in progress </t>
  </si>
  <si>
    <t>066.00</t>
  </si>
  <si>
    <t xml:space="preserve">Cl:: Finished goods and goods for resale </t>
  </si>
  <si>
    <t>067.00</t>
  </si>
  <si>
    <t>Wages and salaries</t>
  </si>
  <si>
    <t>070.00</t>
  </si>
  <si>
    <t>Social security costs</t>
  </si>
  <si>
    <t>071.00</t>
  </si>
  <si>
    <t xml:space="preserve">Other pension costs </t>
  </si>
  <si>
    <t>074.00</t>
  </si>
  <si>
    <t>IFA-Dev Costs</t>
  </si>
  <si>
    <t>142.00</t>
  </si>
  <si>
    <t>TFA-L&amp;B-Depn</t>
  </si>
  <si>
    <t>144.00</t>
  </si>
  <si>
    <t>TFA-VehPlant&amp;M-Depn (owned)</t>
  </si>
  <si>
    <t>147.00</t>
  </si>
  <si>
    <t>TFA-VehPlant&amp;M-Depn (leased)</t>
  </si>
  <si>
    <t>147.01</t>
  </si>
  <si>
    <t>TFA-F&amp;F-Depn</t>
  </si>
  <si>
    <t>148.00</t>
  </si>
  <si>
    <t xml:space="preserve">Distribution costs </t>
  </si>
  <si>
    <t>Packaging materials</t>
  </si>
  <si>
    <t>175.00</t>
  </si>
  <si>
    <t>160.00</t>
  </si>
  <si>
    <t>161.00</t>
  </si>
  <si>
    <t>164.00</t>
  </si>
  <si>
    <t>214.00</t>
  </si>
  <si>
    <t>TFA-VehPlant&amp;M-Depn</t>
  </si>
  <si>
    <t>217.00</t>
  </si>
  <si>
    <t>218.00</t>
  </si>
  <si>
    <t xml:space="preserve">Administrative expenses </t>
  </si>
  <si>
    <t>General/sundry</t>
  </si>
  <si>
    <t>300.00</t>
  </si>
  <si>
    <t>230.00</t>
  </si>
  <si>
    <t>231.00</t>
  </si>
  <si>
    <t>234.00</t>
  </si>
  <si>
    <t xml:space="preserve">Emoluments </t>
  </si>
  <si>
    <t>232.00</t>
  </si>
  <si>
    <t xml:space="preserve">Pension Costs </t>
  </si>
  <si>
    <t>233.00</t>
  </si>
  <si>
    <t xml:space="preserve">Auditors' remuneration </t>
  </si>
  <si>
    <t>341.00</t>
  </si>
  <si>
    <t xml:space="preserve">Operating lease rentals - office equipment </t>
  </si>
  <si>
    <t>292.00</t>
  </si>
  <si>
    <t>374.00</t>
  </si>
  <si>
    <t>377.00</t>
  </si>
  <si>
    <t>378.00</t>
  </si>
  <si>
    <t xml:space="preserve">Profit on disposal of fixed assets </t>
  </si>
  <si>
    <t>386.00</t>
  </si>
  <si>
    <t xml:space="preserve">Interest receivable </t>
  </si>
  <si>
    <t>430.00</t>
  </si>
  <si>
    <t xml:space="preserve">Bank overdraft </t>
  </si>
  <si>
    <t>444.00</t>
  </si>
  <si>
    <t xml:space="preserve">Finance lease and hire purchase contracts payable by instalments </t>
  </si>
  <si>
    <t>454.00</t>
  </si>
  <si>
    <t xml:space="preserve">UK corporation tax at 28% (2008 28.5%) on the profit adjusted for tax purposes </t>
  </si>
  <si>
    <t>470.00</t>
  </si>
  <si>
    <t xml:space="preserve">Adjustments to tax charge in respect of prior years </t>
  </si>
  <si>
    <t>478.00</t>
  </si>
  <si>
    <t>Group relief</t>
  </si>
  <si>
    <t>473.00</t>
  </si>
  <si>
    <t xml:space="preserve">Deferred taxation: Net origination of timing differences (note 13) </t>
  </si>
  <si>
    <t>477.00</t>
  </si>
  <si>
    <t xml:space="preserve">Deferred taxation: Impact of rate change (note 13) </t>
  </si>
  <si>
    <t>481.00</t>
  </si>
  <si>
    <t xml:space="preserve">Intangible assets: Cost At 1 January 2009 </t>
  </si>
  <si>
    <t>520.00</t>
  </si>
  <si>
    <t xml:space="preserve">Intangible assets: Additions </t>
  </si>
  <si>
    <t>522.00</t>
  </si>
  <si>
    <t xml:space="preserve">Intangible assets: Depn At 1 January 2009 </t>
  </si>
  <si>
    <t>525.00</t>
  </si>
  <si>
    <t>Intangible assets: Depn Provided in the year</t>
  </si>
  <si>
    <t>528.00</t>
  </si>
  <si>
    <t>Freehold land and buildings: Cost b/fwd</t>
  </si>
  <si>
    <t>540.00</t>
  </si>
  <si>
    <t xml:space="preserve">Freehold land and buildings: Additions </t>
  </si>
  <si>
    <t>542.00</t>
  </si>
  <si>
    <t xml:space="preserve">Freehold land and buildings: Disposals </t>
  </si>
  <si>
    <t>544.00</t>
  </si>
  <si>
    <t>Freehold land and buildings: Depn At 1 January 2009</t>
  </si>
  <si>
    <t>545.00</t>
  </si>
  <si>
    <t xml:space="preserve">Freehold land and buildings: Depn Provided in the year </t>
  </si>
  <si>
    <t>548.00</t>
  </si>
  <si>
    <t xml:space="preserve">Freehold land and buildings: Depn Disposals </t>
  </si>
  <si>
    <t>547.00</t>
  </si>
  <si>
    <t>Vehicles,Plant and machinery Cost At 1 January 2009</t>
  </si>
  <si>
    <t>570.00</t>
  </si>
  <si>
    <t>Owned</t>
  </si>
  <si>
    <t>Leased</t>
  </si>
  <si>
    <t xml:space="preserve">Vehicles,Plant and machinery Cost Additions </t>
  </si>
  <si>
    <t>572.00</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</si>
  <si>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</si>
  <si>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</si>
  <si>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</si>
  <si>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</si>
  <si>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</si>
  <si>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</si>
  <si>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</si>
  <si>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</si>
  <si>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</si>
  <si>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</si>
  <si>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</si>
  <si>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</si>
  <si>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</si>
  <si>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</si>
  <si>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</si>
  <si>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</si>
  <si>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</si>
  <si>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</si>
  <si>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</si>
  <si>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Raw materials and consumables</t>
  </si>
  <si>
    <t>671.00</t>
  </si>
  <si>
    <t xml:space="preserve">Work in progress </t>
  </si>
  <si>
    <t>672.00</t>
  </si>
  <si>
    <t xml:space="preserve">Finished goods and goods for resale </t>
  </si>
  <si>
    <t>673.00</t>
  </si>
  <si>
    <t xml:space="preserve">Trade debtors </t>
  </si>
  <si>
    <t>681.00</t>
  </si>
  <si>
    <t>Amounts owed by other group undertakings</t>
  </si>
  <si>
    <t>688.00</t>
  </si>
  <si>
    <t xml:space="preserve">Other debtors </t>
  </si>
  <si>
    <t>691.00</t>
  </si>
  <si>
    <t>Prepayments and accrued income</t>
  </si>
  <si>
    <t>697.00</t>
  </si>
  <si>
    <t xml:space="preserve">Amounts recoverable on contract </t>
  </si>
  <si>
    <t>690.00</t>
  </si>
  <si>
    <t xml:space="preserve">Cash at bank and in hand </t>
  </si>
  <si>
    <t>750.00</t>
  </si>
  <si>
    <t>768.00</t>
  </si>
  <si>
    <t>751.00</t>
  </si>
  <si>
    <t>Obligations under finance leases and hire purchase contracts</t>
  </si>
  <si>
    <t>840.00</t>
  </si>
  <si>
    <t xml:space="preserve">Trade creditors </t>
  </si>
  <si>
    <t>796.00</t>
  </si>
  <si>
    <t xml:space="preserve">Other creditors </t>
  </si>
  <si>
    <t>801.00</t>
  </si>
  <si>
    <t xml:space="preserve">Corporation tax </t>
  </si>
  <si>
    <t>810.00</t>
  </si>
  <si>
    <t>Other taxation and social security</t>
  </si>
  <si>
    <t>814.00</t>
  </si>
  <si>
    <t>Accruals and other deferred income</t>
  </si>
  <si>
    <t>807.00</t>
  </si>
  <si>
    <t>Amounts owed to parent undertaking</t>
  </si>
  <si>
    <t>687.00</t>
  </si>
  <si>
    <t xml:space="preserve">Amount owed to group undertakings </t>
  </si>
  <si>
    <t>688.01</t>
  </si>
  <si>
    <t xml:space="preserve">Obligations under finance leases and hire purchase contracts </t>
  </si>
  <si>
    <t>893.00</t>
  </si>
  <si>
    <t xml:space="preserve">Deferred taxation At 1 January 2009 </t>
  </si>
  <si>
    <t>901.00</t>
  </si>
  <si>
    <t>Deferred taxation At 1 January 2009 Accelerated capital allowances</t>
  </si>
  <si>
    <t xml:space="preserve">Deferred taxation At 1 January 2009 - Other short term timing differences </t>
  </si>
  <si>
    <t xml:space="preserve">Deferred taxation Profit and loss account </t>
  </si>
  <si>
    <t>901.05</t>
  </si>
  <si>
    <t>Suspense account</t>
  </si>
  <si>
    <t xml:space="preserve">Ordinary shares of £1 each </t>
  </si>
  <si>
    <t>910.00</t>
  </si>
  <si>
    <t>Profit and loss account At 1 January 2009</t>
  </si>
  <si>
    <t>980.00</t>
  </si>
  <si>
    <t xml:space="preserve">Equity dividend paid of £0.175 per ordinary share (2008 £0.25) </t>
  </si>
  <si>
    <t>988.00</t>
  </si>
  <si>
    <t>Balance check line - PL Section</t>
  </si>
  <si>
    <t>Balance check line - BS Section</t>
  </si>
  <si>
    <t>Balance check line - Full TB</t>
  </si>
  <si>
    <t>TB - Total Debits</t>
  </si>
  <si>
    <t>TB - Total Credits</t>
  </si>
  <si>
    <t>Difference</t>
  </si>
  <si>
    <t>PL - Debits</t>
  </si>
  <si>
    <t>PL - Credits</t>
  </si>
  <si>
    <t>PL Difference</t>
  </si>
  <si>
    <t>BS - Debits</t>
  </si>
  <si>
    <t>BS - Credits</t>
  </si>
  <si>
    <t>BS Difference</t>
  </si>
  <si>
    <t>PL BS Difference</t>
  </si>
  <si>
    <t/>
  </si>
  <si>
    <t>Tx5470</t>
  </si>
  <si>
    <t>Tx5492</t>
  </si>
  <si>
    <t>Tx5600</t>
  </si>
  <si>
    <t>Tx5589</t>
  </si>
  <si>
    <t>Tx5460</t>
  </si>
  <si>
    <t>Tx4907</t>
  </si>
  <si>
    <t>Tx2409:Countries.UnitedKingdom</t>
  </si>
  <si>
    <t>Tx2409:Countries.Europe</t>
  </si>
  <si>
    <t>Tx2409:Countries.NorthAmerica</t>
  </si>
  <si>
    <t>Tx2409:Countries.OtherRegions</t>
  </si>
  <si>
    <t>Tx2727:Function.CoS</t>
  </si>
  <si>
    <t>Tx2744:Function.CoS</t>
  </si>
  <si>
    <t>Tx2688:Function.CoS</t>
  </si>
  <si>
    <t>Tx4551:Function.CoS</t>
  </si>
  <si>
    <t>Tx5092:Function.CoS</t>
  </si>
  <si>
    <t>Tx2120:Function.CoS</t>
  </si>
  <si>
    <t>Tx4107:Function.CoS</t>
  </si>
  <si>
    <t>Tx5061:Function.CoS</t>
  </si>
  <si>
    <t>Tx1851:Function.CoS</t>
  </si>
  <si>
    <t>Tx4482:Function.CoS</t>
  </si>
  <si>
    <t>Tx178:Function.CoS:IFAclasses.DevelopmentCosts</t>
  </si>
  <si>
    <t>Tx1268:Function.CoS:TFAclasses.Buildings:TFAownership.OwnedOrFreehold</t>
  </si>
  <si>
    <t>Tx1268:Function.CoS:TFAclasses.VehiclesPlantMachinery:TFAownership.OwnedOrFreehold</t>
  </si>
  <si>
    <t>Tx1268:Function.CoS:TFAclasses.VehiclesPlantMachinery:TFAownership.Leased</t>
  </si>
  <si>
    <t>Tx1268:Function.CoS:TFAclasses.FixturesFittingsToolsEquipment:TFAownership.OwnedOrFreehold</t>
  </si>
  <si>
    <t>Tx3721:Function.Distrib</t>
  </si>
  <si>
    <t>Tx5061:Function.Distrib</t>
  </si>
  <si>
    <t>Tx1851:Function.Distrib</t>
  </si>
  <si>
    <t>Tx4482:Function.Distrib</t>
  </si>
  <si>
    <t>Tx1268:Function.Distrib:TFAclasses.Buildings:TFAownership.OwnedOrFreehold</t>
  </si>
  <si>
    <t>Tx1268:Function.Distrib:TFAclasses.VehiclesPlantMachinery:TFAownership.OwnedOrFreehold</t>
  </si>
  <si>
    <t>Tx1268:Function.Distrib:TFAclasses.FixturesFittingsToolsEquipment:TFAownership.OwnedOrFreehold</t>
  </si>
  <si>
    <t>Tx4625:Function.Admin</t>
  </si>
  <si>
    <t>Tx5061:Function.Admin</t>
  </si>
  <si>
    <t>Tx1851:Function.Admin</t>
  </si>
  <si>
    <t>Tx4482:Function.Admin</t>
  </si>
  <si>
    <t>DirectorsSalariesDetPL:Function.Admin</t>
  </si>
  <si>
    <t>Tx1681:Function.Admin</t>
  </si>
  <si>
    <t>AuditStat</t>
  </si>
  <si>
    <t>Tx2480:Function.Admin</t>
  </si>
  <si>
    <t>Tx1268:Function.Admin:TFAclasses.Buildings:TFAownership.OwnedOrFreehold</t>
  </si>
  <si>
    <t>Tx1268:Function.Admin:TFAclasses.VehiclesPlantMachinery:TFAownership.OwnedOrFreehold</t>
  </si>
  <si>
    <t>Tx1268:Function.Admin:TFAclasses.FixturesFittingsToolsEquipment:TFAownership.OwnedOrFreehold</t>
  </si>
  <si>
    <t>Tx2272</t>
  </si>
  <si>
    <t>FinanceIncNetRecOther:Function.NonOp</t>
  </si>
  <si>
    <t>BankOverdraftCharges:Function.NonOp</t>
  </si>
  <si>
    <t>FinLeaseCharges:Function.NonOp</t>
  </si>
  <si>
    <t>Tx4920</t>
  </si>
  <si>
    <t>Tx2739</t>
  </si>
  <si>
    <t>Tx2456</t>
  </si>
  <si>
    <t>Tx2741</t>
  </si>
  <si>
    <t>Tx2750</t>
  </si>
  <si>
    <t>Tx2815:IFAclasses.DevelopmentCosts:start</t>
  </si>
  <si>
    <t>Tx2804:IFAclasses.DevelopmentCosts</t>
  </si>
  <si>
    <t>Tx2805:IFAclasses.DevelopmentCosts:start</t>
  </si>
  <si>
    <t>Tx2806:IFAclasses.DevelopmentCosts</t>
  </si>
  <si>
    <t>Tx4654:TFAclasses.Buildings:TFAownership.OwnedOrFreehold:start</t>
  </si>
  <si>
    <t>Tx4653:TFAclasses.Buildings:TFAownership.OwnedOrFreehold</t>
  </si>
  <si>
    <t>Tx4664:TFAclasses.Buildings:TFAownership.OwnedOrFreehold</t>
  </si>
  <si>
    <t>Tx4655:TFAclasses.Buildings:TFAownership.OwnedOrFreehold:start</t>
  </si>
  <si>
    <t>Tx4656:TFAclasses.Buildings:TFAownership.OwnedOrFreehold</t>
  </si>
  <si>
    <t>Tx4658:TFAclasses.Buildings:TFAownership.OwnedOrFreehold</t>
  </si>
  <si>
    <t>Tx4654:TFAclasses.VehiclesPlantMachinery:start</t>
  </si>
  <si>
    <t>Tx4654:TFAclasses.VehiclesPlantMachinery:TFAownership.OwnedOrFreehold:start</t>
  </si>
  <si>
    <t>Tx4654:TFAclasses.VehiclesPlantMachinery:TFAownership.Leased:start</t>
  </si>
  <si>
    <t>Tx4653:TFAclasses.VehiclesPlantMachinery</t>
  </si>
  <si>
    <t>Tx4653:TFAclasses.VehiclesPlantMachinery:TFAownership.OwnedOrFreehold</t>
  </si>
  <si>
    <t>Tx4653:TFAclasses.VehiclesPlantMachinery:TFAownership.Leased</t>
  </si>
  <si>
    <t>Tx4664:TFAclasses.VehiclesPlantMachinery:TFAownership.OwnedOrFreehold</t>
  </si>
  <si>
    <t>Vehicles,Plant and machinery Cost Disposals (Owned)</t>
  </si>
  <si>
    <t>Tx4655:TFAclasses.VehiclesPlantMachinery:start</t>
  </si>
  <si>
    <t>Tx4655:TFAclasses.VehiclesPlantMachinery:TFAownership.OwnedOrFreehold:start</t>
  </si>
  <si>
    <t>Tx4655:TFAclasses.VehiclesPlantMachinery:TFAownership.Leased:start</t>
  </si>
  <si>
    <t>Tx4656:TFAclasses.VehiclesPlantMachinery</t>
  </si>
  <si>
    <t>Tx4656:TFAclasses.VehiclesPlantMachinery:TFAownership.OwnedOrFreehold</t>
  </si>
  <si>
    <t>Tx4656:TFAclasses.VehiclesPlantMachinery:TFAownership.Leased</t>
  </si>
  <si>
    <t>Tx4658:TFAclasses.VehiclesPlantMachinery:TFAownership.OwnedOrFreehold</t>
  </si>
  <si>
    <t>Tx4654:TFAclasses.FixturesFittingsToolsEquipment:TFAownership.OwnedOrFreehold:start</t>
  </si>
  <si>
    <t>Tx4653:TFAclasses.FixturesFittingsToolsEquipment:TFAownership.OwnedOrFreehold</t>
  </si>
  <si>
    <t>Tx4664:TFAclasses.FixturesFittingsToolsEquipment:TFAownership.OwnedOrFreehold</t>
  </si>
  <si>
    <t>Tx4655:TFAclasses.FixturesFittingsToolsEquipment:TFAownership.OwnedOrFreehold:start</t>
  </si>
  <si>
    <t>Tx4656:TFAclasses.FixturesFittingsToolsEquipment:TFAownership.OwnedOrFreehold</t>
  </si>
  <si>
    <t>Tx4658:TFAclasses.FixturesFittingsToolsEquipment:TFAownership.OwnedOrFreehold</t>
  </si>
  <si>
    <t>Tx4551</t>
  </si>
  <si>
    <t>Tx5092</t>
  </si>
  <si>
    <t>Tx2120</t>
  </si>
  <si>
    <t>Tx4834</t>
  </si>
  <si>
    <t>Tx237</t>
  </si>
  <si>
    <t>Tx3507</t>
  </si>
  <si>
    <t>Tx3935</t>
  </si>
  <si>
    <t>Tx273</t>
  </si>
  <si>
    <t>Tx541</t>
  </si>
  <si>
    <t>Tx575</t>
  </si>
  <si>
    <t>Tx382:FinInstrCurrentNonCurrent.Current</t>
  </si>
  <si>
    <t>Tx389</t>
  </si>
  <si>
    <t>Tx3389Hy13:start</t>
  </si>
  <si>
    <t>Tx4829:Ageing.&lt;1</t>
  </si>
  <si>
    <t>Tx3494:Ageing.&lt;1</t>
  </si>
  <si>
    <t>Tx1015:Ageing.&lt;1</t>
  </si>
  <si>
    <t>Tx3671:Ageing.&lt;1</t>
  </si>
  <si>
    <t>Tx62:Ageing.&lt;1</t>
  </si>
  <si>
    <t>Tx264:Ageing.&lt;1</t>
  </si>
  <si>
    <t>Tx252:Ageing.&lt;1</t>
  </si>
  <si>
    <t>ObligFLHPAfter1Yr:Ageing.&gt;1</t>
  </si>
  <si>
    <t>Tx4062:ProvisionsClasses.DeferredTaxation</t>
  </si>
  <si>
    <t>Tx1630</t>
  </si>
  <si>
    <t>Tx3675</t>
  </si>
  <si>
    <t>Tx4038</t>
  </si>
  <si>
    <t>LiabSuspense</t>
  </si>
  <si>
    <t>Tx4378:ShareClasses.Ordinary1</t>
  </si>
  <si>
    <t>Tx3984:start</t>
  </si>
  <si>
    <t>Tx4776Hy26</t>
  </si>
  <si>
    <t>SE</t>
  </si>
  <si>
    <t>Instant with Start/End =SE, without = Blank</t>
  </si>
  <si>
    <t>What FA and Reserves therfore also share in common is that one can never post to the End value.</t>
  </si>
  <si>
    <t>Instant: Source</t>
  </si>
  <si>
    <t>In TB show opening balance. End value in BS comes from movement . In this case add net profit for year £1,416,474 (below) and deduct Dividend declared and paid.Tx4776 of £700,000</t>
  </si>
  <si>
    <t>In TB show opening balance. End value in BS comes from movement . Tx4038 charged to or from P&amp;L AC in this example, £17,090</t>
  </si>
  <si>
    <t>a</t>
  </si>
  <si>
    <t>b</t>
  </si>
  <si>
    <t>c</t>
  </si>
  <si>
    <t xml:space="preserve">These two TxIds, 1630 and 3675 are really an analysis of the the balance 4038. Which I assume is why they have no SE status. Also query on how to handle, DE? </t>
  </si>
  <si>
    <t>Both above are essentially same as any Start type, such as IFA or TFA, just not so explicit as to the Duration components.</t>
  </si>
  <si>
    <t>2744</t>
  </si>
  <si>
    <t>2688</t>
  </si>
  <si>
    <t>Last</t>
  </si>
  <si>
    <t>a &amp; c</t>
  </si>
  <si>
    <t>4088+4038+4039+4078+4076+4041 +4082+4037+4075+4079+4077</t>
  </si>
  <si>
    <t>3990+4776+2421+2429+4183+1833 +3700+4100+2285+2299+102+3147+4825</t>
  </si>
  <si>
    <t>This and Last</t>
  </si>
  <si>
    <t>For Instant with no SE have used This (Period) and Last (Period) to indicate that there is is no Start End value. Helps show that there is no relationship between each years balances.</t>
  </si>
  <si>
    <t>Am asuming BROs need to look at Yr0 and Yr1 Labels. If need to know the net change, then calculated (hence Dif in Movement column)</t>
  </si>
  <si>
    <t>LEGEND/NOTES</t>
  </si>
  <si>
    <t>Even many Dif items will be connected at at a summary level by the Cashflow elements. e.g. Debtors TxId 1202 connected between periods by TxId 1214 - DecreaseIncreaseInDebtors</t>
  </si>
  <si>
    <t>(SE Instants can also be connected by Cashflow elements e.g.  4536 StocksInventory by 1221 DecreaseIncreaseInStocks)</t>
  </si>
  <si>
    <t>But cannot in BROs say Instant:End minus Instant:Start = Cashflow Change. This is the preserve of the RG. So if TxId 1214 is calculated within RG, what if anything should be in Bros?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</si>
</sst>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_ ;[Red]\-#,##0\ "/>
    <numFmt numFmtId="166" formatCode="#,##0_);\(#,##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
      <b/>
      <sz val="12"/>
      <color theme="1"/>
      <name val="Calibri"/>
      <family val="2"/>
      <scheme val="minor"/>
    </font>
    <font>
      <b/>
      <sz val="9"/>
      <color indexed="8"/>
      <name val="Arial"/>
      <family val="2"/>
    </font>
    <font>
      <b/>
      <sz val="9"/>
      <color rgb="FF002060"/>
      <name val="Arial"/>
      <family val="2"/>
    </font>
    <font>
      <b/>
      <sz val="9"/>
      <color indexed="10"/>
      <name val="Arial"/>
      <family val="2"/>
    </font>
    <font>
      <sz val="9"/>
      <color indexed="8"/>
      <name val="Arial"/>
      <family val="2"/>
    </font>
    <font>
      <sz val="9"/>
      <color rgb="FF00B0F0"/>
      <name val="Arial"/>
      <family val="2"/>
    </font>
    <font>
      <sz val="9"/>
      <color indexed="57"/>
      <name val="Arial"/>
      <family val="2"/>
    </font>
    <font>
      <sz val="9"/>
      <name val="Arial"/>
      <family val="2"/>
    </font>
    <font>
      <b/>
      <sz val="9"/>
      <name val="Arial"/>
      <family val="2"/>
    </font>
    <font>
      <b/>
      <sz val="9"/>
      <color indexed="57"/>
      <name val="Arial"/>
      <family val="2"/>
    </font>
    <font>
      <sz val="11"/>
      <name val="Calibri"/>
      <family val="2"/>
      <scheme val="minor"/>
    </font>
    <font>
      <b/>
      <sz val="10"/>
      <color indexed="81"/>
      <name val="Tahoma"/>
      <family val="2"/>
    </font>
    <font>
      <sz val="10"/>
      <color indexed="81"/>
      <name val="Tahoma"/>
      <family val="2"/>
    </font>
    <font>
      <b/>
      <sz val="8"/>
      <color indexed="8"/>
      <name val="Tahoma"/>
      <family val="2"/>
    </font>
    <font>
      <sz val="8"/>
      <color indexed="8"/>
      <name val="Tahoma"/>
      <family val="2"/>
    </font>
    <font>
      <b/>
      <sz val="9"/>
      <color theme="5" tint="-0.249977111117893"/>
      <name val="Arial"/>
      <family val="2"/>
    </font>
    <font>
      <b/>
      <sz val="9"/>
      <color theme="1"/>
      <name val="Arial"/>
      <family val="2"/>
    </font>
    <font>
      <sz val="9"/>
      <color theme="1"/>
      <name val="Arial"/>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
      <patternFill patternType="solid">
        <fgColor rgb="FFFFFF99"/>
        <bgColor indexed="64"/>
      </patternFill>
    </fill>
    <fill>
      <patternFill patternType="solid">
        <fgColor rgb="FF92D050"/>
        <bgColor indexed="64"/>
      </patternFill>
    </fill>
    <fill>
      <patternFill patternType="lightHorizontal">
        <bgColor theme="6" tint="0.59996337778862885"/>
      </patternFill>
    </fill>
    <fill>
      <patternFill patternType="solid">
        <fgColor rgb="FFFFCC66"/>
        <bgColor indexed="64"/>
      </patternFill>
    </fill>
    <fill>
      <patternFill patternType="lightHorizontal">
        <bgColor rgb="FFFFCC66"/>
      </patternFill>
    </fill>
    <fill>
      <patternFill patternType="solid">
        <fgColor theme="7" tint="0.39997558519241921"/>
        <bgColor indexed="64"/>
      </patternFill>
    </fill>
    <fill>
      <patternFill patternType="solid">
        <fgColor theme="9"/>
        <bgColor indexed="64"/>
      </patternFill>
    </fill>
    <fill>
      <patternFill patternType="solid">
        <fgColor rgb="FFFF9999"/>
        <bgColor indexed="64"/>
      </patternFill>
    </fill>
    <fill>
      <patternFill patternType="solid">
        <fgColor rgb="FFFF0000"/>
        <bgColor indexed="64"/>
      </patternFill>
    </fill>
    <fill>
      <patternFill patternType="solid">
        <fgColor theme="2" tint="-9.9978637043366805E-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92">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2" fontId="0" fillId="0" borderId="0" xfId="42" applyNumberFormat="1" applyFont="1"/>
    <xf numFmtId="164" fontId="0" fillId="0" borderId="0" xfId="0" applyNumberFormat="1"/>
    <xf numFmtId="164" fontId="0" fillId="39" borderId="0" xfId="0" applyNumberFormat="1" applyFill="1"/>
    <xf numFmtId="0" fontId="0" fillId="39" borderId="0" xfId="0" applyFill="1"/>
    <xf numFmtId="164" fontId="0" fillId="37" borderId="0" xfId="42" applyNumberFormat="1" applyFont="1" applyFill="1"/>
    <xf numFmtId="164" fontId="0" fillId="37" borderId="0" xfId="0" applyNumberFormat="1" applyFill="1"/>
    <xf numFmtId="164" fontId="0" fillId="36" borderId="0" xfId="42" applyNumberFormat="1" applyFont="1" applyFill="1"/>
    <xf numFmtId="0" fontId="0" fillId="36" borderId="0" xfId="0" applyFill="1"/>
    <xf numFmtId="164" fontId="0" fillId="40" borderId="0" xfId="42" applyNumberFormat="1" applyFont="1" applyFill="1"/>
    <xf numFmtId="0" fontId="0" fillId="34" borderId="0" xfId="0" applyFill="1"/>
    <xf numFmtId="49" fontId="0" fillId="34" borderId="0" xfId="42" applyNumberFormat="1" applyFont="1" applyFill="1"/>
    <xf numFmtId="49" fontId="0" fillId="34" borderId="0" xfId="0" applyNumberFormat="1" applyFill="1"/>
    <xf numFmtId="0" fontId="0" fillId="34" borderId="0" xfId="0" applyFill="1" applyAlignment="1">
      <alignment horizontal="left"/>
    </xf>
    <xf numFmtId="0" fontId="0" fillId="41" borderId="13" xfId="0" applyFill="1" applyBorder="1" applyAlignment="1">
      <alignment horizontal="center" vertical="center" wrapText="1"/>
    </xf>
    <xf numFmtId="164" fontId="0" fillId="41" borderId="0" xfId="42" applyNumberFormat="1" applyFont="1" applyFill="1" applyBorder="1"/>
    <xf numFmtId="0" fontId="21" fillId="0" borderId="0" xfId="0" applyFont="1"/>
    <xf numFmtId="0" fontId="16" fillId="0" borderId="0" xfId="0" applyFont="1" applyAlignment="1">
      <alignment vertical="top" wrapText="1"/>
    </xf>
    <xf numFmtId="0" fontId="22" fillId="43" borderId="0" xfId="0" applyFont="1" applyFill="1" applyAlignment="1">
      <alignment vertical="top" wrapText="1"/>
    </xf>
    <xf numFmtId="49" fontId="22" fillId="43" borderId="0" xfId="0" applyNumberFormat="1" applyFont="1" applyFill="1" applyAlignment="1">
      <alignment horizontal="right" vertical="top" wrapText="1"/>
    </xf>
    <xf numFmtId="165" fontId="23" fillId="43" borderId="0" xfId="0" applyNumberFormat="1" applyFont="1" applyFill="1" applyAlignment="1">
      <alignment horizontal="right" vertical="top" wrapText="1"/>
    </xf>
    <xf numFmtId="165" fontId="23" fillId="43" borderId="0" xfId="0" applyNumberFormat="1" applyFont="1" applyFill="1" applyAlignment="1">
      <alignment horizontal="left" vertical="top" wrapText="1"/>
    </xf>
    <xf numFmtId="0" fontId="22" fillId="0" borderId="0" xfId="0" applyFont="1" applyAlignment="1">
      <alignment vertical="top" wrapText="1"/>
    </xf>
    <xf numFmtId="0" fontId="24" fillId="0" borderId="0" xfId="0" applyFont="1"/>
    <xf numFmtId="165" fontId="23" fillId="0" borderId="0" xfId="0" applyNumberFormat="1" applyFont="1" applyFill="1" applyAlignment="1">
      <alignment horizontal="left" vertical="top"/>
    </xf>
    <xf numFmtId="0" fontId="22" fillId="0" borderId="0" xfId="0" applyFont="1" applyFill="1" applyAlignment="1">
      <alignment vertical="top" wrapText="1"/>
    </xf>
    <xf numFmtId="0" fontId="16" fillId="0" borderId="0" xfId="0" applyFont="1" applyFill="1" applyAlignment="1">
      <alignment vertical="top" wrapText="1"/>
    </xf>
    <xf numFmtId="49" fontId="22" fillId="0" borderId="0" xfId="0" applyNumberFormat="1" applyFont="1" applyFill="1" applyAlignment="1">
      <alignment horizontal="right" vertical="top" wrapText="1"/>
    </xf>
    <xf numFmtId="49" fontId="23" fillId="0" borderId="0" xfId="0" applyNumberFormat="1" applyFont="1" applyFill="1" applyAlignment="1">
      <alignment horizontal="left" vertical="top"/>
    </xf>
    <xf numFmtId="0" fontId="25" fillId="0" borderId="0" xfId="0" applyFont="1"/>
    <xf numFmtId="0" fontId="26" fillId="0" borderId="0" xfId="0" applyFont="1"/>
    <xf numFmtId="165" fontId="23" fillId="44" borderId="0" xfId="0" applyNumberFormat="1" applyFont="1" applyFill="1"/>
    <xf numFmtId="0" fontId="25" fillId="0" borderId="0" xfId="0" applyFont="1" applyFill="1"/>
    <xf numFmtId="165" fontId="23" fillId="42" borderId="0" xfId="0" applyNumberFormat="1" applyFont="1" applyFill="1"/>
    <xf numFmtId="0" fontId="28" fillId="45" borderId="0" xfId="0" applyFont="1" applyFill="1"/>
    <xf numFmtId="0" fontId="29" fillId="45" borderId="0" xfId="0" applyFont="1" applyFill="1"/>
    <xf numFmtId="0" fontId="28" fillId="46" borderId="0" xfId="0" applyFont="1" applyFill="1"/>
    <xf numFmtId="165" fontId="23" fillId="45" borderId="0" xfId="0" applyNumberFormat="1" applyFont="1" applyFill="1" applyAlignment="1">
      <alignment horizontal="right"/>
    </xf>
    <xf numFmtId="165" fontId="23" fillId="45" borderId="0" xfId="0" applyNumberFormat="1" applyFont="1" applyFill="1"/>
    <xf numFmtId="0" fontId="22" fillId="40" borderId="0" xfId="0" applyFont="1" applyFill="1"/>
    <xf numFmtId="0" fontId="25" fillId="47" borderId="0" xfId="0" applyFont="1" applyFill="1"/>
    <xf numFmtId="165" fontId="23" fillId="40" borderId="0" xfId="0" applyNumberFormat="1" applyFont="1" applyFill="1"/>
    <xf numFmtId="0" fontId="22" fillId="48" borderId="0" xfId="0" applyFont="1" applyFill="1"/>
    <xf numFmtId="49" fontId="22" fillId="49" borderId="0" xfId="0" applyNumberFormat="1" applyFont="1" applyFill="1" applyAlignment="1">
      <alignment horizontal="right"/>
    </xf>
    <xf numFmtId="165" fontId="23" fillId="49" borderId="0" xfId="0" applyNumberFormat="1" applyFont="1" applyFill="1" applyAlignment="1"/>
    <xf numFmtId="165" fontId="23" fillId="48" borderId="0" xfId="0" applyNumberFormat="1" applyFont="1" applyFill="1" applyAlignment="1"/>
    <xf numFmtId="165" fontId="23" fillId="48" borderId="0" xfId="0" applyNumberFormat="1" applyFont="1" applyFill="1" applyAlignment="1">
      <alignment horizontal="right"/>
    </xf>
    <xf numFmtId="165" fontId="23" fillId="50" borderId="0" xfId="0" applyNumberFormat="1" applyFont="1" applyFill="1" applyAlignment="1">
      <alignment horizontal="right"/>
    </xf>
    <xf numFmtId="165" fontId="23" fillId="34" borderId="0" xfId="0" applyNumberFormat="1" applyFont="1" applyFill="1" applyAlignment="1">
      <alignment horizontal="right"/>
    </xf>
    <xf numFmtId="49" fontId="30" fillId="0" borderId="0" xfId="0" applyNumberFormat="1" applyFont="1" applyAlignment="1">
      <alignment horizontal="right"/>
    </xf>
    <xf numFmtId="165" fontId="23" fillId="0" borderId="0" xfId="0" applyNumberFormat="1" applyFont="1" applyAlignment="1">
      <alignment horizontal="right"/>
    </xf>
    <xf numFmtId="165" fontId="25" fillId="0" borderId="0" xfId="0" applyNumberFormat="1" applyFont="1"/>
    <xf numFmtId="165" fontId="23" fillId="0" borderId="0" xfId="0" applyNumberFormat="1" applyFont="1" applyBorder="1" applyAlignment="1">
      <alignment horizontal="right"/>
    </xf>
    <xf numFmtId="0" fontId="14" fillId="0" borderId="0" xfId="0" applyFont="1"/>
    <xf numFmtId="165" fontId="0" fillId="0" borderId="0" xfId="0" applyNumberFormat="1"/>
    <xf numFmtId="165" fontId="23" fillId="1" borderId="0" xfId="0" applyNumberFormat="1" applyFont="1" applyFill="1" applyBorder="1" applyAlignment="1">
      <alignment horizontal="right"/>
    </xf>
    <xf numFmtId="0" fontId="0" fillId="1" borderId="0" xfId="0" applyFill="1"/>
    <xf numFmtId="166" fontId="24" fillId="0" borderId="0" xfId="0" applyNumberFormat="1" applyFont="1"/>
    <xf numFmtId="166" fontId="23" fillId="0" borderId="0" xfId="0" applyNumberFormat="1" applyFont="1"/>
    <xf numFmtId="0" fontId="30" fillId="0" borderId="0" xfId="0" applyFont="1"/>
    <xf numFmtId="165" fontId="17" fillId="52" borderId="0" xfId="0" applyNumberFormat="1" applyFont="1" applyFill="1"/>
    <xf numFmtId="164" fontId="17" fillId="53" borderId="0" xfId="42" applyNumberFormat="1" applyFont="1" applyFill="1"/>
    <xf numFmtId="164" fontId="31" fillId="33" borderId="0" xfId="42" applyNumberFormat="1" applyFont="1" applyFill="1"/>
    <xf numFmtId="0" fontId="36" fillId="42" borderId="0" xfId="0" applyNumberFormat="1" applyFont="1" applyFill="1" applyAlignment="1">
      <alignment horizontal="right"/>
    </xf>
    <xf numFmtId="0" fontId="36" fillId="45" borderId="0" xfId="0" applyNumberFormat="1" applyFont="1" applyFill="1" applyAlignment="1">
      <alignment horizontal="right"/>
    </xf>
    <xf numFmtId="0" fontId="36" fillId="40" borderId="0" xfId="0" applyNumberFormat="1" applyFont="1" applyFill="1" applyAlignment="1">
      <alignment horizontal="right"/>
    </xf>
    <xf numFmtId="0" fontId="36" fillId="0" borderId="0" xfId="0" applyNumberFormat="1" applyFont="1" applyAlignment="1">
      <alignment horizontal="right"/>
    </xf>
    <xf numFmtId="0" fontId="16" fillId="0" borderId="0" xfId="0" applyFont="1" applyAlignment="1">
      <alignment horizontal="center" vertical="top" wrapText="1"/>
    </xf>
    <xf numFmtId="0" fontId="0" fillId="0" borderId="0" xfId="0" applyAlignment="1">
      <alignment horizontal="center"/>
    </xf>
    <xf numFmtId="0" fontId="25" fillId="42" borderId="10" xfId="0" applyFont="1" applyFill="1" applyBorder="1"/>
    <xf numFmtId="49" fontId="22" fillId="44" borderId="10" xfId="0" applyNumberFormat="1" applyFont="1" applyFill="1" applyBorder="1" applyAlignment="1">
      <alignment horizontal="right"/>
    </xf>
    <xf numFmtId="165" fontId="23" fillId="44" borderId="10" xfId="0" applyNumberFormat="1" applyFont="1" applyFill="1" applyBorder="1"/>
    <xf numFmtId="0" fontId="27" fillId="42" borderId="10" xfId="0" applyFont="1" applyFill="1" applyBorder="1"/>
    <xf numFmtId="49" fontId="22" fillId="42" borderId="10" xfId="0" applyNumberFormat="1" applyFont="1" applyFill="1" applyBorder="1" applyAlignment="1">
      <alignment horizontal="right"/>
    </xf>
    <xf numFmtId="165" fontId="23" fillId="42" borderId="10" xfId="0" applyNumberFormat="1" applyFont="1" applyFill="1" applyBorder="1"/>
    <xf numFmtId="0" fontId="36" fillId="42" borderId="10" xfId="0" applyNumberFormat="1" applyFont="1" applyFill="1" applyBorder="1" applyAlignment="1">
      <alignment horizontal="right"/>
    </xf>
    <xf numFmtId="0" fontId="0" fillId="0" borderId="10" xfId="0" applyBorder="1" applyAlignment="1">
      <alignment horizontal="left"/>
    </xf>
    <xf numFmtId="0" fontId="0" fillId="0" borderId="10" xfId="0" applyBorder="1" applyAlignment="1">
      <alignment horizontal="center"/>
    </xf>
    <xf numFmtId="1" fontId="36" fillId="42" borderId="10" xfId="0" applyNumberFormat="1" applyFont="1" applyFill="1" applyBorder="1" applyAlignment="1">
      <alignment horizontal="right"/>
    </xf>
    <xf numFmtId="0" fontId="29" fillId="46" borderId="10" xfId="0" applyFont="1" applyFill="1" applyBorder="1"/>
    <xf numFmtId="0" fontId="28" fillId="46" borderId="10" xfId="0" applyFont="1" applyFill="1" applyBorder="1"/>
    <xf numFmtId="165" fontId="28" fillId="46" borderId="10" xfId="0" applyNumberFormat="1" applyFont="1" applyFill="1" applyBorder="1"/>
    <xf numFmtId="0" fontId="36" fillId="45" borderId="10" xfId="0" applyNumberFormat="1" applyFont="1" applyFill="1" applyBorder="1" applyAlignment="1">
      <alignment horizontal="right"/>
    </xf>
    <xf numFmtId="0" fontId="28" fillId="45" borderId="10" xfId="0" applyFont="1" applyFill="1" applyBorder="1"/>
    <xf numFmtId="49" fontId="22" fillId="45" borderId="10" xfId="0" applyNumberFormat="1" applyFont="1" applyFill="1" applyBorder="1" applyAlignment="1">
      <alignment horizontal="right"/>
    </xf>
    <xf numFmtId="165" fontId="23" fillId="45" borderId="10" xfId="0" applyNumberFormat="1" applyFont="1" applyFill="1" applyBorder="1" applyAlignment="1">
      <alignment horizontal="right"/>
    </xf>
    <xf numFmtId="0" fontId="25" fillId="45" borderId="10" xfId="0" applyFont="1" applyFill="1" applyBorder="1"/>
    <xf numFmtId="165" fontId="23" fillId="45" borderId="10" xfId="0" applyNumberFormat="1" applyFont="1" applyFill="1" applyBorder="1"/>
    <xf numFmtId="0" fontId="36" fillId="40" borderId="10" xfId="0" applyNumberFormat="1" applyFont="1" applyFill="1" applyBorder="1" applyAlignment="1">
      <alignment horizontal="right"/>
    </xf>
    <xf numFmtId="0" fontId="25" fillId="40" borderId="10" xfId="0" applyFont="1" applyFill="1" applyBorder="1"/>
    <xf numFmtId="49" fontId="22" fillId="40" borderId="10" xfId="0" applyNumberFormat="1" applyFont="1" applyFill="1" applyBorder="1" applyAlignment="1">
      <alignment horizontal="right"/>
    </xf>
    <xf numFmtId="165" fontId="23" fillId="40" borderId="10" xfId="0" applyNumberFormat="1" applyFont="1" applyFill="1" applyBorder="1"/>
    <xf numFmtId="1" fontId="36" fillId="48" borderId="10" xfId="0" applyNumberFormat="1" applyFont="1" applyFill="1" applyBorder="1" applyAlignment="1">
      <alignment horizontal="right"/>
    </xf>
    <xf numFmtId="0" fontId="25" fillId="48" borderId="10" xfId="0" applyFont="1" applyFill="1" applyBorder="1"/>
    <xf numFmtId="49" fontId="22" fillId="48" borderId="10" xfId="0" applyNumberFormat="1" applyFont="1" applyFill="1" applyBorder="1" applyAlignment="1">
      <alignment horizontal="right"/>
    </xf>
    <xf numFmtId="165" fontId="23" fillId="48" borderId="10" xfId="0" applyNumberFormat="1" applyFont="1" applyFill="1" applyBorder="1" applyAlignment="1"/>
    <xf numFmtId="0" fontId="36" fillId="48" borderId="10" xfId="0" applyNumberFormat="1" applyFont="1" applyFill="1" applyBorder="1" applyAlignment="1">
      <alignment horizontal="right"/>
    </xf>
    <xf numFmtId="0" fontId="27" fillId="48" borderId="10" xfId="0" applyFont="1" applyFill="1" applyBorder="1"/>
    <xf numFmtId="49" fontId="30" fillId="48" borderId="10" xfId="0" applyNumberFormat="1" applyFont="1" applyFill="1" applyBorder="1" applyAlignment="1">
      <alignment horizontal="right"/>
    </xf>
    <xf numFmtId="165" fontId="23" fillId="48" borderId="10" xfId="0" applyNumberFormat="1" applyFont="1" applyFill="1" applyBorder="1" applyAlignment="1">
      <alignment horizontal="right"/>
    </xf>
    <xf numFmtId="0" fontId="36" fillId="50" borderId="10" xfId="0" applyNumberFormat="1" applyFont="1" applyFill="1" applyBorder="1" applyAlignment="1">
      <alignment horizontal="right"/>
    </xf>
    <xf numFmtId="0" fontId="25" fillId="50" borderId="10" xfId="0" applyFont="1" applyFill="1" applyBorder="1"/>
    <xf numFmtId="49" fontId="22" fillId="50" borderId="10" xfId="0" applyNumberFormat="1" applyFont="1" applyFill="1" applyBorder="1" applyAlignment="1">
      <alignment horizontal="right"/>
    </xf>
    <xf numFmtId="165" fontId="23" fillId="50" borderId="10" xfId="0" applyNumberFormat="1" applyFont="1" applyFill="1" applyBorder="1" applyAlignment="1">
      <alignment horizontal="right"/>
    </xf>
    <xf numFmtId="0" fontId="36" fillId="34" borderId="10" xfId="0" applyNumberFormat="1" applyFont="1" applyFill="1" applyBorder="1" applyAlignment="1">
      <alignment horizontal="right"/>
    </xf>
    <xf numFmtId="0" fontId="27" fillId="34" borderId="10" xfId="0" applyFont="1" applyFill="1" applyBorder="1"/>
    <xf numFmtId="49" fontId="22" fillId="34" borderId="10" xfId="0" applyNumberFormat="1" applyFont="1" applyFill="1" applyBorder="1" applyAlignment="1">
      <alignment horizontal="right"/>
    </xf>
    <xf numFmtId="165" fontId="23" fillId="34" borderId="10" xfId="0" applyNumberFormat="1" applyFont="1" applyFill="1" applyBorder="1" applyAlignment="1">
      <alignment horizontal="right"/>
    </xf>
    <xf numFmtId="0" fontId="27" fillId="45" borderId="10" xfId="0" applyFont="1" applyFill="1" applyBorder="1"/>
    <xf numFmtId="0" fontId="36" fillId="0" borderId="10" xfId="0" applyNumberFormat="1" applyFont="1" applyBorder="1" applyAlignment="1">
      <alignment horizontal="right"/>
    </xf>
    <xf numFmtId="0" fontId="27" fillId="0" borderId="10" xfId="0" applyFont="1" applyBorder="1"/>
    <xf numFmtId="49" fontId="30" fillId="0" borderId="10" xfId="0" applyNumberFormat="1" applyFont="1" applyBorder="1" applyAlignment="1">
      <alignment horizontal="right"/>
    </xf>
    <xf numFmtId="165" fontId="23" fillId="0" borderId="10" xfId="0" applyNumberFormat="1" applyFont="1" applyBorder="1" applyAlignment="1">
      <alignment horizontal="right"/>
    </xf>
    <xf numFmtId="0" fontId="27" fillId="0" borderId="10" xfId="0" applyFont="1" applyBorder="1" applyAlignment="1">
      <alignment horizontal="right"/>
    </xf>
    <xf numFmtId="165" fontId="0" fillId="0" borderId="10" xfId="0" applyNumberFormat="1" applyBorder="1"/>
    <xf numFmtId="0" fontId="25" fillId="0" borderId="10" xfId="0" applyFont="1" applyBorder="1"/>
    <xf numFmtId="49" fontId="22" fillId="0" borderId="10" xfId="0" applyNumberFormat="1" applyFont="1" applyBorder="1" applyAlignment="1">
      <alignment horizontal="right"/>
    </xf>
    <xf numFmtId="165" fontId="23" fillId="1" borderId="10" xfId="0" applyNumberFormat="1" applyFont="1" applyFill="1" applyBorder="1" applyAlignment="1">
      <alignment horizontal="right"/>
    </xf>
    <xf numFmtId="0" fontId="0" fillId="1" borderId="10" xfId="0" applyFill="1" applyBorder="1"/>
    <xf numFmtId="166" fontId="24" fillId="0" borderId="10" xfId="0" applyNumberFormat="1" applyFont="1" applyBorder="1"/>
    <xf numFmtId="0" fontId="22" fillId="0" borderId="10" xfId="0" applyFont="1" applyBorder="1"/>
    <xf numFmtId="166" fontId="23" fillId="0" borderId="10" xfId="0" applyNumberFormat="1" applyFont="1" applyBorder="1"/>
    <xf numFmtId="165" fontId="23" fillId="0" borderId="0" xfId="0" applyNumberFormat="1" applyFont="1" applyFill="1" applyAlignment="1">
      <alignment horizontal="right"/>
    </xf>
    <xf numFmtId="0" fontId="0" fillId="41" borderId="10" xfId="0" applyFill="1" applyBorder="1" applyAlignment="1">
      <alignment horizontal="left"/>
    </xf>
    <xf numFmtId="0" fontId="0" fillId="41" borderId="0" xfId="0" applyFill="1" applyAlignment="1">
      <alignment horizontal="left"/>
    </xf>
    <xf numFmtId="49" fontId="37" fillId="43" borderId="0" xfId="0" applyNumberFormat="1" applyFont="1" applyFill="1" applyAlignment="1">
      <alignment horizontal="right" vertical="top" wrapText="1"/>
    </xf>
    <xf numFmtId="0" fontId="0" fillId="0" borderId="0" xfId="0" applyFont="1" applyFill="1"/>
    <xf numFmtId="49" fontId="37" fillId="0" borderId="0" xfId="0" applyNumberFormat="1" applyFont="1" applyFill="1" applyAlignment="1">
      <alignment horizontal="right" vertical="top" wrapText="1"/>
    </xf>
    <xf numFmtId="49" fontId="37" fillId="0" borderId="10" xfId="0" applyNumberFormat="1" applyFont="1" applyFill="1" applyBorder="1" applyAlignment="1">
      <alignment horizontal="right"/>
    </xf>
    <xf numFmtId="0" fontId="38" fillId="0" borderId="0" xfId="0" applyFont="1" applyFill="1"/>
    <xf numFmtId="0" fontId="38" fillId="0" borderId="10" xfId="0" applyFont="1" applyFill="1" applyBorder="1"/>
    <xf numFmtId="49" fontId="37" fillId="0" borderId="0" xfId="0" applyNumberFormat="1" applyFont="1" applyFill="1" applyAlignment="1">
      <alignment horizontal="right"/>
    </xf>
    <xf numFmtId="165" fontId="0" fillId="0" borderId="0" xfId="0" applyNumberFormat="1" applyFont="1" applyFill="1"/>
    <xf numFmtId="0" fontId="0" fillId="0" borderId="0" xfId="0" applyFont="1"/>
    <xf numFmtId="165" fontId="37" fillId="0" borderId="0" xfId="0" applyNumberFormat="1" applyFont="1" applyFill="1" applyAlignment="1">
      <alignment horizontal="left" vertical="top"/>
    </xf>
    <xf numFmtId="165" fontId="37" fillId="0" borderId="10" xfId="0" applyNumberFormat="1" applyFont="1" applyFill="1" applyBorder="1"/>
    <xf numFmtId="165" fontId="38" fillId="0" borderId="10" xfId="0" applyNumberFormat="1" applyFont="1" applyFill="1" applyBorder="1"/>
    <xf numFmtId="165" fontId="37" fillId="0" borderId="10" xfId="0" applyNumberFormat="1" applyFont="1" applyFill="1" applyBorder="1" applyAlignment="1">
      <alignment horizontal="right"/>
    </xf>
    <xf numFmtId="165" fontId="37" fillId="0" borderId="0" xfId="0" applyNumberFormat="1" applyFont="1" applyFill="1" applyAlignment="1"/>
    <xf numFmtId="165" fontId="37" fillId="0" borderId="10" xfId="0" applyNumberFormat="1" applyFont="1" applyFill="1" applyBorder="1" applyAlignment="1"/>
    <xf numFmtId="0" fontId="37" fillId="0" borderId="0" xfId="0" applyFont="1" applyFill="1"/>
    <xf numFmtId="0" fontId="0" fillId="0" borderId="10" xfId="0" applyFont="1" applyFill="1" applyBorder="1"/>
    <xf numFmtId="165" fontId="0" fillId="0" borderId="10" xfId="0" applyNumberFormat="1" applyFont="1" applyFill="1" applyBorder="1"/>
    <xf numFmtId="0" fontId="36" fillId="51" borderId="11" xfId="0" applyNumberFormat="1" applyFont="1" applyFill="1" applyBorder="1" applyAlignment="1">
      <alignment horizontal="right"/>
    </xf>
    <xf numFmtId="0" fontId="0" fillId="0" borderId="11" xfId="0" applyBorder="1" applyAlignment="1">
      <alignment horizontal="left"/>
    </xf>
    <xf numFmtId="0" fontId="0" fillId="0" borderId="11" xfId="0" applyBorder="1" applyAlignment="1">
      <alignment horizontal="center"/>
    </xf>
    <xf numFmtId="0" fontId="27" fillId="51" borderId="11" xfId="0" applyFont="1" applyFill="1" applyBorder="1"/>
    <xf numFmtId="49" fontId="22" fillId="51" borderId="11" xfId="0" applyNumberFormat="1" applyFont="1" applyFill="1" applyBorder="1" applyAlignment="1">
      <alignment horizontal="right"/>
    </xf>
    <xf numFmtId="49" fontId="37" fillId="0" borderId="11" xfId="0" applyNumberFormat="1" applyFont="1" applyFill="1" applyBorder="1" applyAlignment="1">
      <alignment horizontal="right"/>
    </xf>
    <xf numFmtId="165" fontId="23" fillId="51" borderId="11" xfId="0" applyNumberFormat="1" applyFont="1" applyFill="1" applyBorder="1" applyAlignment="1">
      <alignment horizontal="right"/>
    </xf>
    <xf numFmtId="165" fontId="37" fillId="0" borderId="11" xfId="0" applyNumberFormat="1" applyFont="1" applyFill="1" applyBorder="1" applyAlignment="1">
      <alignment horizontal="right"/>
    </xf>
    <xf numFmtId="49" fontId="37" fillId="54" borderId="14" xfId="0" applyNumberFormat="1" applyFont="1" applyFill="1" applyBorder="1" applyAlignment="1">
      <alignment horizontal="right"/>
    </xf>
    <xf numFmtId="165" fontId="23" fillId="54" borderId="15" xfId="0" applyNumberFormat="1" applyFont="1" applyFill="1" applyBorder="1" applyAlignment="1">
      <alignment horizontal="left"/>
    </xf>
    <xf numFmtId="0" fontId="0" fillId="54" borderId="15" xfId="0" applyFill="1" applyBorder="1" applyAlignment="1">
      <alignment horizontal="left"/>
    </xf>
    <xf numFmtId="0" fontId="0" fillId="54" borderId="15" xfId="0" applyFill="1" applyBorder="1" applyAlignment="1">
      <alignment horizontal="center"/>
    </xf>
    <xf numFmtId="0" fontId="27" fillId="54" borderId="15" xfId="0" applyFont="1" applyFill="1" applyBorder="1"/>
    <xf numFmtId="49" fontId="22" fillId="54" borderId="15" xfId="0" applyNumberFormat="1" applyFont="1" applyFill="1" applyBorder="1" applyAlignment="1">
      <alignment horizontal="right"/>
    </xf>
    <xf numFmtId="0" fontId="0" fillId="54" borderId="15" xfId="0" applyFont="1" applyFill="1" applyBorder="1"/>
    <xf numFmtId="0" fontId="0" fillId="54" borderId="15" xfId="0" applyFill="1" applyBorder="1"/>
    <xf numFmtId="165" fontId="37" fillId="54" borderId="15" xfId="0" applyNumberFormat="1" applyFont="1" applyFill="1" applyBorder="1" applyAlignment="1">
      <alignment horizontal="right"/>
    </xf>
    <xf numFmtId="165" fontId="23" fillId="54" borderId="15" xfId="0" applyNumberFormat="1" applyFont="1" applyFill="1" applyBorder="1" applyAlignment="1">
      <alignment horizontal="right"/>
    </xf>
    <xf numFmtId="165" fontId="23" fillId="54" borderId="16" xfId="0" applyNumberFormat="1" applyFont="1" applyFill="1" applyBorder="1" applyAlignment="1">
      <alignment horizontal="right"/>
    </xf>
    <xf numFmtId="49" fontId="37" fillId="54" borderId="17" xfId="0" applyNumberFormat="1" applyFont="1" applyFill="1" applyBorder="1" applyAlignment="1">
      <alignment horizontal="right"/>
    </xf>
    <xf numFmtId="165" fontId="23" fillId="54" borderId="0" xfId="0" applyNumberFormat="1" applyFont="1" applyFill="1" applyBorder="1" applyAlignment="1">
      <alignment horizontal="left"/>
    </xf>
    <xf numFmtId="0" fontId="0" fillId="54" borderId="0" xfId="0" applyFill="1" applyBorder="1" applyAlignment="1">
      <alignment horizontal="left"/>
    </xf>
    <xf numFmtId="0" fontId="0" fillId="54" borderId="0" xfId="0" applyFill="1" applyBorder="1" applyAlignment="1">
      <alignment horizontal="center"/>
    </xf>
    <xf numFmtId="0" fontId="27" fillId="54" borderId="0" xfId="0" applyFont="1" applyFill="1" applyBorder="1"/>
    <xf numFmtId="49" fontId="22" fillId="54" borderId="0" xfId="0" applyNumberFormat="1" applyFont="1" applyFill="1" applyBorder="1" applyAlignment="1">
      <alignment horizontal="right"/>
    </xf>
    <xf numFmtId="0" fontId="0" fillId="54" borderId="0" xfId="0" applyFont="1" applyFill="1" applyBorder="1"/>
    <xf numFmtId="0" fontId="0" fillId="54" borderId="0" xfId="0" applyFill="1" applyBorder="1"/>
    <xf numFmtId="165" fontId="37" fillId="54" borderId="0" xfId="0" applyNumberFormat="1" applyFont="1" applyFill="1" applyBorder="1" applyAlignment="1">
      <alignment horizontal="right"/>
    </xf>
    <xf numFmtId="165" fontId="23" fillId="54" borderId="0" xfId="0" applyNumberFormat="1" applyFont="1" applyFill="1" applyBorder="1" applyAlignment="1">
      <alignment horizontal="right"/>
    </xf>
    <xf numFmtId="165" fontId="23" fillId="54" borderId="18" xfId="0" applyNumberFormat="1" applyFont="1" applyFill="1" applyBorder="1" applyAlignment="1">
      <alignment horizontal="right"/>
    </xf>
    <xf numFmtId="0" fontId="0" fillId="54" borderId="20" xfId="0" applyFill="1" applyBorder="1" applyAlignment="1">
      <alignment horizontal="left"/>
    </xf>
    <xf numFmtId="0" fontId="0" fillId="54" borderId="20" xfId="0" applyFill="1" applyBorder="1" applyAlignment="1">
      <alignment horizontal="center"/>
    </xf>
    <xf numFmtId="0" fontId="27" fillId="54" borderId="20" xfId="0" applyFont="1" applyFill="1" applyBorder="1"/>
    <xf numFmtId="49" fontId="22" fillId="54" borderId="20" xfId="0" applyNumberFormat="1" applyFont="1" applyFill="1" applyBorder="1" applyAlignment="1">
      <alignment horizontal="right"/>
    </xf>
    <xf numFmtId="49" fontId="37" fillId="54" borderId="20" xfId="0" applyNumberFormat="1" applyFont="1" applyFill="1" applyBorder="1" applyAlignment="1">
      <alignment horizontal="right"/>
    </xf>
    <xf numFmtId="165" fontId="23" fillId="54" borderId="20" xfId="0" applyNumberFormat="1" applyFont="1" applyFill="1" applyBorder="1" applyAlignment="1">
      <alignment horizontal="right"/>
    </xf>
    <xf numFmtId="165" fontId="37" fillId="54" borderId="20" xfId="0" applyNumberFormat="1" applyFont="1" applyFill="1" applyBorder="1" applyAlignment="1">
      <alignment horizontal="right"/>
    </xf>
    <xf numFmtId="165" fontId="23" fillId="54" borderId="21" xfId="0" applyNumberFormat="1" applyFont="1" applyFill="1" applyBorder="1" applyAlignment="1">
      <alignment horizontal="right"/>
    </xf>
    <xf numFmtId="49" fontId="37" fillId="43" borderId="0" xfId="0" applyNumberFormat="1" applyFont="1" applyFill="1" applyAlignment="1">
      <alignment horizontal="right" vertical="top" textRotation="255" wrapText="1"/>
    </xf>
    <xf numFmtId="0" fontId="0" fillId="0" borderId="0" xfId="0" applyFont="1" applyFill="1" applyAlignment="1">
      <alignment textRotation="255"/>
    </xf>
    <xf numFmtId="49" fontId="37" fillId="0" borderId="0" xfId="0" applyNumberFormat="1" applyFont="1" applyFill="1" applyAlignment="1">
      <alignment horizontal="right" vertical="top" textRotation="255" wrapText="1"/>
    </xf>
    <xf numFmtId="49" fontId="37" fillId="0" borderId="10" xfId="0" applyNumberFormat="1" applyFont="1" applyFill="1" applyBorder="1" applyAlignment="1">
      <alignment horizontal="right" textRotation="255"/>
    </xf>
    <xf numFmtId="0" fontId="38" fillId="0" borderId="0" xfId="0" applyFont="1" applyFill="1" applyAlignment="1">
      <alignment textRotation="255"/>
    </xf>
    <xf numFmtId="0" fontId="38" fillId="0" borderId="10" xfId="0" applyFont="1" applyFill="1" applyBorder="1" applyAlignment="1">
      <alignment textRotation="255"/>
    </xf>
    <xf numFmtId="49" fontId="37" fillId="0" borderId="0" xfId="0" applyNumberFormat="1" applyFont="1" applyFill="1" applyAlignment="1">
      <alignment horizontal="right" textRotation="255"/>
    </xf>
    <xf numFmtId="49" fontId="37" fillId="0" borderId="0" xfId="0" applyNumberFormat="1" applyFont="1" applyFill="1" applyBorder="1" applyAlignment="1">
      <alignment horizontal="right" textRotation="255"/>
    </xf>
    <xf numFmtId="49" fontId="37" fillId="0" borderId="11" xfId="0" applyNumberFormat="1" applyFont="1" applyFill="1" applyBorder="1" applyAlignment="1">
      <alignment horizontal="right" textRotation="255"/>
    </xf>
    <xf numFmtId="0" fontId="0" fillId="54" borderId="15" xfId="0" applyFont="1" applyFill="1" applyBorder="1" applyAlignment="1">
      <alignment textRotation="255"/>
    </xf>
    <xf numFmtId="0" fontId="0" fillId="54" borderId="0" xfId="0" applyFont="1" applyFill="1" applyBorder="1" applyAlignment="1">
      <alignment textRotation="255"/>
    </xf>
    <xf numFmtId="49" fontId="37" fillId="54" borderId="20" xfId="0" applyNumberFormat="1" applyFont="1" applyFill="1" applyBorder="1" applyAlignment="1">
      <alignment horizontal="right" textRotation="255"/>
    </xf>
    <xf numFmtId="165" fontId="0" fillId="0" borderId="0" xfId="0" applyNumberFormat="1" applyFont="1" applyFill="1" applyAlignment="1">
      <alignment textRotation="255"/>
    </xf>
    <xf numFmtId="164" fontId="0" fillId="0" borderId="0" xfId="42" applyNumberFormat="1" applyFont="1" applyFill="1" applyAlignment="1">
      <alignment textRotation="255"/>
    </xf>
    <xf numFmtId="0" fontId="0" fillId="0" borderId="0" xfId="0" applyFont="1" applyAlignment="1">
      <alignment textRotation="255"/>
    </xf>
    <xf numFmtId="49" fontId="37" fillId="54" borderId="19" xfId="0" applyNumberFormat="1" applyFont="1" applyFill="1" applyBorder="1" applyAlignment="1">
      <alignment horizontal="right"/>
    </xf>
    <xf numFmtId="49" fontId="37" fillId="43" borderId="0" xfId="0" applyNumberFormat="1" applyFont="1" applyFill="1" applyAlignment="1">
      <alignment horizontal="center" vertical="top" wrapText="1"/>
    </xf>
    <xf numFmtId="165" fontId="0" fillId="0" borderId="22" xfId="0" applyNumberFormat="1" applyFont="1" applyFill="1" applyBorder="1"/>
    <xf numFmtId="49" fontId="37" fillId="0" borderId="0" xfId="0" applyNumberFormat="1" applyFont="1" applyAlignment="1">
      <alignment horizontal="center" wrapText="1"/>
    </xf>
    <xf numFmtId="49" fontId="37" fillId="0" borderId="0" xfId="0" applyNumberFormat="1" applyFont="1" applyFill="1" applyAlignment="1">
      <alignment horizontal="center" vertical="top" wrapText="1"/>
    </xf>
    <xf numFmtId="49" fontId="0" fillId="0" borderId="0" xfId="0" applyNumberFormat="1" applyFont="1" applyAlignment="1">
      <alignment horizontal="center" wrapText="1"/>
    </xf>
    <xf numFmtId="49" fontId="0" fillId="0" borderId="0" xfId="0" applyNumberFormat="1" applyFont="1" applyFill="1" applyAlignment="1">
      <alignment horizontal="center" wrapText="1"/>
    </xf>
    <xf numFmtId="49" fontId="38" fillId="0" borderId="0" xfId="0" applyNumberFormat="1" applyFont="1" applyFill="1" applyAlignment="1">
      <alignment horizontal="center" wrapText="1"/>
    </xf>
    <xf numFmtId="49" fontId="37" fillId="0" borderId="10" xfId="0" applyNumberFormat="1" applyFont="1" applyFill="1" applyBorder="1" applyAlignment="1">
      <alignment horizontal="center" wrapText="1"/>
    </xf>
    <xf numFmtId="49" fontId="38" fillId="0" borderId="10" xfId="0" applyNumberFormat="1" applyFont="1" applyFill="1" applyBorder="1" applyAlignment="1">
      <alignment horizontal="center" wrapText="1"/>
    </xf>
    <xf numFmtId="49" fontId="37" fillId="0" borderId="0" xfId="0" applyNumberFormat="1" applyFont="1" applyFill="1" applyAlignment="1">
      <alignment horizontal="center" wrapText="1"/>
    </xf>
    <xf numFmtId="49" fontId="37" fillId="0" borderId="0" xfId="0" applyNumberFormat="1" applyFont="1" applyFill="1" applyBorder="1" applyAlignment="1">
      <alignment horizontal="center" wrapText="1"/>
    </xf>
    <xf numFmtId="49" fontId="37" fillId="0" borderId="11" xfId="0" applyNumberFormat="1" applyFont="1" applyFill="1" applyBorder="1" applyAlignment="1">
      <alignment horizontal="center" wrapText="1"/>
    </xf>
    <xf numFmtId="49" fontId="37" fillId="54" borderId="15" xfId="0" applyNumberFormat="1" applyFont="1" applyFill="1" applyBorder="1" applyAlignment="1">
      <alignment horizontal="center" wrapText="1"/>
    </xf>
    <xf numFmtId="49" fontId="37" fillId="54" borderId="0" xfId="0" applyNumberFormat="1" applyFont="1" applyFill="1" applyBorder="1" applyAlignment="1">
      <alignment horizontal="center" wrapText="1"/>
    </xf>
    <xf numFmtId="49" fontId="37" fillId="54" borderId="20" xfId="0" applyNumberFormat="1" applyFont="1" applyFill="1" applyBorder="1" applyAlignment="1">
      <alignment horizontal="center" wrapText="1"/>
    </xf>
    <xf numFmtId="49" fontId="0" fillId="0" borderId="0" xfId="42" applyNumberFormat="1" applyFont="1" applyFill="1" applyAlignment="1">
      <alignment horizontal="center" wrapText="1"/>
    </xf>
    <xf numFmtId="0" fontId="16" fillId="33" borderId="0" xfId="0" applyFont="1" applyFill="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49" fontId="37" fillId="43" borderId="0" xfId="0" applyNumberFormat="1" applyFont="1" applyFill="1" applyBorder="1" applyAlignment="1">
      <alignment horizontal="right"/>
    </xf>
    <xf numFmtId="0" fontId="36" fillId="43" borderId="0" xfId="0" applyNumberFormat="1" applyFont="1" applyFill="1" applyBorder="1" applyAlignment="1">
      <alignment horizontal="left"/>
    </xf>
    <xf numFmtId="0" fontId="0" fillId="43" borderId="0" xfId="0" applyFill="1" applyBorder="1" applyAlignment="1">
      <alignment horizontal="left"/>
    </xf>
    <xf numFmtId="0" fontId="0" fillId="43" borderId="0" xfId="0" applyFill="1" applyBorder="1" applyAlignment="1">
      <alignment horizontal="center"/>
    </xf>
    <xf numFmtId="0" fontId="27" fillId="43" borderId="0" xfId="0" applyFont="1" applyFill="1" applyBorder="1"/>
    <xf numFmtId="49" fontId="22" fillId="43" borderId="0" xfId="0" applyNumberFormat="1" applyFont="1" applyFill="1" applyBorder="1" applyAlignment="1">
      <alignment horizontal="right"/>
    </xf>
    <xf numFmtId="49" fontId="37" fillId="43" borderId="0" xfId="0" applyNumberFormat="1" applyFont="1" applyFill="1" applyBorder="1" applyAlignment="1">
      <alignment horizontal="right" textRotation="255"/>
    </xf>
    <xf numFmtId="165" fontId="23" fillId="43" borderId="0" xfId="0" applyNumberFormat="1" applyFont="1" applyFill="1" applyBorder="1" applyAlignment="1">
      <alignment horizontal="right"/>
    </xf>
    <xf numFmtId="49" fontId="37" fillId="43" borderId="0" xfId="0" applyNumberFormat="1" applyFont="1" applyFill="1" applyBorder="1" applyAlignment="1">
      <alignment horizontal="center" wrapText="1"/>
    </xf>
    <xf numFmtId="165" fontId="37" fillId="43" borderId="0" xfId="0" applyNumberFormat="1" applyFont="1" applyFill="1" applyBorder="1" applyAlignment="1">
      <alignment horizontal="right"/>
    </xf>
    <xf numFmtId="49" fontId="37" fillId="43" borderId="14" xfId="0" applyNumberFormat="1" applyFont="1" applyFill="1" applyBorder="1" applyAlignment="1">
      <alignment horizontal="right"/>
    </xf>
    <xf numFmtId="0" fontId="36" fillId="43" borderId="15" xfId="0" applyNumberFormat="1" applyFont="1" applyFill="1" applyBorder="1" applyAlignment="1">
      <alignment horizontal="left"/>
    </xf>
    <xf numFmtId="0" fontId="0" fillId="43" borderId="15" xfId="0" applyFill="1" applyBorder="1" applyAlignment="1">
      <alignment horizontal="left"/>
    </xf>
    <xf numFmtId="0" fontId="0" fillId="43" borderId="15" xfId="0" applyFill="1" applyBorder="1" applyAlignment="1">
      <alignment horizontal="center"/>
    </xf>
    <xf numFmtId="0" fontId="27" fillId="43" borderId="15" xfId="0" applyFont="1" applyFill="1" applyBorder="1"/>
    <xf numFmtId="49" fontId="22" fillId="43" borderId="15" xfId="0" applyNumberFormat="1" applyFont="1" applyFill="1" applyBorder="1" applyAlignment="1">
      <alignment horizontal="right"/>
    </xf>
    <xf numFmtId="49" fontId="37" fillId="43" borderId="15" xfId="0" applyNumberFormat="1" applyFont="1" applyFill="1" applyBorder="1" applyAlignment="1">
      <alignment horizontal="right"/>
    </xf>
    <xf numFmtId="49" fontId="37" fillId="43" borderId="15" xfId="0" applyNumberFormat="1" applyFont="1" applyFill="1" applyBorder="1" applyAlignment="1">
      <alignment horizontal="right" textRotation="255"/>
    </xf>
    <xf numFmtId="165" fontId="23" fillId="43" borderId="15" xfId="0" applyNumberFormat="1" applyFont="1" applyFill="1" applyBorder="1" applyAlignment="1">
      <alignment horizontal="right"/>
    </xf>
    <xf numFmtId="49" fontId="37" fillId="43" borderId="15" xfId="0" applyNumberFormat="1" applyFont="1" applyFill="1" applyBorder="1" applyAlignment="1">
      <alignment horizontal="center" wrapText="1"/>
    </xf>
    <xf numFmtId="165" fontId="37" fillId="43" borderId="15" xfId="0" applyNumberFormat="1" applyFont="1" applyFill="1" applyBorder="1" applyAlignment="1">
      <alignment horizontal="right"/>
    </xf>
    <xf numFmtId="165" fontId="23" fillId="43" borderId="16" xfId="0" applyNumberFormat="1" applyFont="1" applyFill="1" applyBorder="1" applyAlignment="1">
      <alignment horizontal="right"/>
    </xf>
    <xf numFmtId="49" fontId="37" fillId="43" borderId="17" xfId="0" applyNumberFormat="1" applyFont="1" applyFill="1" applyBorder="1" applyAlignment="1">
      <alignment horizontal="right"/>
    </xf>
    <xf numFmtId="165" fontId="23" fillId="43" borderId="18" xfId="0" applyNumberFormat="1" applyFont="1" applyFill="1" applyBorder="1" applyAlignment="1">
      <alignment horizontal="right"/>
    </xf>
    <xf numFmtId="49" fontId="37" fillId="43" borderId="19" xfId="0" applyNumberFormat="1" applyFont="1" applyFill="1" applyBorder="1" applyAlignment="1">
      <alignment horizontal="right"/>
    </xf>
    <xf numFmtId="0" fontId="36" fillId="43" borderId="20" xfId="0" applyNumberFormat="1" applyFont="1" applyFill="1" applyBorder="1" applyAlignment="1">
      <alignment horizontal="left"/>
    </xf>
    <xf numFmtId="0" fontId="0" fillId="43" borderId="20" xfId="0" applyFill="1" applyBorder="1" applyAlignment="1">
      <alignment horizontal="left"/>
    </xf>
    <xf numFmtId="0" fontId="0" fillId="43" borderId="20" xfId="0" applyFill="1" applyBorder="1" applyAlignment="1">
      <alignment horizontal="center"/>
    </xf>
    <xf numFmtId="0" fontId="27" fillId="43" borderId="20" xfId="0" applyFont="1" applyFill="1" applyBorder="1"/>
    <xf numFmtId="49" fontId="22" fillId="43" borderId="20" xfId="0" applyNumberFormat="1" applyFont="1" applyFill="1" applyBorder="1" applyAlignment="1">
      <alignment horizontal="right"/>
    </xf>
    <xf numFmtId="49" fontId="37" fillId="43" borderId="20" xfId="0" applyNumberFormat="1" applyFont="1" applyFill="1" applyBorder="1" applyAlignment="1">
      <alignment horizontal="right"/>
    </xf>
    <xf numFmtId="49" fontId="37" fillId="43" borderId="20" xfId="0" applyNumberFormat="1" applyFont="1" applyFill="1" applyBorder="1" applyAlignment="1">
      <alignment horizontal="right" textRotation="255"/>
    </xf>
    <xf numFmtId="165" fontId="23" fillId="43" borderId="20" xfId="0" applyNumberFormat="1" applyFont="1" applyFill="1" applyBorder="1" applyAlignment="1">
      <alignment horizontal="right"/>
    </xf>
    <xf numFmtId="49" fontId="37" fillId="43" borderId="20" xfId="0" applyNumberFormat="1" applyFont="1" applyFill="1" applyBorder="1" applyAlignment="1">
      <alignment horizontal="center" wrapText="1"/>
    </xf>
    <xf numFmtId="165" fontId="37" fillId="43" borderId="20" xfId="0" applyNumberFormat="1" applyFont="1" applyFill="1" applyBorder="1" applyAlignment="1">
      <alignment horizontal="right"/>
    </xf>
    <xf numFmtId="165" fontId="23" fillId="43" borderId="21" xfId="0" applyNumberFormat="1" applyFont="1" applyFill="1" applyBorder="1" applyAlignment="1">
      <alignment horizontal="right"/>
    </xf>
    <xf numFmtId="0" fontId="37" fillId="54" borderId="20" xfId="0" applyNumberFormat="1" applyFont="1" applyFill="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workbookViewId="0">
      <selection activeCell="A89" sqref="A89"/>
    </sheetView>
  </sheetViews>
  <sheetFormatPr defaultRowHeight="15" x14ac:dyDescent="0.25"/>
  <cols>
    <col min="1" max="1" width="32" customWidth="1"/>
  </cols>
  <sheetData>
    <row r="1" spans="1:6" x14ac:dyDescent="0.25">
      <c r="A1" s="2" t="s">
        <v>508</v>
      </c>
    </row>
    <row r="2" spans="1:6" x14ac:dyDescent="0.25">
      <c r="A2" t="s">
        <v>480</v>
      </c>
    </row>
    <row r="4" spans="1:6" x14ac:dyDescent="0.25">
      <c r="B4" s="26" t="s">
        <v>49</v>
      </c>
      <c r="C4" s="26" t="s">
        <v>95</v>
      </c>
      <c r="D4" s="26" t="s">
        <v>190</v>
      </c>
      <c r="E4" s="26" t="s">
        <v>93</v>
      </c>
      <c r="F4" s="26" t="s">
        <v>479</v>
      </c>
    </row>
    <row r="5" spans="1:6" x14ac:dyDescent="0.25">
      <c r="A5" t="s">
        <v>244</v>
      </c>
      <c r="B5">
        <v>923</v>
      </c>
      <c r="C5">
        <v>24</v>
      </c>
      <c r="D5">
        <v>7</v>
      </c>
      <c r="E5">
        <v>14</v>
      </c>
      <c r="F5">
        <f>SUM(B5:E5)</f>
        <v>968</v>
      </c>
    </row>
    <row r="6" spans="1:6" x14ac:dyDescent="0.25">
      <c r="A6" t="s">
        <v>245</v>
      </c>
    </row>
    <row r="7" spans="1:6" x14ac:dyDescent="0.25">
      <c r="A7" t="s">
        <v>246</v>
      </c>
      <c r="B7">
        <v>53</v>
      </c>
      <c r="C7">
        <v>0</v>
      </c>
      <c r="D7">
        <v>4</v>
      </c>
      <c r="E7">
        <v>2</v>
      </c>
      <c r="F7">
        <f>SUM(B7:E7)</f>
        <v>59</v>
      </c>
    </row>
    <row r="8" spans="1:6" x14ac:dyDescent="0.25">
      <c r="A8" t="s">
        <v>247</v>
      </c>
      <c r="B8">
        <v>870</v>
      </c>
      <c r="C8">
        <v>24</v>
      </c>
      <c r="D8">
        <v>3</v>
      </c>
      <c r="E8">
        <v>12</v>
      </c>
      <c r="F8">
        <f>SUM(B8:E8)</f>
        <v>909</v>
      </c>
    </row>
    <row r="11" spans="1:6" x14ac:dyDescent="0.25">
      <c r="A11" s="2" t="s">
        <v>288</v>
      </c>
    </row>
    <row r="12" spans="1:6" x14ac:dyDescent="0.25">
      <c r="A12" s="2" t="s">
        <v>284</v>
      </c>
    </row>
    <row r="13" spans="1:6" x14ac:dyDescent="0.25">
      <c r="A13" s="2" t="s">
        <v>287</v>
      </c>
    </row>
    <row r="14" spans="1:6" x14ac:dyDescent="0.25">
      <c r="A14" s="2" t="s">
        <v>285</v>
      </c>
    </row>
    <row r="15" spans="1:6" x14ac:dyDescent="0.25">
      <c r="A15" s="2" t="s">
        <v>286</v>
      </c>
    </row>
    <row r="16" spans="1:6" x14ac:dyDescent="0.25">
      <c r="A16" s="2"/>
    </row>
    <row r="17" spans="1:1" x14ac:dyDescent="0.25">
      <c r="A17" s="2" t="s">
        <v>336</v>
      </c>
    </row>
    <row r="18" spans="1:1" x14ac:dyDescent="0.25">
      <c r="A18" s="2" t="s">
        <v>362</v>
      </c>
    </row>
    <row r="19" spans="1:1" x14ac:dyDescent="0.25">
      <c r="A19" s="2"/>
    </row>
    <row r="20" spans="1:1" x14ac:dyDescent="0.25">
      <c r="A20" s="2"/>
    </row>
    <row r="21" spans="1:1" x14ac:dyDescent="0.25">
      <c r="A21" s="2" t="s">
        <v>342</v>
      </c>
    </row>
    <row r="22" spans="1:1" x14ac:dyDescent="0.25">
      <c r="A22" s="2" t="s">
        <v>337</v>
      </c>
    </row>
    <row r="23" spans="1:1" x14ac:dyDescent="0.25">
      <c r="A23" s="2" t="s">
        <v>338</v>
      </c>
    </row>
    <row r="24" spans="1:1" x14ac:dyDescent="0.25">
      <c r="A24" s="2" t="s">
        <v>339</v>
      </c>
    </row>
    <row r="25" spans="1:1" x14ac:dyDescent="0.25">
      <c r="A25" s="2" t="s">
        <v>1655</v>
      </c>
    </row>
    <row r="26" spans="1:1" x14ac:dyDescent="0.25">
      <c r="A26" s="2"/>
    </row>
    <row r="27" spans="1:1" x14ac:dyDescent="0.25">
      <c r="A27" s="2" t="s">
        <v>343</v>
      </c>
    </row>
    <row r="28" spans="1:1" x14ac:dyDescent="0.25">
      <c r="A28" s="2" t="s">
        <v>345</v>
      </c>
    </row>
    <row r="29" spans="1:1" ht="15.75" x14ac:dyDescent="0.25">
      <c r="A29" s="51" t="s">
        <v>1658</v>
      </c>
    </row>
    <row r="30" spans="1:1" x14ac:dyDescent="0.25">
      <c r="A30" s="2" t="s">
        <v>1659</v>
      </c>
    </row>
    <row r="31" spans="1:1" x14ac:dyDescent="0.25">
      <c r="A31" s="2" t="s">
        <v>1656</v>
      </c>
    </row>
    <row r="32" spans="1:1" x14ac:dyDescent="0.25">
      <c r="A32" s="2" t="s">
        <v>1660</v>
      </c>
    </row>
    <row r="33" spans="1:1" ht="15.75" x14ac:dyDescent="0.25">
      <c r="A33" s="51" t="s">
        <v>344</v>
      </c>
    </row>
    <row r="34" spans="1:1" x14ac:dyDescent="0.25">
      <c r="A34" s="2" t="s">
        <v>1657</v>
      </c>
    </row>
    <row r="35" spans="1:1" x14ac:dyDescent="0.25">
      <c r="A35" s="2" t="s">
        <v>1661</v>
      </c>
    </row>
    <row r="36" spans="1:1" x14ac:dyDescent="0.25">
      <c r="A36" s="2"/>
    </row>
    <row r="37" spans="1:1" x14ac:dyDescent="0.25">
      <c r="A37" s="2" t="s">
        <v>346</v>
      </c>
    </row>
    <row r="38" spans="1:1" x14ac:dyDescent="0.25">
      <c r="A38" s="2" t="s">
        <v>347</v>
      </c>
    </row>
    <row r="39" spans="1:1" x14ac:dyDescent="0.25">
      <c r="A39" s="2" t="s">
        <v>1662</v>
      </c>
    </row>
    <row r="40" spans="1:1" x14ac:dyDescent="0.25">
      <c r="A40" s="2"/>
    </row>
    <row r="41" spans="1:1" x14ac:dyDescent="0.25">
      <c r="A41" s="2" t="s">
        <v>340</v>
      </c>
    </row>
    <row r="42" spans="1:1" x14ac:dyDescent="0.25">
      <c r="A42" s="2" t="s">
        <v>1665</v>
      </c>
    </row>
    <row r="43" spans="1:1" x14ac:dyDescent="0.25">
      <c r="A43" s="2" t="s">
        <v>363</v>
      </c>
    </row>
    <row r="44" spans="1:1" x14ac:dyDescent="0.25">
      <c r="A44" s="2" t="s">
        <v>1663</v>
      </c>
    </row>
    <row r="45" spans="1:1" x14ac:dyDescent="0.25">
      <c r="A45" s="2" t="s">
        <v>341</v>
      </c>
    </row>
    <row r="46" spans="1:1" x14ac:dyDescent="0.25">
      <c r="A46" s="2" t="s">
        <v>1664</v>
      </c>
    </row>
    <row r="47" spans="1:1" x14ac:dyDescent="0.25">
      <c r="A47" s="2" t="s">
        <v>364</v>
      </c>
    </row>
    <row r="48" spans="1:1" x14ac:dyDescent="0.25">
      <c r="A48" s="2"/>
    </row>
    <row r="49" spans="1:1" x14ac:dyDescent="0.25">
      <c r="A49" s="2" t="s">
        <v>1666</v>
      </c>
    </row>
    <row r="50" spans="1:1" x14ac:dyDescent="0.25">
      <c r="A50" s="2" t="s">
        <v>1667</v>
      </c>
    </row>
    <row r="52" spans="1:1" x14ac:dyDescent="0.25">
      <c r="A52" s="2"/>
    </row>
    <row r="53" spans="1:1" x14ac:dyDescent="0.25">
      <c r="A53" s="2"/>
    </row>
    <row r="54" spans="1:1" x14ac:dyDescent="0.25">
      <c r="A54" s="2"/>
    </row>
    <row r="55" spans="1:1" x14ac:dyDescent="0.25">
      <c r="A55" t="s">
        <v>256</v>
      </c>
    </row>
    <row r="56" spans="1:1" x14ac:dyDescent="0.25">
      <c r="A56" t="s">
        <v>258</v>
      </c>
    </row>
    <row r="57" spans="1:1" x14ac:dyDescent="0.25">
      <c r="A57" t="s">
        <v>257</v>
      </c>
    </row>
    <row r="60" spans="1:1" x14ac:dyDescent="0.25">
      <c r="A60" t="s">
        <v>269</v>
      </c>
    </row>
    <row r="61" spans="1:1" x14ac:dyDescent="0.25">
      <c r="A61" t="s">
        <v>259</v>
      </c>
    </row>
    <row r="63" spans="1:1" x14ac:dyDescent="0.25">
      <c r="A63" t="s">
        <v>260</v>
      </c>
    </row>
    <row r="64" spans="1:1" x14ac:dyDescent="0.25">
      <c r="A64" t="s">
        <v>261</v>
      </c>
    </row>
    <row r="65" spans="1:1" x14ac:dyDescent="0.25">
      <c r="A65" t="s">
        <v>263</v>
      </c>
    </row>
    <row r="66" spans="1:1" x14ac:dyDescent="0.25">
      <c r="A66" t="s">
        <v>262</v>
      </c>
    </row>
    <row r="67" spans="1:1" x14ac:dyDescent="0.25">
      <c r="A67" t="s">
        <v>265</v>
      </c>
    </row>
    <row r="69" spans="1:1" x14ac:dyDescent="0.25">
      <c r="A69" t="s">
        <v>264</v>
      </c>
    </row>
    <row r="70" spans="1:1" x14ac:dyDescent="0.25">
      <c r="A70" t="s">
        <v>266</v>
      </c>
    </row>
    <row r="72" spans="1:1" x14ac:dyDescent="0.25">
      <c r="A72" t="s">
        <v>268</v>
      </c>
    </row>
    <row r="76" spans="1:1" x14ac:dyDescent="0.25">
      <c r="A76" t="s">
        <v>267</v>
      </c>
    </row>
    <row r="77" spans="1:1" x14ac:dyDescent="0.25">
      <c r="A77" t="s">
        <v>335</v>
      </c>
    </row>
    <row r="78" spans="1:1" x14ac:dyDescent="0.25">
      <c r="A78" t="s">
        <v>270</v>
      </c>
    </row>
    <row r="79" spans="1:1" x14ac:dyDescent="0.25">
      <c r="A79" t="s">
        <v>1668</v>
      </c>
    </row>
    <row r="80" spans="1:1" x14ac:dyDescent="0.25">
      <c r="A80" t="s">
        <v>1669</v>
      </c>
    </row>
    <row r="82" spans="1:1" x14ac:dyDescent="0.25">
      <c r="A82" t="s">
        <v>271</v>
      </c>
    </row>
    <row r="83" spans="1:1" x14ac:dyDescent="0.25">
      <c r="A83" t="s">
        <v>1670</v>
      </c>
    </row>
    <row r="84" spans="1:1" x14ac:dyDescent="0.25">
      <c r="A84" t="s">
        <v>272</v>
      </c>
    </row>
    <row r="86" spans="1:1" x14ac:dyDescent="0.25">
      <c r="A86" t="s">
        <v>357</v>
      </c>
    </row>
    <row r="87" spans="1:1" x14ac:dyDescent="0.25">
      <c r="A87" t="s">
        <v>358</v>
      </c>
    </row>
    <row r="90" spans="1:1" x14ac:dyDescent="0.25">
      <c r="A90" s="2" t="s">
        <v>1651</v>
      </c>
    </row>
    <row r="91" spans="1:1" x14ac:dyDescent="0.25">
      <c r="A91" t="s">
        <v>1652</v>
      </c>
    </row>
    <row r="92" spans="1:1" x14ac:dyDescent="0.25">
      <c r="A92" t="s">
        <v>1653</v>
      </c>
    </row>
    <row r="93" spans="1:1" x14ac:dyDescent="0.25">
      <c r="A93" t="s">
        <v>1671</v>
      </c>
    </row>
    <row r="94" spans="1:1" x14ac:dyDescent="0.25">
      <c r="A94" t="s">
        <v>1654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61"/>
  <sheetViews>
    <sheetView workbookViewId="0">
      <pane ySplit="1" topLeftCell="A34" activePane="bottomLeft" state="frozen"/>
      <selection pane="bottomLeft" activeCell="P46" sqref="P46"/>
    </sheetView>
  </sheetViews>
  <sheetFormatPr defaultRowHeight="15" x14ac:dyDescent="0.25"/>
  <cols>
    <col min="1" max="1" width="5.7109375" customWidth="1"/>
    <col min="2" max="2" width="3.7109375" customWidth="1"/>
    <col min="3" max="3" width="28.7109375" customWidth="1"/>
    <col min="4" max="4" width="4.42578125" customWidth="1"/>
    <col min="5" max="5" width="8" customWidth="1"/>
    <col min="6" max="6" width="7" customWidth="1"/>
    <col min="7" max="7" width="11.42578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5" width="9.5703125" customWidth="1"/>
    <col min="16" max="16" width="98" style="5" customWidth="1"/>
    <col min="17" max="17" width="13.7109375" style="5" customWidth="1"/>
    <col min="18" max="18" width="11" customWidth="1"/>
    <col min="19" max="19" width="25.85546875" customWidth="1"/>
  </cols>
  <sheetData>
    <row r="1" spans="1:64" s="3" customFormat="1" ht="105" x14ac:dyDescent="0.25">
      <c r="A1" s="3" t="s">
        <v>0</v>
      </c>
      <c r="B1" s="3" t="s">
        <v>243</v>
      </c>
      <c r="C1" s="3" t="s">
        <v>1</v>
      </c>
      <c r="D1" s="3" t="s">
        <v>2</v>
      </c>
      <c r="E1" s="3" t="s">
        <v>3</v>
      </c>
      <c r="F1" s="3" t="s">
        <v>4</v>
      </c>
      <c r="G1" s="3" t="s">
        <v>46</v>
      </c>
      <c r="H1" s="3" t="s">
        <v>348</v>
      </c>
      <c r="I1" s="3" t="s">
        <v>293</v>
      </c>
      <c r="J1" s="3" t="s">
        <v>294</v>
      </c>
      <c r="K1" s="3" t="s">
        <v>361</v>
      </c>
      <c r="L1" s="3" t="s">
        <v>316</v>
      </c>
      <c r="M1" s="3" t="s">
        <v>297</v>
      </c>
      <c r="N1" s="3" t="s">
        <v>291</v>
      </c>
      <c r="O1" s="3" t="s">
        <v>490</v>
      </c>
      <c r="P1" s="4" t="s">
        <v>289</v>
      </c>
      <c r="Q1" s="4" t="s">
        <v>304</v>
      </c>
      <c r="R1" s="3" t="s">
        <v>290</v>
      </c>
      <c r="S1" s="3" t="s">
        <v>274</v>
      </c>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43</v>
      </c>
      <c r="BH1" s="3" t="s">
        <v>44</v>
      </c>
      <c r="BI1" s="3" t="s">
        <v>45</v>
      </c>
      <c r="BJ1" s="3" t="s">
        <v>46</v>
      </c>
      <c r="BK1" s="3" t="s">
        <v>47</v>
      </c>
      <c r="BL1" s="3" t="s">
        <v>48</v>
      </c>
    </row>
    <row r="2" spans="1:64" x14ac:dyDescent="0.25">
      <c r="A2">
        <v>82</v>
      </c>
      <c r="B2">
        <v>1</v>
      </c>
      <c r="C2" t="s">
        <v>72</v>
      </c>
      <c r="D2">
        <v>1</v>
      </c>
      <c r="E2" t="s">
        <v>49</v>
      </c>
      <c r="F2" t="s">
        <v>60</v>
      </c>
      <c r="G2" t="s">
        <v>76</v>
      </c>
      <c r="H2" t="s">
        <v>350</v>
      </c>
      <c r="I2" t="s">
        <v>292</v>
      </c>
      <c r="J2" t="s">
        <v>292</v>
      </c>
      <c r="K2" t="s">
        <v>300</v>
      </c>
      <c r="L2" t="s">
        <v>295</v>
      </c>
      <c r="M2" t="s">
        <v>296</v>
      </c>
      <c r="N2" t="s">
        <v>248</v>
      </c>
      <c r="O2" t="s">
        <v>487</v>
      </c>
      <c r="P2" s="5" t="s">
        <v>249</v>
      </c>
      <c r="Q2" s="5">
        <v>1</v>
      </c>
      <c r="T2" t="s">
        <v>61</v>
      </c>
      <c r="U2">
        <v>2</v>
      </c>
      <c r="V2">
        <v>2934</v>
      </c>
      <c r="W2">
        <v>4243</v>
      </c>
      <c r="AD2" t="s">
        <v>58</v>
      </c>
      <c r="AE2" t="s">
        <v>73</v>
      </c>
      <c r="AL2" t="s">
        <v>54</v>
      </c>
      <c r="AM2" t="s">
        <v>63</v>
      </c>
      <c r="AN2">
        <v>4</v>
      </c>
      <c r="AO2">
        <v>356</v>
      </c>
      <c r="AP2">
        <v>353</v>
      </c>
      <c r="AQ2">
        <v>506</v>
      </c>
      <c r="AR2">
        <v>513</v>
      </c>
      <c r="AY2" t="s">
        <v>64</v>
      </c>
      <c r="AZ2" t="s">
        <v>65</v>
      </c>
      <c r="BA2" t="s">
        <v>74</v>
      </c>
      <c r="BB2" t="s">
        <v>75</v>
      </c>
      <c r="BI2" t="s">
        <v>54</v>
      </c>
    </row>
    <row r="3" spans="1:64" x14ac:dyDescent="0.25">
      <c r="A3">
        <v>145</v>
      </c>
      <c r="B3">
        <v>1</v>
      </c>
      <c r="C3" t="s">
        <v>99</v>
      </c>
      <c r="D3">
        <v>1</v>
      </c>
      <c r="E3" t="s">
        <v>49</v>
      </c>
      <c r="F3" t="s">
        <v>60</v>
      </c>
      <c r="G3" t="s">
        <v>76</v>
      </c>
      <c r="H3" t="s">
        <v>350</v>
      </c>
      <c r="I3" t="s">
        <v>292</v>
      </c>
      <c r="J3" t="s">
        <v>292</v>
      </c>
      <c r="K3" t="s">
        <v>292</v>
      </c>
      <c r="L3" t="s">
        <v>54</v>
      </c>
      <c r="M3" t="s">
        <v>295</v>
      </c>
      <c r="N3" t="s">
        <v>248</v>
      </c>
      <c r="O3" t="s">
        <v>487</v>
      </c>
      <c r="P3" s="5" t="s">
        <v>299</v>
      </c>
      <c r="Q3" s="5">
        <v>1</v>
      </c>
      <c r="T3" t="s">
        <v>51</v>
      </c>
      <c r="U3">
        <v>4</v>
      </c>
      <c r="V3">
        <v>2934</v>
      </c>
      <c r="W3">
        <v>2096</v>
      </c>
      <c r="X3">
        <v>5006</v>
      </c>
      <c r="Y3">
        <v>2397</v>
      </c>
      <c r="AD3" t="s">
        <v>58</v>
      </c>
      <c r="AE3" t="s">
        <v>100</v>
      </c>
      <c r="AF3" t="s">
        <v>101</v>
      </c>
      <c r="AG3" t="s">
        <v>102</v>
      </c>
      <c r="AL3" t="s">
        <v>54</v>
      </c>
      <c r="AM3" t="s">
        <v>56</v>
      </c>
      <c r="AN3">
        <v>6</v>
      </c>
      <c r="AO3">
        <v>3361</v>
      </c>
      <c r="AP3">
        <v>3358</v>
      </c>
      <c r="AQ3">
        <v>2104</v>
      </c>
      <c r="AR3">
        <v>2018</v>
      </c>
      <c r="AS3">
        <v>5006</v>
      </c>
      <c r="AT3">
        <v>2093</v>
      </c>
      <c r="AY3" t="s">
        <v>57</v>
      </c>
      <c r="AZ3" t="s">
        <v>62</v>
      </c>
      <c r="BA3" t="s">
        <v>71</v>
      </c>
      <c r="BB3" t="s">
        <v>103</v>
      </c>
      <c r="BC3" t="s">
        <v>101</v>
      </c>
      <c r="BD3" t="s">
        <v>104</v>
      </c>
      <c r="BI3" t="s">
        <v>54</v>
      </c>
    </row>
    <row r="4" spans="1:64" x14ac:dyDescent="0.25">
      <c r="A4">
        <v>146</v>
      </c>
      <c r="B4">
        <v>1</v>
      </c>
      <c r="C4" t="s">
        <v>105</v>
      </c>
      <c r="D4">
        <v>1</v>
      </c>
      <c r="E4" t="s">
        <v>49</v>
      </c>
      <c r="F4" t="s">
        <v>60</v>
      </c>
      <c r="G4" t="s">
        <v>76</v>
      </c>
      <c r="H4" t="s">
        <v>350</v>
      </c>
      <c r="I4" t="s">
        <v>292</v>
      </c>
      <c r="J4" t="s">
        <v>292</v>
      </c>
      <c r="K4" t="s">
        <v>292</v>
      </c>
      <c r="L4" t="s">
        <v>54</v>
      </c>
      <c r="M4" t="s">
        <v>295</v>
      </c>
      <c r="N4" t="s">
        <v>248</v>
      </c>
      <c r="O4" t="s">
        <v>487</v>
      </c>
      <c r="P4" s="5" t="s">
        <v>298</v>
      </c>
      <c r="Q4" s="5">
        <v>1</v>
      </c>
      <c r="T4" t="s">
        <v>61</v>
      </c>
      <c r="U4">
        <v>4</v>
      </c>
      <c r="V4">
        <v>2934</v>
      </c>
      <c r="W4">
        <v>2096</v>
      </c>
      <c r="X4">
        <v>5006</v>
      </c>
      <c r="Y4">
        <v>2397</v>
      </c>
      <c r="AD4" t="s">
        <v>58</v>
      </c>
      <c r="AE4" t="s">
        <v>100</v>
      </c>
      <c r="AF4" t="s">
        <v>101</v>
      </c>
      <c r="AG4" t="s">
        <v>102</v>
      </c>
      <c r="AL4" t="s">
        <v>54</v>
      </c>
      <c r="AM4" t="s">
        <v>56</v>
      </c>
      <c r="AN4">
        <v>6</v>
      </c>
      <c r="AO4">
        <v>3361</v>
      </c>
      <c r="AP4">
        <v>3358</v>
      </c>
      <c r="AQ4">
        <v>2104</v>
      </c>
      <c r="AR4">
        <v>2018</v>
      </c>
      <c r="AS4">
        <v>5006</v>
      </c>
      <c r="AT4">
        <v>2118</v>
      </c>
      <c r="AY4" t="s">
        <v>57</v>
      </c>
      <c r="AZ4" t="s">
        <v>62</v>
      </c>
      <c r="BA4" t="s">
        <v>71</v>
      </c>
      <c r="BB4" t="s">
        <v>103</v>
      </c>
      <c r="BC4" t="s">
        <v>101</v>
      </c>
      <c r="BD4" t="s">
        <v>106</v>
      </c>
      <c r="BI4" t="s">
        <v>54</v>
      </c>
    </row>
    <row r="5" spans="1:64" x14ac:dyDescent="0.25">
      <c r="A5">
        <v>222</v>
      </c>
      <c r="B5">
        <v>1</v>
      </c>
      <c r="C5" t="s">
        <v>118</v>
      </c>
      <c r="D5">
        <v>1</v>
      </c>
      <c r="E5" t="s">
        <v>49</v>
      </c>
      <c r="F5" t="s">
        <v>60</v>
      </c>
      <c r="G5" t="s">
        <v>76</v>
      </c>
      <c r="H5" t="s">
        <v>351</v>
      </c>
      <c r="I5" t="s">
        <v>292</v>
      </c>
      <c r="J5" t="s">
        <v>292</v>
      </c>
      <c r="K5" t="s">
        <v>292</v>
      </c>
      <c r="L5" t="s">
        <v>54</v>
      </c>
      <c r="M5" t="s">
        <v>296</v>
      </c>
      <c r="N5" t="s">
        <v>248</v>
      </c>
      <c r="O5" t="s">
        <v>487</v>
      </c>
      <c r="P5" s="5" t="s">
        <v>302</v>
      </c>
      <c r="Q5" s="5">
        <v>1</v>
      </c>
      <c r="T5" t="s">
        <v>79</v>
      </c>
      <c r="U5">
        <v>6</v>
      </c>
      <c r="V5">
        <v>2934</v>
      </c>
      <c r="W5">
        <v>3069</v>
      </c>
      <c r="X5">
        <v>2910</v>
      </c>
      <c r="Y5">
        <v>2106</v>
      </c>
      <c r="Z5">
        <v>2573</v>
      </c>
      <c r="AA5">
        <v>2561</v>
      </c>
      <c r="AD5" t="s">
        <v>58</v>
      </c>
      <c r="AE5" t="s">
        <v>59</v>
      </c>
      <c r="AF5" t="s">
        <v>110</v>
      </c>
      <c r="AG5" t="s">
        <v>111</v>
      </c>
      <c r="AH5" t="s">
        <v>112</v>
      </c>
      <c r="AI5" t="s">
        <v>113</v>
      </c>
      <c r="AL5" t="s">
        <v>54</v>
      </c>
      <c r="AM5" t="s">
        <v>56</v>
      </c>
      <c r="AN5">
        <v>9</v>
      </c>
      <c r="AO5">
        <v>3361</v>
      </c>
      <c r="AP5">
        <v>3360</v>
      </c>
      <c r="AQ5">
        <v>2078</v>
      </c>
      <c r="AR5">
        <v>2910</v>
      </c>
      <c r="AS5">
        <v>2106</v>
      </c>
      <c r="AT5">
        <v>2573</v>
      </c>
      <c r="AU5">
        <v>2561</v>
      </c>
      <c r="AV5">
        <v>162</v>
      </c>
      <c r="AW5">
        <v>4152</v>
      </c>
      <c r="AY5" t="s">
        <v>57</v>
      </c>
      <c r="AZ5" t="s">
        <v>78</v>
      </c>
      <c r="BA5" t="s">
        <v>109</v>
      </c>
      <c r="BB5" t="s">
        <v>110</v>
      </c>
      <c r="BC5" t="s">
        <v>111</v>
      </c>
      <c r="BD5" t="s">
        <v>112</v>
      </c>
      <c r="BE5" t="s">
        <v>113</v>
      </c>
      <c r="BF5" t="s">
        <v>108</v>
      </c>
      <c r="BG5" t="s">
        <v>119</v>
      </c>
      <c r="BI5" t="s">
        <v>54</v>
      </c>
      <c r="BJ5">
        <v>1311</v>
      </c>
      <c r="BK5" t="s">
        <v>55</v>
      </c>
      <c r="BL5" t="s">
        <v>120</v>
      </c>
    </row>
    <row r="6" spans="1:64" x14ac:dyDescent="0.25">
      <c r="A6">
        <v>511</v>
      </c>
      <c r="B6">
        <v>1</v>
      </c>
      <c r="C6" t="s">
        <v>126</v>
      </c>
      <c r="D6">
        <v>1</v>
      </c>
      <c r="E6" t="s">
        <v>49</v>
      </c>
      <c r="F6" t="s">
        <v>60</v>
      </c>
      <c r="G6" t="s">
        <v>76</v>
      </c>
      <c r="H6" t="s">
        <v>350</v>
      </c>
      <c r="I6" t="s">
        <v>292</v>
      </c>
      <c r="J6" t="s">
        <v>292</v>
      </c>
      <c r="K6" t="s">
        <v>292</v>
      </c>
      <c r="L6" t="s">
        <v>54</v>
      </c>
      <c r="M6" t="s">
        <v>296</v>
      </c>
      <c r="N6" t="s">
        <v>248</v>
      </c>
      <c r="O6" t="s">
        <v>487</v>
      </c>
      <c r="P6" s="5" t="s">
        <v>303</v>
      </c>
      <c r="Q6" s="5">
        <v>1</v>
      </c>
      <c r="T6" t="s">
        <v>61</v>
      </c>
      <c r="U6">
        <v>3</v>
      </c>
      <c r="V6">
        <v>2934</v>
      </c>
      <c r="W6">
        <v>4243</v>
      </c>
      <c r="X6">
        <v>3465</v>
      </c>
      <c r="AD6" t="s">
        <v>58</v>
      </c>
      <c r="AE6" t="s">
        <v>73</v>
      </c>
      <c r="AF6" t="s">
        <v>127</v>
      </c>
      <c r="AL6" t="s">
        <v>54</v>
      </c>
      <c r="AM6" t="s">
        <v>63</v>
      </c>
      <c r="AN6">
        <v>5</v>
      </c>
      <c r="AO6">
        <v>356</v>
      </c>
      <c r="AP6">
        <v>353</v>
      </c>
      <c r="AQ6">
        <v>506</v>
      </c>
      <c r="AR6">
        <v>513</v>
      </c>
      <c r="AS6">
        <v>3465</v>
      </c>
      <c r="AY6" t="s">
        <v>64</v>
      </c>
      <c r="AZ6" t="s">
        <v>65</v>
      </c>
      <c r="BA6" t="s">
        <v>74</v>
      </c>
      <c r="BB6" t="s">
        <v>75</v>
      </c>
      <c r="BC6" t="s">
        <v>127</v>
      </c>
      <c r="BI6" t="s">
        <v>54</v>
      </c>
    </row>
    <row r="7" spans="1:64" x14ac:dyDescent="0.25">
      <c r="A7">
        <v>541</v>
      </c>
      <c r="B7">
        <v>1</v>
      </c>
      <c r="C7" t="s">
        <v>131</v>
      </c>
      <c r="D7">
        <v>13</v>
      </c>
      <c r="E7" t="s">
        <v>49</v>
      </c>
      <c r="F7" t="s">
        <v>60</v>
      </c>
      <c r="G7" t="s">
        <v>300</v>
      </c>
      <c r="H7" t="s">
        <v>350</v>
      </c>
      <c r="I7" t="s">
        <v>292</v>
      </c>
      <c r="J7" t="s">
        <v>292</v>
      </c>
      <c r="K7" t="s">
        <v>292</v>
      </c>
      <c r="L7" t="s">
        <v>54</v>
      </c>
      <c r="M7" t="s">
        <v>54</v>
      </c>
      <c r="N7" t="s">
        <v>278</v>
      </c>
      <c r="O7" t="s">
        <v>488</v>
      </c>
      <c r="Q7" s="5">
        <v>1</v>
      </c>
      <c r="R7" t="s">
        <v>273</v>
      </c>
      <c r="S7" t="s">
        <v>275</v>
      </c>
      <c r="T7" t="s">
        <v>51</v>
      </c>
      <c r="U7">
        <v>5</v>
      </c>
      <c r="V7">
        <v>2953</v>
      </c>
      <c r="W7">
        <v>551</v>
      </c>
      <c r="X7">
        <v>3280</v>
      </c>
      <c r="Y7">
        <v>536</v>
      </c>
      <c r="Z7">
        <v>542</v>
      </c>
      <c r="AD7" t="s">
        <v>52</v>
      </c>
      <c r="AE7" t="s">
        <v>114</v>
      </c>
      <c r="AF7" t="s">
        <v>124</v>
      </c>
      <c r="AG7" t="s">
        <v>132</v>
      </c>
      <c r="AH7" t="s">
        <v>133</v>
      </c>
      <c r="AL7" t="s">
        <v>54</v>
      </c>
      <c r="AM7" t="s">
        <v>56</v>
      </c>
      <c r="AN7">
        <v>4</v>
      </c>
      <c r="AO7">
        <v>3361</v>
      </c>
      <c r="AP7">
        <v>3358</v>
      </c>
      <c r="AQ7">
        <v>1120</v>
      </c>
      <c r="AR7">
        <v>542</v>
      </c>
      <c r="AY7" t="s">
        <v>57</v>
      </c>
      <c r="AZ7" t="s">
        <v>62</v>
      </c>
      <c r="BA7" t="s">
        <v>107</v>
      </c>
      <c r="BB7" t="s">
        <v>133</v>
      </c>
      <c r="BI7" t="s">
        <v>54</v>
      </c>
    </row>
    <row r="8" spans="1:64" x14ac:dyDescent="0.25">
      <c r="A8">
        <v>542</v>
      </c>
      <c r="B8">
        <v>1</v>
      </c>
      <c r="C8" t="s">
        <v>133</v>
      </c>
      <c r="D8">
        <v>13</v>
      </c>
      <c r="E8" t="s">
        <v>49</v>
      </c>
      <c r="F8" t="s">
        <v>60</v>
      </c>
      <c r="G8" t="s">
        <v>76</v>
      </c>
      <c r="H8" t="s">
        <v>352</v>
      </c>
      <c r="I8" t="s">
        <v>292</v>
      </c>
      <c r="J8" t="s">
        <v>292</v>
      </c>
      <c r="K8" t="s">
        <v>292</v>
      </c>
      <c r="L8" t="s">
        <v>54</v>
      </c>
      <c r="M8" t="s">
        <v>296</v>
      </c>
      <c r="N8" t="s">
        <v>278</v>
      </c>
      <c r="O8" t="s">
        <v>488</v>
      </c>
      <c r="P8" s="5" t="s">
        <v>500</v>
      </c>
      <c r="Q8" s="5">
        <v>1</v>
      </c>
      <c r="R8" t="s">
        <v>273</v>
      </c>
      <c r="S8" t="s">
        <v>275</v>
      </c>
      <c r="T8" t="s">
        <v>51</v>
      </c>
      <c r="U8">
        <v>4</v>
      </c>
      <c r="V8">
        <v>2953</v>
      </c>
      <c r="W8">
        <v>551</v>
      </c>
      <c r="X8">
        <v>3280</v>
      </c>
      <c r="Y8">
        <v>536</v>
      </c>
      <c r="AD8" t="s">
        <v>52</v>
      </c>
      <c r="AE8" t="s">
        <v>114</v>
      </c>
      <c r="AF8" t="s">
        <v>124</v>
      </c>
      <c r="AG8" t="s">
        <v>132</v>
      </c>
      <c r="AL8" s="1">
        <v>575541</v>
      </c>
      <c r="AM8" t="s">
        <v>63</v>
      </c>
      <c r="AN8">
        <v>4</v>
      </c>
      <c r="AO8">
        <v>356</v>
      </c>
      <c r="AP8">
        <v>353</v>
      </c>
      <c r="AQ8">
        <v>3277</v>
      </c>
      <c r="AR8">
        <v>1116</v>
      </c>
      <c r="AY8" t="s">
        <v>64</v>
      </c>
      <c r="AZ8" t="s">
        <v>65</v>
      </c>
      <c r="BA8" t="s">
        <v>69</v>
      </c>
      <c r="BB8" t="s">
        <v>134</v>
      </c>
      <c r="BI8" t="s">
        <v>54</v>
      </c>
    </row>
    <row r="9" spans="1:64" x14ac:dyDescent="0.25">
      <c r="A9">
        <v>575</v>
      </c>
      <c r="B9">
        <v>1</v>
      </c>
      <c r="C9" t="s">
        <v>139</v>
      </c>
      <c r="D9">
        <v>13</v>
      </c>
      <c r="E9" t="s">
        <v>49</v>
      </c>
      <c r="F9" t="s">
        <v>60</v>
      </c>
      <c r="G9" t="s">
        <v>300</v>
      </c>
      <c r="H9" t="s">
        <v>350</v>
      </c>
      <c r="I9" t="s">
        <v>292</v>
      </c>
      <c r="J9" t="s">
        <v>292</v>
      </c>
      <c r="K9" t="s">
        <v>292</v>
      </c>
      <c r="L9" t="s">
        <v>54</v>
      </c>
      <c r="M9" t="s">
        <v>54</v>
      </c>
      <c r="N9" t="s">
        <v>278</v>
      </c>
      <c r="O9" t="s">
        <v>488</v>
      </c>
      <c r="Q9" s="5">
        <v>1</v>
      </c>
      <c r="R9" t="s">
        <v>273</v>
      </c>
      <c r="S9" t="s">
        <v>275</v>
      </c>
      <c r="T9" t="s">
        <v>51</v>
      </c>
      <c r="U9">
        <v>5</v>
      </c>
      <c r="V9">
        <v>2953</v>
      </c>
      <c r="W9">
        <v>551</v>
      </c>
      <c r="X9">
        <v>3280</v>
      </c>
      <c r="Y9">
        <v>536</v>
      </c>
      <c r="Z9">
        <v>542</v>
      </c>
      <c r="AD9" t="s">
        <v>52</v>
      </c>
      <c r="AE9" t="s">
        <v>114</v>
      </c>
      <c r="AF9" t="s">
        <v>124</v>
      </c>
      <c r="AG9" t="s">
        <v>132</v>
      </c>
      <c r="AH9" t="s">
        <v>133</v>
      </c>
      <c r="AL9" t="s">
        <v>54</v>
      </c>
      <c r="AM9" t="s">
        <v>56</v>
      </c>
      <c r="AN9">
        <v>4</v>
      </c>
      <c r="AO9">
        <v>3361</v>
      </c>
      <c r="AP9">
        <v>3358</v>
      </c>
      <c r="AQ9">
        <v>1120</v>
      </c>
      <c r="AR9">
        <v>542</v>
      </c>
      <c r="AY9" t="s">
        <v>57</v>
      </c>
      <c r="AZ9" t="s">
        <v>62</v>
      </c>
      <c r="BA9" t="s">
        <v>107</v>
      </c>
      <c r="BB9" t="s">
        <v>133</v>
      </c>
      <c r="BI9" t="s">
        <v>54</v>
      </c>
    </row>
    <row r="10" spans="1:64" x14ac:dyDescent="0.25">
      <c r="A10">
        <v>1110</v>
      </c>
      <c r="B10">
        <v>1</v>
      </c>
      <c r="C10" t="s">
        <v>143</v>
      </c>
      <c r="D10">
        <v>13</v>
      </c>
      <c r="E10" t="s">
        <v>49</v>
      </c>
      <c r="F10" t="s">
        <v>60</v>
      </c>
      <c r="G10" t="s">
        <v>76</v>
      </c>
      <c r="H10" t="s">
        <v>352</v>
      </c>
      <c r="I10" t="s">
        <v>292</v>
      </c>
      <c r="J10" t="s">
        <v>292</v>
      </c>
      <c r="K10" t="s">
        <v>292</v>
      </c>
      <c r="L10" t="s">
        <v>54</v>
      </c>
      <c r="M10" t="s">
        <v>296</v>
      </c>
      <c r="N10" t="s">
        <v>278</v>
      </c>
      <c r="O10" t="s">
        <v>488</v>
      </c>
      <c r="P10" s="5" t="s">
        <v>276</v>
      </c>
      <c r="Q10" s="5">
        <v>1</v>
      </c>
      <c r="R10" t="s">
        <v>273</v>
      </c>
      <c r="S10" t="s">
        <v>275</v>
      </c>
      <c r="T10" t="s">
        <v>51</v>
      </c>
      <c r="U10">
        <v>4</v>
      </c>
      <c r="V10">
        <v>2953</v>
      </c>
      <c r="W10">
        <v>551</v>
      </c>
      <c r="X10">
        <v>3280</v>
      </c>
      <c r="Y10">
        <v>1115</v>
      </c>
      <c r="AD10" t="s">
        <v>52</v>
      </c>
      <c r="AE10" t="s">
        <v>114</v>
      </c>
      <c r="AF10" t="s">
        <v>124</v>
      </c>
      <c r="AG10" t="s">
        <v>138</v>
      </c>
      <c r="AL10" t="s">
        <v>54</v>
      </c>
      <c r="AM10" t="s">
        <v>63</v>
      </c>
      <c r="AN10">
        <v>4</v>
      </c>
      <c r="AO10">
        <v>356</v>
      </c>
      <c r="AP10">
        <v>353</v>
      </c>
      <c r="AQ10">
        <v>3277</v>
      </c>
      <c r="AR10">
        <v>1116</v>
      </c>
      <c r="AY10" t="s">
        <v>64</v>
      </c>
      <c r="AZ10" t="s">
        <v>65</v>
      </c>
      <c r="BA10" t="s">
        <v>69</v>
      </c>
      <c r="BB10" t="s">
        <v>134</v>
      </c>
      <c r="BI10" t="s">
        <v>54</v>
      </c>
    </row>
    <row r="11" spans="1:64" x14ac:dyDescent="0.25">
      <c r="A11">
        <v>1170</v>
      </c>
      <c r="B11">
        <v>1</v>
      </c>
      <c r="C11" t="s">
        <v>144</v>
      </c>
      <c r="D11">
        <v>13</v>
      </c>
      <c r="E11" t="s">
        <v>49</v>
      </c>
      <c r="F11" t="s">
        <v>60</v>
      </c>
      <c r="G11" t="s">
        <v>76</v>
      </c>
      <c r="H11" t="s">
        <v>353</v>
      </c>
      <c r="I11" t="s">
        <v>292</v>
      </c>
      <c r="J11" t="s">
        <v>292</v>
      </c>
      <c r="K11" t="s">
        <v>292</v>
      </c>
      <c r="L11" t="s">
        <v>54</v>
      </c>
      <c r="M11" t="s">
        <v>296</v>
      </c>
      <c r="N11" t="s">
        <v>278</v>
      </c>
      <c r="O11" t="s">
        <v>488</v>
      </c>
      <c r="P11" s="5" t="s">
        <v>277</v>
      </c>
      <c r="Q11" s="5">
        <v>1</v>
      </c>
      <c r="R11" t="s">
        <v>273</v>
      </c>
      <c r="S11" t="s">
        <v>275</v>
      </c>
      <c r="T11" t="s">
        <v>61</v>
      </c>
      <c r="U11">
        <v>4</v>
      </c>
      <c r="V11">
        <v>2953</v>
      </c>
      <c r="W11">
        <v>551</v>
      </c>
      <c r="X11">
        <v>3280</v>
      </c>
      <c r="Y11">
        <v>1171</v>
      </c>
      <c r="AD11" t="s">
        <v>52</v>
      </c>
      <c r="AE11" t="s">
        <v>114</v>
      </c>
      <c r="AF11" t="s">
        <v>124</v>
      </c>
      <c r="AG11" t="s">
        <v>145</v>
      </c>
      <c r="AL11" t="s">
        <v>54</v>
      </c>
      <c r="AM11" t="s">
        <v>56</v>
      </c>
      <c r="AN11">
        <v>4</v>
      </c>
      <c r="AO11">
        <v>3361</v>
      </c>
      <c r="AP11">
        <v>3359</v>
      </c>
      <c r="AQ11">
        <v>3280</v>
      </c>
      <c r="AR11">
        <v>1171</v>
      </c>
      <c r="AY11" t="s">
        <v>57</v>
      </c>
      <c r="AZ11" t="s">
        <v>115</v>
      </c>
      <c r="BA11" t="s">
        <v>124</v>
      </c>
      <c r="BB11" t="s">
        <v>145</v>
      </c>
      <c r="BI11" t="s">
        <v>54</v>
      </c>
    </row>
    <row r="12" spans="1:64" x14ac:dyDescent="0.25">
      <c r="A12">
        <v>1172</v>
      </c>
      <c r="B12">
        <v>1</v>
      </c>
      <c r="C12" t="s">
        <v>146</v>
      </c>
      <c r="D12">
        <v>13</v>
      </c>
      <c r="E12" t="s">
        <v>49</v>
      </c>
      <c r="F12" t="s">
        <v>60</v>
      </c>
      <c r="G12" t="s">
        <v>76</v>
      </c>
      <c r="H12" t="s">
        <v>353</v>
      </c>
      <c r="I12" t="s">
        <v>292</v>
      </c>
      <c r="J12" t="s">
        <v>292</v>
      </c>
      <c r="K12" t="s">
        <v>292</v>
      </c>
      <c r="L12" t="s">
        <v>54</v>
      </c>
      <c r="M12" t="s">
        <v>296</v>
      </c>
      <c r="N12" t="s">
        <v>278</v>
      </c>
      <c r="O12" t="s">
        <v>488</v>
      </c>
      <c r="P12" s="5" t="s">
        <v>279</v>
      </c>
      <c r="Q12" s="5">
        <v>1</v>
      </c>
      <c r="R12" t="s">
        <v>273</v>
      </c>
      <c r="S12" t="s">
        <v>275</v>
      </c>
      <c r="T12" t="s">
        <v>61</v>
      </c>
      <c r="U12">
        <v>4</v>
      </c>
      <c r="V12">
        <v>2953</v>
      </c>
      <c r="W12">
        <v>551</v>
      </c>
      <c r="X12">
        <v>3280</v>
      </c>
      <c r="Y12">
        <v>1173</v>
      </c>
      <c r="AD12" t="s">
        <v>52</v>
      </c>
      <c r="AE12" t="s">
        <v>114</v>
      </c>
      <c r="AF12" t="s">
        <v>124</v>
      </c>
      <c r="AG12" t="s">
        <v>147</v>
      </c>
      <c r="AL12" t="s">
        <v>54</v>
      </c>
      <c r="AM12" t="s">
        <v>56</v>
      </c>
      <c r="AN12">
        <v>4</v>
      </c>
      <c r="AO12">
        <v>3361</v>
      </c>
      <c r="AP12">
        <v>3359</v>
      </c>
      <c r="AQ12">
        <v>3280</v>
      </c>
      <c r="AR12">
        <v>1173</v>
      </c>
      <c r="AY12" t="s">
        <v>57</v>
      </c>
      <c r="AZ12" t="s">
        <v>115</v>
      </c>
      <c r="BA12" t="s">
        <v>124</v>
      </c>
      <c r="BB12" t="s">
        <v>147</v>
      </c>
      <c r="BI12" t="s">
        <v>54</v>
      </c>
    </row>
    <row r="13" spans="1:64" x14ac:dyDescent="0.25">
      <c r="A13">
        <v>1242</v>
      </c>
      <c r="B13">
        <v>1</v>
      </c>
      <c r="C13" t="s">
        <v>149</v>
      </c>
      <c r="D13">
        <v>27</v>
      </c>
      <c r="E13" t="s">
        <v>49</v>
      </c>
      <c r="F13" t="s">
        <v>60</v>
      </c>
      <c r="G13" t="s">
        <v>76</v>
      </c>
      <c r="H13" t="s">
        <v>354</v>
      </c>
      <c r="I13" t="s">
        <v>292</v>
      </c>
      <c r="J13" t="s">
        <v>292</v>
      </c>
      <c r="K13" t="s">
        <v>292</v>
      </c>
      <c r="L13" t="s">
        <v>54</v>
      </c>
      <c r="M13" t="s">
        <v>296</v>
      </c>
      <c r="N13" t="s">
        <v>278</v>
      </c>
      <c r="O13" t="s">
        <v>488</v>
      </c>
      <c r="P13" s="5" t="s">
        <v>280</v>
      </c>
      <c r="Q13" s="5">
        <v>1</v>
      </c>
      <c r="R13" t="s">
        <v>273</v>
      </c>
      <c r="S13" t="s">
        <v>275</v>
      </c>
      <c r="T13" t="s">
        <v>61</v>
      </c>
      <c r="U13">
        <v>3</v>
      </c>
      <c r="V13">
        <v>1663</v>
      </c>
      <c r="W13">
        <v>1246</v>
      </c>
      <c r="X13">
        <v>4160</v>
      </c>
      <c r="AD13" t="s">
        <v>80</v>
      </c>
      <c r="AE13" t="s">
        <v>81</v>
      </c>
      <c r="AF13" t="s">
        <v>84</v>
      </c>
      <c r="AL13" t="s">
        <v>54</v>
      </c>
      <c r="AM13" t="s">
        <v>56</v>
      </c>
      <c r="AN13">
        <v>4</v>
      </c>
      <c r="AO13">
        <v>3361</v>
      </c>
      <c r="AP13">
        <v>3758</v>
      </c>
      <c r="AQ13">
        <v>1246</v>
      </c>
      <c r="AR13">
        <v>4160</v>
      </c>
      <c r="AY13" t="s">
        <v>57</v>
      </c>
      <c r="AZ13" t="s">
        <v>82</v>
      </c>
      <c r="BA13" t="s">
        <v>81</v>
      </c>
      <c r="BB13" t="s">
        <v>84</v>
      </c>
      <c r="BI13" t="s">
        <v>54</v>
      </c>
    </row>
    <row r="14" spans="1:64" x14ac:dyDescent="0.25">
      <c r="A14">
        <v>2002</v>
      </c>
      <c r="B14">
        <v>1</v>
      </c>
      <c r="C14" t="s">
        <v>154</v>
      </c>
      <c r="D14">
        <v>27</v>
      </c>
      <c r="E14" t="s">
        <v>49</v>
      </c>
      <c r="F14" t="s">
        <v>60</v>
      </c>
      <c r="G14" t="s">
        <v>76</v>
      </c>
      <c r="H14" t="s">
        <v>354</v>
      </c>
      <c r="I14" t="s">
        <v>292</v>
      </c>
      <c r="J14" t="s">
        <v>292</v>
      </c>
      <c r="K14" t="s">
        <v>292</v>
      </c>
      <c r="L14" t="s">
        <v>54</v>
      </c>
      <c r="M14" t="s">
        <v>296</v>
      </c>
      <c r="N14" t="s">
        <v>278</v>
      </c>
      <c r="O14" t="s">
        <v>488</v>
      </c>
      <c r="P14" s="5" t="s">
        <v>281</v>
      </c>
      <c r="Q14" s="5">
        <v>1</v>
      </c>
      <c r="R14" t="s">
        <v>273</v>
      </c>
      <c r="S14" t="s">
        <v>275</v>
      </c>
      <c r="T14" t="s">
        <v>51</v>
      </c>
      <c r="U14">
        <v>3</v>
      </c>
      <c r="V14">
        <v>1663</v>
      </c>
      <c r="W14">
        <v>1246</v>
      </c>
      <c r="X14">
        <v>2011</v>
      </c>
      <c r="AD14" t="s">
        <v>80</v>
      </c>
      <c r="AE14" t="s">
        <v>81</v>
      </c>
      <c r="AF14" t="s">
        <v>83</v>
      </c>
      <c r="AL14" t="s">
        <v>54</v>
      </c>
      <c r="AM14" t="s">
        <v>56</v>
      </c>
      <c r="AN14">
        <v>4</v>
      </c>
      <c r="AO14">
        <v>3361</v>
      </c>
      <c r="AP14">
        <v>3758</v>
      </c>
      <c r="AQ14">
        <v>1246</v>
      </c>
      <c r="AR14">
        <v>2011</v>
      </c>
      <c r="AY14" t="s">
        <v>57</v>
      </c>
      <c r="AZ14" t="s">
        <v>82</v>
      </c>
      <c r="BA14" t="s">
        <v>81</v>
      </c>
      <c r="BB14" t="s">
        <v>83</v>
      </c>
      <c r="BI14" t="s">
        <v>54</v>
      </c>
    </row>
    <row r="15" spans="1:64" x14ac:dyDescent="0.25">
      <c r="A15">
        <v>2004</v>
      </c>
      <c r="B15">
        <v>1</v>
      </c>
      <c r="C15" t="s">
        <v>150</v>
      </c>
      <c r="D15">
        <v>1</v>
      </c>
      <c r="E15" t="s">
        <v>49</v>
      </c>
      <c r="F15" t="s">
        <v>60</v>
      </c>
      <c r="G15" t="s">
        <v>76</v>
      </c>
      <c r="H15" t="s">
        <v>354</v>
      </c>
      <c r="I15" t="s">
        <v>292</v>
      </c>
      <c r="J15" t="s">
        <v>292</v>
      </c>
      <c r="K15" t="s">
        <v>292</v>
      </c>
      <c r="L15" t="s">
        <v>54</v>
      </c>
      <c r="M15" t="s">
        <v>296</v>
      </c>
      <c r="N15" t="s">
        <v>278</v>
      </c>
      <c r="O15" t="s">
        <v>488</v>
      </c>
      <c r="P15" s="5">
        <v>2673</v>
      </c>
      <c r="Q15" s="5">
        <v>1</v>
      </c>
      <c r="R15" t="s">
        <v>282</v>
      </c>
      <c r="S15" t="s">
        <v>283</v>
      </c>
      <c r="T15" t="s">
        <v>61</v>
      </c>
      <c r="U15">
        <v>4</v>
      </c>
      <c r="V15">
        <v>2934</v>
      </c>
      <c r="W15">
        <v>4243</v>
      </c>
      <c r="X15">
        <v>4242</v>
      </c>
      <c r="Y15">
        <v>4240</v>
      </c>
      <c r="AD15" t="s">
        <v>58</v>
      </c>
      <c r="AE15" t="s">
        <v>73</v>
      </c>
      <c r="AF15" t="s">
        <v>77</v>
      </c>
      <c r="AG15" t="s">
        <v>98</v>
      </c>
      <c r="AL15" s="1">
        <v>13214434</v>
      </c>
      <c r="AM15" t="s">
        <v>63</v>
      </c>
      <c r="AN15">
        <v>5</v>
      </c>
      <c r="AO15">
        <v>356</v>
      </c>
      <c r="AP15">
        <v>353</v>
      </c>
      <c r="AQ15">
        <v>506</v>
      </c>
      <c r="AR15">
        <v>513</v>
      </c>
      <c r="AS15">
        <v>3465</v>
      </c>
      <c r="AY15" t="s">
        <v>64</v>
      </c>
      <c r="AZ15" t="s">
        <v>65</v>
      </c>
      <c r="BA15" t="s">
        <v>74</v>
      </c>
      <c r="BB15" t="s">
        <v>75</v>
      </c>
      <c r="BC15" t="s">
        <v>127</v>
      </c>
      <c r="BI15" t="s">
        <v>54</v>
      </c>
    </row>
    <row r="16" spans="1:64" ht="15.75" customHeight="1" x14ac:dyDescent="0.25">
      <c r="A16">
        <v>2120</v>
      </c>
      <c r="B16">
        <v>1</v>
      </c>
      <c r="C16" t="s">
        <v>155</v>
      </c>
      <c r="D16">
        <v>13</v>
      </c>
      <c r="E16" t="s">
        <v>49</v>
      </c>
      <c r="F16" t="s">
        <v>60</v>
      </c>
      <c r="G16" t="s">
        <v>76</v>
      </c>
      <c r="H16" t="s">
        <v>349</v>
      </c>
      <c r="I16" t="s">
        <v>292</v>
      </c>
      <c r="J16" t="s">
        <v>292</v>
      </c>
      <c r="K16" t="s">
        <v>292</v>
      </c>
      <c r="L16" t="s">
        <v>295</v>
      </c>
      <c r="M16" t="s">
        <v>296</v>
      </c>
      <c r="N16" t="s">
        <v>484</v>
      </c>
      <c r="O16" t="s">
        <v>488</v>
      </c>
      <c r="P16" s="5">
        <v>2688</v>
      </c>
      <c r="Q16" s="5" t="s">
        <v>305</v>
      </c>
      <c r="R16" t="s">
        <v>273</v>
      </c>
      <c r="T16" t="s">
        <v>51</v>
      </c>
      <c r="U16">
        <v>4</v>
      </c>
      <c r="V16">
        <v>2953</v>
      </c>
      <c r="W16">
        <v>1616</v>
      </c>
      <c r="X16">
        <v>4541</v>
      </c>
      <c r="Y16">
        <v>4536</v>
      </c>
      <c r="AD16" t="s">
        <v>52</v>
      </c>
      <c r="AE16" t="s">
        <v>53</v>
      </c>
      <c r="AF16" t="s">
        <v>156</v>
      </c>
      <c r="AG16" t="s">
        <v>157</v>
      </c>
      <c r="AL16" t="s">
        <v>54</v>
      </c>
      <c r="AM16" t="s">
        <v>56</v>
      </c>
      <c r="AN16">
        <v>4</v>
      </c>
      <c r="AO16">
        <v>3361</v>
      </c>
      <c r="AP16">
        <v>3358</v>
      </c>
      <c r="AQ16">
        <v>1120</v>
      </c>
      <c r="AR16">
        <v>4536</v>
      </c>
      <c r="AY16" t="s">
        <v>57</v>
      </c>
      <c r="AZ16" t="s">
        <v>62</v>
      </c>
      <c r="BA16" t="s">
        <v>107</v>
      </c>
      <c r="BB16" t="s">
        <v>157</v>
      </c>
      <c r="BI16" t="s">
        <v>54</v>
      </c>
    </row>
    <row r="17" spans="1:64" x14ac:dyDescent="0.25">
      <c r="A17">
        <v>2132</v>
      </c>
      <c r="B17">
        <v>1</v>
      </c>
      <c r="C17" t="s">
        <v>160</v>
      </c>
      <c r="D17">
        <v>24</v>
      </c>
      <c r="E17" t="s">
        <v>49</v>
      </c>
      <c r="F17" t="s">
        <v>60</v>
      </c>
      <c r="G17" t="s">
        <v>76</v>
      </c>
      <c r="H17" t="s">
        <v>350</v>
      </c>
      <c r="I17" t="s">
        <v>292</v>
      </c>
      <c r="J17" t="s">
        <v>300</v>
      </c>
      <c r="K17" t="s">
        <v>300</v>
      </c>
      <c r="L17" t="s">
        <v>54</v>
      </c>
      <c r="M17" t="s">
        <v>301</v>
      </c>
      <c r="N17" t="s">
        <v>248</v>
      </c>
      <c r="O17" t="s">
        <v>487</v>
      </c>
      <c r="P17" s="5" t="s">
        <v>307</v>
      </c>
      <c r="Q17" s="5">
        <v>1</v>
      </c>
      <c r="R17" t="s">
        <v>282</v>
      </c>
      <c r="T17" t="s">
        <v>51</v>
      </c>
      <c r="U17">
        <v>3</v>
      </c>
      <c r="V17">
        <v>2942</v>
      </c>
      <c r="W17">
        <v>2141</v>
      </c>
      <c r="X17">
        <v>1024</v>
      </c>
      <c r="AD17" t="s">
        <v>122</v>
      </c>
      <c r="AE17" t="s">
        <v>158</v>
      </c>
      <c r="AF17" t="s">
        <v>159</v>
      </c>
      <c r="AL17" t="s">
        <v>54</v>
      </c>
      <c r="AM17" t="s">
        <v>56</v>
      </c>
      <c r="AN17">
        <v>6</v>
      </c>
      <c r="AO17">
        <v>3361</v>
      </c>
      <c r="AP17">
        <v>3358</v>
      </c>
      <c r="AQ17">
        <v>2171</v>
      </c>
      <c r="AR17">
        <v>2920</v>
      </c>
      <c r="AS17">
        <v>2141</v>
      </c>
      <c r="AT17">
        <v>1024</v>
      </c>
      <c r="AY17" t="s">
        <v>57</v>
      </c>
      <c r="AZ17" t="s">
        <v>62</v>
      </c>
      <c r="BA17" t="s">
        <v>90</v>
      </c>
      <c r="BB17" t="s">
        <v>123</v>
      </c>
      <c r="BC17" t="s">
        <v>158</v>
      </c>
      <c r="BD17" t="s">
        <v>159</v>
      </c>
      <c r="BI17" t="s">
        <v>54</v>
      </c>
      <c r="BJ17">
        <v>1493</v>
      </c>
      <c r="BK17" t="s">
        <v>55</v>
      </c>
      <c r="BL17" t="s">
        <v>161</v>
      </c>
    </row>
    <row r="18" spans="1:64" x14ac:dyDescent="0.25">
      <c r="A18">
        <v>2155</v>
      </c>
      <c r="B18">
        <v>1</v>
      </c>
      <c r="C18" t="s">
        <v>162</v>
      </c>
      <c r="D18">
        <v>24</v>
      </c>
      <c r="E18" t="s">
        <v>49</v>
      </c>
      <c r="F18" t="s">
        <v>60</v>
      </c>
      <c r="G18" t="s">
        <v>76</v>
      </c>
      <c r="H18" t="s">
        <v>350</v>
      </c>
      <c r="I18" t="s">
        <v>292</v>
      </c>
      <c r="J18" t="s">
        <v>300</v>
      </c>
      <c r="K18" t="s">
        <v>300</v>
      </c>
      <c r="L18" t="s">
        <v>54</v>
      </c>
      <c r="M18" t="s">
        <v>301</v>
      </c>
      <c r="N18" t="s">
        <v>248</v>
      </c>
      <c r="O18" t="s">
        <v>487</v>
      </c>
      <c r="P18" s="5" t="s">
        <v>306</v>
      </c>
      <c r="Q18" s="5">
        <v>1</v>
      </c>
      <c r="R18" t="s">
        <v>282</v>
      </c>
      <c r="T18" t="s">
        <v>61</v>
      </c>
      <c r="U18">
        <v>3</v>
      </c>
      <c r="V18">
        <v>2942</v>
      </c>
      <c r="W18">
        <v>2141</v>
      </c>
      <c r="X18">
        <v>4051</v>
      </c>
      <c r="AD18" t="s">
        <v>122</v>
      </c>
      <c r="AE18" t="s">
        <v>158</v>
      </c>
      <c r="AF18" t="s">
        <v>163</v>
      </c>
      <c r="AL18" t="s">
        <v>54</v>
      </c>
      <c r="AM18" t="s">
        <v>56</v>
      </c>
      <c r="AN18">
        <v>6</v>
      </c>
      <c r="AO18">
        <v>3361</v>
      </c>
      <c r="AP18">
        <v>3358</v>
      </c>
      <c r="AQ18">
        <v>2171</v>
      </c>
      <c r="AR18">
        <v>2920</v>
      </c>
      <c r="AS18">
        <v>2141</v>
      </c>
      <c r="AT18">
        <v>4051</v>
      </c>
      <c r="AY18" t="s">
        <v>57</v>
      </c>
      <c r="AZ18" t="s">
        <v>62</v>
      </c>
      <c r="BA18" t="s">
        <v>90</v>
      </c>
      <c r="BB18" t="s">
        <v>123</v>
      </c>
      <c r="BC18" t="s">
        <v>158</v>
      </c>
      <c r="BD18" t="s">
        <v>163</v>
      </c>
      <c r="BI18" t="s">
        <v>54</v>
      </c>
      <c r="BJ18">
        <v>1519</v>
      </c>
      <c r="BK18" t="s">
        <v>55</v>
      </c>
      <c r="BL18" t="s">
        <v>164</v>
      </c>
    </row>
    <row r="19" spans="1:64" x14ac:dyDescent="0.25">
      <c r="A19">
        <v>2167</v>
      </c>
      <c r="B19">
        <v>1</v>
      </c>
      <c r="C19" t="s">
        <v>166</v>
      </c>
      <c r="D19">
        <v>24</v>
      </c>
      <c r="E19" t="s">
        <v>49</v>
      </c>
      <c r="F19" t="s">
        <v>60</v>
      </c>
      <c r="G19" t="s">
        <v>76</v>
      </c>
      <c r="H19" t="s">
        <v>350</v>
      </c>
      <c r="I19" t="s">
        <v>292</v>
      </c>
      <c r="J19" t="s">
        <v>300</v>
      </c>
      <c r="K19" t="s">
        <v>300</v>
      </c>
      <c r="L19" t="s">
        <v>54</v>
      </c>
      <c r="M19" t="s">
        <v>301</v>
      </c>
      <c r="N19" t="s">
        <v>248</v>
      </c>
      <c r="O19" t="s">
        <v>487</v>
      </c>
      <c r="P19" s="5" t="s">
        <v>308</v>
      </c>
      <c r="Q19" s="5">
        <v>1</v>
      </c>
      <c r="R19" t="s">
        <v>282</v>
      </c>
      <c r="T19" t="s">
        <v>51</v>
      </c>
      <c r="U19">
        <v>3</v>
      </c>
      <c r="V19">
        <v>2942</v>
      </c>
      <c r="W19">
        <v>2141</v>
      </c>
      <c r="X19">
        <v>4396</v>
      </c>
      <c r="AD19" t="s">
        <v>122</v>
      </c>
      <c r="AE19" t="s">
        <v>158</v>
      </c>
      <c r="AF19" t="s">
        <v>165</v>
      </c>
      <c r="AL19" t="s">
        <v>54</v>
      </c>
      <c r="AM19" t="s">
        <v>56</v>
      </c>
      <c r="AN19">
        <v>6</v>
      </c>
      <c r="AO19">
        <v>3361</v>
      </c>
      <c r="AP19">
        <v>3358</v>
      </c>
      <c r="AQ19">
        <v>2171</v>
      </c>
      <c r="AR19">
        <v>2920</v>
      </c>
      <c r="AS19">
        <v>2141</v>
      </c>
      <c r="AT19">
        <v>4396</v>
      </c>
      <c r="AY19" t="s">
        <v>57</v>
      </c>
      <c r="AZ19" t="s">
        <v>62</v>
      </c>
      <c r="BA19" t="s">
        <v>90</v>
      </c>
      <c r="BB19" t="s">
        <v>123</v>
      </c>
      <c r="BC19" t="s">
        <v>158</v>
      </c>
      <c r="BD19" t="s">
        <v>165</v>
      </c>
      <c r="BI19" t="s">
        <v>54</v>
      </c>
      <c r="BJ19">
        <v>1515</v>
      </c>
      <c r="BK19" t="s">
        <v>55</v>
      </c>
      <c r="BL19" t="s">
        <v>167</v>
      </c>
    </row>
    <row r="20" spans="1:64" x14ac:dyDescent="0.25">
      <c r="A20">
        <v>2223</v>
      </c>
      <c r="B20">
        <v>1</v>
      </c>
      <c r="C20" t="s">
        <v>168</v>
      </c>
      <c r="D20">
        <v>1</v>
      </c>
      <c r="E20" t="s">
        <v>49</v>
      </c>
      <c r="F20" t="s">
        <v>60</v>
      </c>
      <c r="G20" t="s">
        <v>76</v>
      </c>
      <c r="H20" t="s">
        <v>350</v>
      </c>
      <c r="I20" t="s">
        <v>292</v>
      </c>
      <c r="J20" t="s">
        <v>292</v>
      </c>
      <c r="L20" t="s">
        <v>295</v>
      </c>
      <c r="M20" t="s">
        <v>296</v>
      </c>
      <c r="N20" t="s">
        <v>278</v>
      </c>
      <c r="O20" t="s">
        <v>488</v>
      </c>
      <c r="P20" s="5" t="s">
        <v>309</v>
      </c>
      <c r="Q20" s="5">
        <v>1</v>
      </c>
      <c r="R20" t="s">
        <v>282</v>
      </c>
      <c r="T20" t="s">
        <v>61</v>
      </c>
      <c r="U20">
        <v>3</v>
      </c>
      <c r="V20">
        <v>2934</v>
      </c>
      <c r="W20">
        <v>4243</v>
      </c>
      <c r="X20">
        <v>3465</v>
      </c>
      <c r="AD20" t="s">
        <v>58</v>
      </c>
      <c r="AE20" t="s">
        <v>73</v>
      </c>
      <c r="AF20" t="s">
        <v>127</v>
      </c>
      <c r="AL20" t="s">
        <v>54</v>
      </c>
      <c r="AM20" t="s">
        <v>63</v>
      </c>
      <c r="AN20">
        <v>5</v>
      </c>
      <c r="AO20">
        <v>356</v>
      </c>
      <c r="AP20">
        <v>353</v>
      </c>
      <c r="AQ20">
        <v>506</v>
      </c>
      <c r="AR20">
        <v>513</v>
      </c>
      <c r="AS20">
        <v>3465</v>
      </c>
      <c r="AY20" t="s">
        <v>64</v>
      </c>
      <c r="AZ20" t="s">
        <v>65</v>
      </c>
      <c r="BA20" t="s">
        <v>74</v>
      </c>
      <c r="BB20" t="s">
        <v>75</v>
      </c>
      <c r="BC20" t="s">
        <v>127</v>
      </c>
      <c r="BI20" t="s">
        <v>54</v>
      </c>
    </row>
    <row r="21" spans="1:64" x14ac:dyDescent="0.25">
      <c r="A21">
        <v>2467</v>
      </c>
      <c r="B21">
        <v>1</v>
      </c>
      <c r="C21" t="s">
        <v>169</v>
      </c>
      <c r="D21">
        <v>1</v>
      </c>
      <c r="E21" t="s">
        <v>49</v>
      </c>
      <c r="F21" t="s">
        <v>60</v>
      </c>
      <c r="G21" t="s">
        <v>76</v>
      </c>
      <c r="H21" t="s">
        <v>350</v>
      </c>
      <c r="I21" t="s">
        <v>292</v>
      </c>
      <c r="J21" t="s">
        <v>292</v>
      </c>
      <c r="L21" t="s">
        <v>295</v>
      </c>
      <c r="M21" t="s">
        <v>296</v>
      </c>
      <c r="N21" t="s">
        <v>278</v>
      </c>
      <c r="O21" t="s">
        <v>488</v>
      </c>
      <c r="P21" s="5" t="s">
        <v>310</v>
      </c>
      <c r="Q21" s="5">
        <v>1</v>
      </c>
      <c r="R21" t="s">
        <v>282</v>
      </c>
      <c r="T21" t="s">
        <v>61</v>
      </c>
      <c r="U21">
        <v>3</v>
      </c>
      <c r="V21">
        <v>2934</v>
      </c>
      <c r="W21">
        <v>4243</v>
      </c>
      <c r="X21">
        <v>3465</v>
      </c>
      <c r="AD21" t="s">
        <v>58</v>
      </c>
      <c r="AE21" t="s">
        <v>73</v>
      </c>
      <c r="AF21" t="s">
        <v>127</v>
      </c>
      <c r="AL21" t="s">
        <v>54</v>
      </c>
      <c r="AM21" t="s">
        <v>63</v>
      </c>
      <c r="AN21">
        <v>5</v>
      </c>
      <c r="AO21">
        <v>356</v>
      </c>
      <c r="AP21">
        <v>353</v>
      </c>
      <c r="AQ21">
        <v>506</v>
      </c>
      <c r="AR21">
        <v>513</v>
      </c>
      <c r="AS21">
        <v>3465</v>
      </c>
      <c r="AY21" t="s">
        <v>64</v>
      </c>
      <c r="AZ21" t="s">
        <v>65</v>
      </c>
      <c r="BA21" t="s">
        <v>74</v>
      </c>
      <c r="BB21" t="s">
        <v>75</v>
      </c>
      <c r="BC21" t="s">
        <v>127</v>
      </c>
      <c r="BI21" t="s">
        <v>54</v>
      </c>
    </row>
    <row r="22" spans="1:64" x14ac:dyDescent="0.25">
      <c r="A22">
        <v>2805</v>
      </c>
      <c r="B22">
        <v>1</v>
      </c>
      <c r="C22" t="s">
        <v>173</v>
      </c>
      <c r="D22">
        <v>22</v>
      </c>
      <c r="E22" t="s">
        <v>49</v>
      </c>
      <c r="F22" t="s">
        <v>60</v>
      </c>
      <c r="G22" t="s">
        <v>76</v>
      </c>
      <c r="H22" t="s">
        <v>350</v>
      </c>
      <c r="I22" t="s">
        <v>292</v>
      </c>
      <c r="J22" t="s">
        <v>300</v>
      </c>
      <c r="K22" t="s">
        <v>300</v>
      </c>
      <c r="L22" t="s">
        <v>54</v>
      </c>
      <c r="M22" t="s">
        <v>301</v>
      </c>
      <c r="N22" t="s">
        <v>248</v>
      </c>
      <c r="O22" t="s">
        <v>487</v>
      </c>
      <c r="P22" s="5" t="s">
        <v>311</v>
      </c>
      <c r="Q22" s="5">
        <v>1</v>
      </c>
      <c r="R22" t="s">
        <v>282</v>
      </c>
      <c r="T22" t="s">
        <v>61</v>
      </c>
      <c r="U22">
        <v>4</v>
      </c>
      <c r="V22">
        <v>2949</v>
      </c>
      <c r="W22">
        <v>2801</v>
      </c>
      <c r="X22">
        <v>2802</v>
      </c>
      <c r="Y22">
        <v>169</v>
      </c>
      <c r="AD22" t="s">
        <v>88</v>
      </c>
      <c r="AE22" t="s">
        <v>89</v>
      </c>
      <c r="AF22" t="s">
        <v>171</v>
      </c>
      <c r="AG22" t="s">
        <v>174</v>
      </c>
      <c r="AL22" t="s">
        <v>54</v>
      </c>
      <c r="AM22" t="s">
        <v>56</v>
      </c>
      <c r="AN22">
        <v>6</v>
      </c>
      <c r="AO22">
        <v>3361</v>
      </c>
      <c r="AP22">
        <v>3358</v>
      </c>
      <c r="AQ22">
        <v>2171</v>
      </c>
      <c r="AR22">
        <v>2801</v>
      </c>
      <c r="AS22">
        <v>2802</v>
      </c>
      <c r="AT22">
        <v>169</v>
      </c>
      <c r="AY22" t="s">
        <v>57</v>
      </c>
      <c r="AZ22" t="s">
        <v>62</v>
      </c>
      <c r="BA22" t="s">
        <v>90</v>
      </c>
      <c r="BB22" t="s">
        <v>89</v>
      </c>
      <c r="BC22" t="s">
        <v>171</v>
      </c>
      <c r="BD22" t="s">
        <v>174</v>
      </c>
      <c r="BI22" t="s">
        <v>54</v>
      </c>
      <c r="BJ22">
        <v>1429</v>
      </c>
      <c r="BK22" t="s">
        <v>55</v>
      </c>
      <c r="BL22" t="s">
        <v>175</v>
      </c>
    </row>
    <row r="23" spans="1:64" x14ac:dyDescent="0.25">
      <c r="A23">
        <v>2815</v>
      </c>
      <c r="B23">
        <v>1</v>
      </c>
      <c r="C23" t="s">
        <v>176</v>
      </c>
      <c r="D23">
        <v>22</v>
      </c>
      <c r="E23" t="s">
        <v>49</v>
      </c>
      <c r="F23" t="s">
        <v>60</v>
      </c>
      <c r="G23" t="s">
        <v>76</v>
      </c>
      <c r="H23" t="s">
        <v>350</v>
      </c>
      <c r="I23" t="s">
        <v>292</v>
      </c>
      <c r="J23" t="s">
        <v>300</v>
      </c>
      <c r="K23" t="s">
        <v>300</v>
      </c>
      <c r="L23" t="s">
        <v>54</v>
      </c>
      <c r="M23" t="s">
        <v>301</v>
      </c>
      <c r="N23" t="s">
        <v>248</v>
      </c>
      <c r="O23" t="s">
        <v>487</v>
      </c>
      <c r="P23" s="5" t="s">
        <v>312</v>
      </c>
      <c r="Q23" s="5">
        <v>1</v>
      </c>
      <c r="R23" t="s">
        <v>282</v>
      </c>
      <c r="T23" t="s">
        <v>51</v>
      </c>
      <c r="U23">
        <v>4</v>
      </c>
      <c r="V23">
        <v>2949</v>
      </c>
      <c r="W23">
        <v>2801</v>
      </c>
      <c r="X23">
        <v>2802</v>
      </c>
      <c r="Y23">
        <v>1025</v>
      </c>
      <c r="AD23" t="s">
        <v>88</v>
      </c>
      <c r="AE23" t="s">
        <v>89</v>
      </c>
      <c r="AF23" t="s">
        <v>171</v>
      </c>
      <c r="AG23" t="s">
        <v>172</v>
      </c>
      <c r="AL23" t="s">
        <v>54</v>
      </c>
      <c r="AM23" t="s">
        <v>56</v>
      </c>
      <c r="AN23">
        <v>6</v>
      </c>
      <c r="AO23">
        <v>3361</v>
      </c>
      <c r="AP23">
        <v>3358</v>
      </c>
      <c r="AQ23">
        <v>2171</v>
      </c>
      <c r="AR23">
        <v>2801</v>
      </c>
      <c r="AS23">
        <v>2802</v>
      </c>
      <c r="AT23">
        <v>1025</v>
      </c>
      <c r="AY23" t="s">
        <v>57</v>
      </c>
      <c r="AZ23" t="s">
        <v>62</v>
      </c>
      <c r="BA23" t="s">
        <v>90</v>
      </c>
      <c r="BB23" t="s">
        <v>89</v>
      </c>
      <c r="BC23" t="s">
        <v>171</v>
      </c>
      <c r="BD23" t="s">
        <v>172</v>
      </c>
      <c r="BI23" t="s">
        <v>54</v>
      </c>
      <c r="BJ23">
        <v>1416</v>
      </c>
      <c r="BK23" t="s">
        <v>55</v>
      </c>
      <c r="BL23" t="s">
        <v>177</v>
      </c>
    </row>
    <row r="24" spans="1:64" x14ac:dyDescent="0.25">
      <c r="A24">
        <v>3019</v>
      </c>
      <c r="B24">
        <v>1</v>
      </c>
      <c r="C24" t="s">
        <v>178</v>
      </c>
      <c r="D24">
        <v>23</v>
      </c>
      <c r="E24" t="s">
        <v>49</v>
      </c>
      <c r="F24" t="s">
        <v>60</v>
      </c>
      <c r="G24" t="s">
        <v>76</v>
      </c>
      <c r="H24" t="s">
        <v>350</v>
      </c>
      <c r="I24" t="s">
        <v>292</v>
      </c>
      <c r="J24" t="s">
        <v>300</v>
      </c>
      <c r="K24" t="s">
        <v>300</v>
      </c>
      <c r="L24" t="s">
        <v>54</v>
      </c>
      <c r="M24" t="s">
        <v>301</v>
      </c>
      <c r="N24" t="s">
        <v>248</v>
      </c>
      <c r="O24" t="s">
        <v>487</v>
      </c>
      <c r="P24" s="5">
        <v>136</v>
      </c>
      <c r="Q24" s="5">
        <v>1</v>
      </c>
      <c r="R24" t="s">
        <v>282</v>
      </c>
      <c r="T24" t="s">
        <v>51</v>
      </c>
      <c r="U24">
        <v>3</v>
      </c>
      <c r="V24">
        <v>2960</v>
      </c>
      <c r="W24">
        <v>4651</v>
      </c>
      <c r="X24">
        <v>3018</v>
      </c>
      <c r="AD24" t="s">
        <v>91</v>
      </c>
      <c r="AE24" t="s">
        <v>92</v>
      </c>
      <c r="AF24" t="s">
        <v>97</v>
      </c>
      <c r="AL24" t="s">
        <v>54</v>
      </c>
      <c r="AM24" t="s">
        <v>56</v>
      </c>
      <c r="AN24">
        <v>5</v>
      </c>
      <c r="AO24">
        <v>3361</v>
      </c>
      <c r="AP24">
        <v>3358</v>
      </c>
      <c r="AQ24">
        <v>2171</v>
      </c>
      <c r="AR24">
        <v>4651</v>
      </c>
      <c r="AS24">
        <v>3018</v>
      </c>
      <c r="AY24" t="s">
        <v>57</v>
      </c>
      <c r="AZ24" t="s">
        <v>62</v>
      </c>
      <c r="BA24" t="s">
        <v>90</v>
      </c>
      <c r="BB24" t="s">
        <v>92</v>
      </c>
      <c r="BC24" t="s">
        <v>97</v>
      </c>
      <c r="BI24" t="s">
        <v>54</v>
      </c>
      <c r="BJ24">
        <v>1481</v>
      </c>
      <c r="BK24" t="s">
        <v>55</v>
      </c>
      <c r="BL24" t="s">
        <v>179</v>
      </c>
    </row>
    <row r="25" spans="1:64" x14ac:dyDescent="0.25">
      <c r="A25">
        <v>3090</v>
      </c>
      <c r="B25">
        <v>1</v>
      </c>
      <c r="C25" t="s">
        <v>183</v>
      </c>
      <c r="D25">
        <v>25</v>
      </c>
      <c r="E25" t="s">
        <v>49</v>
      </c>
      <c r="F25" t="s">
        <v>60</v>
      </c>
      <c r="G25" t="s">
        <v>76</v>
      </c>
      <c r="H25" t="s">
        <v>350</v>
      </c>
      <c r="I25" t="s">
        <v>292</v>
      </c>
      <c r="J25" t="s">
        <v>300</v>
      </c>
      <c r="K25" t="s">
        <v>300</v>
      </c>
      <c r="L25" t="s">
        <v>54</v>
      </c>
      <c r="M25" t="s">
        <v>301</v>
      </c>
      <c r="N25" t="s">
        <v>248</v>
      </c>
      <c r="O25" t="s">
        <v>487</v>
      </c>
      <c r="P25" s="5" t="s">
        <v>313</v>
      </c>
      <c r="Q25" s="5">
        <v>1</v>
      </c>
      <c r="R25" t="s">
        <v>282</v>
      </c>
      <c r="T25" t="s">
        <v>51</v>
      </c>
      <c r="U25">
        <v>2</v>
      </c>
      <c r="V25">
        <v>2943</v>
      </c>
      <c r="W25">
        <v>1023</v>
      </c>
      <c r="AD25" t="s">
        <v>180</v>
      </c>
      <c r="AE25" t="s">
        <v>181</v>
      </c>
      <c r="AL25" t="s">
        <v>54</v>
      </c>
      <c r="AM25" t="s">
        <v>56</v>
      </c>
      <c r="AN25">
        <v>6</v>
      </c>
      <c r="AO25">
        <v>3361</v>
      </c>
      <c r="AP25">
        <v>3358</v>
      </c>
      <c r="AQ25">
        <v>2171</v>
      </c>
      <c r="AR25">
        <v>2920</v>
      </c>
      <c r="AS25">
        <v>3091</v>
      </c>
      <c r="AT25">
        <v>1023</v>
      </c>
      <c r="AY25" t="s">
        <v>57</v>
      </c>
      <c r="AZ25" t="s">
        <v>62</v>
      </c>
      <c r="BA25" t="s">
        <v>90</v>
      </c>
      <c r="BB25" t="s">
        <v>123</v>
      </c>
      <c r="BC25" t="s">
        <v>182</v>
      </c>
      <c r="BD25" t="s">
        <v>181</v>
      </c>
      <c r="BI25" t="s">
        <v>54</v>
      </c>
    </row>
    <row r="26" spans="1:64" x14ac:dyDescent="0.25">
      <c r="A26">
        <v>3092</v>
      </c>
      <c r="B26">
        <v>1</v>
      </c>
      <c r="C26" t="s">
        <v>184</v>
      </c>
      <c r="D26">
        <v>25</v>
      </c>
      <c r="E26" t="s">
        <v>49</v>
      </c>
      <c r="F26" t="s">
        <v>60</v>
      </c>
      <c r="G26" t="s">
        <v>76</v>
      </c>
      <c r="H26" t="s">
        <v>350</v>
      </c>
      <c r="I26" t="s">
        <v>292</v>
      </c>
      <c r="J26" t="s">
        <v>300</v>
      </c>
      <c r="K26" t="s">
        <v>300</v>
      </c>
      <c r="L26" t="s">
        <v>54</v>
      </c>
      <c r="M26" t="s">
        <v>301</v>
      </c>
      <c r="N26" t="s">
        <v>248</v>
      </c>
      <c r="O26" t="s">
        <v>487</v>
      </c>
      <c r="P26" s="5" t="s">
        <v>314</v>
      </c>
      <c r="Q26" s="5">
        <v>1</v>
      </c>
      <c r="R26" t="s">
        <v>282</v>
      </c>
      <c r="T26" t="s">
        <v>61</v>
      </c>
      <c r="U26">
        <v>2</v>
      </c>
      <c r="V26">
        <v>2943</v>
      </c>
      <c r="W26">
        <v>4080</v>
      </c>
      <c r="AD26" t="s">
        <v>180</v>
      </c>
      <c r="AE26" t="s">
        <v>185</v>
      </c>
      <c r="AL26" t="s">
        <v>54</v>
      </c>
      <c r="AM26" t="s">
        <v>56</v>
      </c>
      <c r="AN26">
        <v>6</v>
      </c>
      <c r="AO26">
        <v>3361</v>
      </c>
      <c r="AP26">
        <v>3358</v>
      </c>
      <c r="AQ26">
        <v>2171</v>
      </c>
      <c r="AR26">
        <v>2920</v>
      </c>
      <c r="AS26">
        <v>3091</v>
      </c>
      <c r="AT26">
        <v>4080</v>
      </c>
      <c r="AY26" t="s">
        <v>57</v>
      </c>
      <c r="AZ26" t="s">
        <v>62</v>
      </c>
      <c r="BA26" t="s">
        <v>90</v>
      </c>
      <c r="BB26" t="s">
        <v>123</v>
      </c>
      <c r="BC26" t="s">
        <v>182</v>
      </c>
      <c r="BD26" t="s">
        <v>185</v>
      </c>
      <c r="BI26" t="s">
        <v>54</v>
      </c>
    </row>
    <row r="27" spans="1:64" x14ac:dyDescent="0.25">
      <c r="A27">
        <v>3198</v>
      </c>
      <c r="B27">
        <v>1</v>
      </c>
      <c r="C27" t="s">
        <v>186</v>
      </c>
      <c r="D27">
        <v>1</v>
      </c>
      <c r="E27" t="s">
        <v>49</v>
      </c>
      <c r="F27" t="s">
        <v>60</v>
      </c>
      <c r="G27" t="s">
        <v>76</v>
      </c>
      <c r="H27" t="s">
        <v>350</v>
      </c>
      <c r="I27" t="s">
        <v>292</v>
      </c>
      <c r="J27" t="s">
        <v>292</v>
      </c>
      <c r="N27" t="s">
        <v>248</v>
      </c>
      <c r="O27" t="s">
        <v>487</v>
      </c>
      <c r="P27" s="5" t="s">
        <v>315</v>
      </c>
      <c r="Q27" s="5">
        <v>1</v>
      </c>
      <c r="T27" t="s">
        <v>61</v>
      </c>
      <c r="U27">
        <v>2</v>
      </c>
      <c r="V27">
        <v>2934</v>
      </c>
      <c r="W27">
        <v>357</v>
      </c>
      <c r="AD27" t="s">
        <v>58</v>
      </c>
      <c r="AE27" t="s">
        <v>187</v>
      </c>
      <c r="AL27" t="s">
        <v>54</v>
      </c>
      <c r="AM27" t="s">
        <v>63</v>
      </c>
      <c r="AN27">
        <v>3</v>
      </c>
      <c r="AO27">
        <v>356</v>
      </c>
      <c r="AP27">
        <v>353</v>
      </c>
      <c r="AQ27">
        <v>506</v>
      </c>
      <c r="AY27" t="s">
        <v>64</v>
      </c>
      <c r="AZ27" t="s">
        <v>65</v>
      </c>
      <c r="BA27" t="s">
        <v>74</v>
      </c>
      <c r="BI27" t="s">
        <v>54</v>
      </c>
    </row>
    <row r="28" spans="1:64" x14ac:dyDescent="0.25">
      <c r="A28">
        <v>3278</v>
      </c>
      <c r="B28">
        <v>1</v>
      </c>
      <c r="C28" t="s">
        <v>189</v>
      </c>
      <c r="D28">
        <v>13</v>
      </c>
      <c r="E28" t="s">
        <v>49</v>
      </c>
      <c r="F28" t="s">
        <v>60</v>
      </c>
      <c r="G28" t="s">
        <v>76</v>
      </c>
      <c r="H28" t="s">
        <v>355</v>
      </c>
      <c r="I28" t="s">
        <v>300</v>
      </c>
      <c r="J28" t="s">
        <v>300</v>
      </c>
      <c r="K28" t="s">
        <v>300</v>
      </c>
      <c r="L28" t="s">
        <v>360</v>
      </c>
      <c r="M28" t="s">
        <v>301</v>
      </c>
      <c r="N28" t="s">
        <v>483</v>
      </c>
      <c r="O28" t="s">
        <v>487</v>
      </c>
      <c r="P28" s="5" t="s">
        <v>482</v>
      </c>
      <c r="Q28" s="5">
        <v>1</v>
      </c>
      <c r="T28" t="s">
        <v>79</v>
      </c>
      <c r="U28">
        <v>4</v>
      </c>
      <c r="V28">
        <v>2953</v>
      </c>
      <c r="W28">
        <v>551</v>
      </c>
      <c r="X28">
        <v>3280</v>
      </c>
      <c r="Y28">
        <v>4803</v>
      </c>
      <c r="AD28" t="s">
        <v>52</v>
      </c>
      <c r="AE28" t="s">
        <v>114</v>
      </c>
      <c r="AF28" t="s">
        <v>124</v>
      </c>
      <c r="AG28" t="s">
        <v>136</v>
      </c>
      <c r="AL28" t="s">
        <v>54</v>
      </c>
      <c r="AM28" t="s">
        <v>135</v>
      </c>
      <c r="AN28">
        <v>2</v>
      </c>
      <c r="AO28">
        <v>569</v>
      </c>
      <c r="AP28">
        <v>4157</v>
      </c>
      <c r="AY28" t="s">
        <v>116</v>
      </c>
      <c r="AZ28" t="s">
        <v>137</v>
      </c>
      <c r="BI28" t="s">
        <v>54</v>
      </c>
    </row>
    <row r="29" spans="1:64" x14ac:dyDescent="0.25">
      <c r="A29">
        <v>3377</v>
      </c>
      <c r="B29">
        <v>1</v>
      </c>
      <c r="C29" t="s">
        <v>192</v>
      </c>
      <c r="D29">
        <v>28</v>
      </c>
      <c r="E29" t="s">
        <v>190</v>
      </c>
      <c r="F29" t="s">
        <v>60</v>
      </c>
      <c r="G29" t="s">
        <v>76</v>
      </c>
      <c r="H29" t="s">
        <v>356</v>
      </c>
      <c r="I29" t="s">
        <v>292</v>
      </c>
      <c r="J29" t="s">
        <v>300</v>
      </c>
      <c r="K29" t="s">
        <v>300</v>
      </c>
      <c r="N29" t="s">
        <v>248</v>
      </c>
      <c r="O29" t="s">
        <v>487</v>
      </c>
      <c r="P29" s="5" t="s">
        <v>317</v>
      </c>
      <c r="Q29" s="5">
        <v>1</v>
      </c>
      <c r="U29">
        <v>3</v>
      </c>
      <c r="V29">
        <v>1665</v>
      </c>
      <c r="W29">
        <v>4363</v>
      </c>
      <c r="X29">
        <v>3375</v>
      </c>
      <c r="AD29" t="s">
        <v>128</v>
      </c>
      <c r="AE29" t="s">
        <v>142</v>
      </c>
      <c r="AF29" t="s">
        <v>191</v>
      </c>
      <c r="AL29" t="s">
        <v>54</v>
      </c>
      <c r="AM29" t="s">
        <v>56</v>
      </c>
      <c r="AN29">
        <v>5</v>
      </c>
      <c r="AO29">
        <v>3361</v>
      </c>
      <c r="AP29">
        <v>1832</v>
      </c>
      <c r="AQ29">
        <v>4365</v>
      </c>
      <c r="AR29">
        <v>4363</v>
      </c>
      <c r="AS29">
        <v>3375</v>
      </c>
      <c r="AY29" t="s">
        <v>57</v>
      </c>
      <c r="AZ29" t="s">
        <v>129</v>
      </c>
      <c r="BA29" t="s">
        <v>130</v>
      </c>
      <c r="BB29" t="s">
        <v>142</v>
      </c>
      <c r="BC29" t="s">
        <v>191</v>
      </c>
      <c r="BI29" t="s">
        <v>54</v>
      </c>
    </row>
    <row r="30" spans="1:64" x14ac:dyDescent="0.25">
      <c r="A30">
        <v>3379</v>
      </c>
      <c r="B30">
        <v>1</v>
      </c>
      <c r="C30" t="s">
        <v>193</v>
      </c>
      <c r="D30">
        <v>39</v>
      </c>
      <c r="E30" t="s">
        <v>93</v>
      </c>
      <c r="F30" t="s">
        <v>60</v>
      </c>
      <c r="G30" t="s">
        <v>76</v>
      </c>
      <c r="H30" t="s">
        <v>350</v>
      </c>
      <c r="I30" t="s">
        <v>292</v>
      </c>
      <c r="J30" t="s">
        <v>300</v>
      </c>
      <c r="K30" t="s">
        <v>300</v>
      </c>
      <c r="N30" t="s">
        <v>248</v>
      </c>
      <c r="O30" t="s">
        <v>487</v>
      </c>
      <c r="P30" s="5" t="s">
        <v>318</v>
      </c>
      <c r="Q30" s="5">
        <v>1</v>
      </c>
      <c r="U30">
        <v>4</v>
      </c>
      <c r="V30">
        <v>5413</v>
      </c>
      <c r="W30">
        <v>490</v>
      </c>
      <c r="X30">
        <v>4378</v>
      </c>
      <c r="Y30">
        <v>4405</v>
      </c>
      <c r="AD30" t="s">
        <v>86</v>
      </c>
      <c r="AE30" t="s">
        <v>87</v>
      </c>
      <c r="AF30" t="s">
        <v>140</v>
      </c>
      <c r="AG30" t="s">
        <v>141</v>
      </c>
      <c r="AL30" t="s">
        <v>54</v>
      </c>
      <c r="AM30" t="s">
        <v>56</v>
      </c>
      <c r="AN30">
        <v>5</v>
      </c>
      <c r="AO30">
        <v>3361</v>
      </c>
      <c r="AP30">
        <v>3358</v>
      </c>
      <c r="AQ30">
        <v>490</v>
      </c>
      <c r="AR30">
        <v>4378</v>
      </c>
      <c r="AS30">
        <v>4405</v>
      </c>
      <c r="AY30" t="s">
        <v>57</v>
      </c>
      <c r="AZ30" t="s">
        <v>62</v>
      </c>
      <c r="BA30" t="s">
        <v>87</v>
      </c>
      <c r="BB30" t="s">
        <v>140</v>
      </c>
      <c r="BC30" t="s">
        <v>141</v>
      </c>
      <c r="BI30" t="s">
        <v>54</v>
      </c>
    </row>
    <row r="31" spans="1:64" x14ac:dyDescent="0.25">
      <c r="A31">
        <v>3387</v>
      </c>
      <c r="B31">
        <v>1</v>
      </c>
      <c r="C31" t="s">
        <v>194</v>
      </c>
      <c r="D31">
        <v>13</v>
      </c>
      <c r="E31" t="s">
        <v>49</v>
      </c>
      <c r="F31" t="s">
        <v>60</v>
      </c>
      <c r="G31" t="s">
        <v>76</v>
      </c>
      <c r="H31" t="s">
        <v>352</v>
      </c>
      <c r="I31" t="s">
        <v>292</v>
      </c>
      <c r="J31" t="s">
        <v>300</v>
      </c>
      <c r="K31" t="s">
        <v>300</v>
      </c>
      <c r="N31" t="s">
        <v>248</v>
      </c>
      <c r="O31" t="s">
        <v>487</v>
      </c>
      <c r="P31" s="5" t="s">
        <v>319</v>
      </c>
      <c r="Q31" s="5">
        <v>1</v>
      </c>
      <c r="T31" t="s">
        <v>61</v>
      </c>
      <c r="U31">
        <v>4</v>
      </c>
      <c r="V31">
        <v>2953</v>
      </c>
      <c r="W31">
        <v>551</v>
      </c>
      <c r="X31">
        <v>3280</v>
      </c>
      <c r="Y31">
        <v>4785</v>
      </c>
      <c r="AD31" t="s">
        <v>52</v>
      </c>
      <c r="AE31" t="s">
        <v>114</v>
      </c>
      <c r="AF31" t="s">
        <v>124</v>
      </c>
      <c r="AG31" t="s">
        <v>125</v>
      </c>
      <c r="AL31" t="s">
        <v>54</v>
      </c>
      <c r="AM31" t="s">
        <v>56</v>
      </c>
      <c r="AN31">
        <v>4</v>
      </c>
      <c r="AO31">
        <v>3361</v>
      </c>
      <c r="AP31">
        <v>3358</v>
      </c>
      <c r="AQ31">
        <v>1067</v>
      </c>
      <c r="AR31">
        <v>4769</v>
      </c>
      <c r="AY31" t="s">
        <v>57</v>
      </c>
      <c r="AZ31" t="s">
        <v>62</v>
      </c>
      <c r="BA31" t="s">
        <v>66</v>
      </c>
      <c r="BB31" t="s">
        <v>67</v>
      </c>
      <c r="BI31" t="s">
        <v>54</v>
      </c>
    </row>
    <row r="32" spans="1:64" x14ac:dyDescent="0.25">
      <c r="A32">
        <v>3388</v>
      </c>
      <c r="B32">
        <v>1</v>
      </c>
      <c r="C32" t="s">
        <v>195</v>
      </c>
      <c r="D32">
        <v>13</v>
      </c>
      <c r="E32" t="s">
        <v>49</v>
      </c>
      <c r="F32" t="s">
        <v>60</v>
      </c>
      <c r="G32" t="s">
        <v>76</v>
      </c>
      <c r="H32" t="s">
        <v>352</v>
      </c>
      <c r="I32" t="s">
        <v>292</v>
      </c>
      <c r="J32" t="s">
        <v>300</v>
      </c>
      <c r="K32" t="s">
        <v>300</v>
      </c>
      <c r="N32" t="s">
        <v>248</v>
      </c>
      <c r="O32" t="s">
        <v>487</v>
      </c>
      <c r="P32" s="5" t="s">
        <v>320</v>
      </c>
      <c r="Q32" s="5">
        <v>1</v>
      </c>
      <c r="T32" t="s">
        <v>61</v>
      </c>
      <c r="U32">
        <v>4</v>
      </c>
      <c r="V32">
        <v>2953</v>
      </c>
      <c r="W32">
        <v>551</v>
      </c>
      <c r="X32">
        <v>3280</v>
      </c>
      <c r="Y32">
        <v>2081</v>
      </c>
      <c r="AD32" t="s">
        <v>52</v>
      </c>
      <c r="AE32" t="s">
        <v>114</v>
      </c>
      <c r="AF32" t="s">
        <v>124</v>
      </c>
      <c r="AG32" t="s">
        <v>170</v>
      </c>
      <c r="AL32" t="s">
        <v>54</v>
      </c>
      <c r="AM32" t="s">
        <v>56</v>
      </c>
      <c r="AN32">
        <v>4</v>
      </c>
      <c r="AO32">
        <v>3361</v>
      </c>
      <c r="AP32">
        <v>3358</v>
      </c>
      <c r="AQ32">
        <v>1067</v>
      </c>
      <c r="AR32">
        <v>1069</v>
      </c>
      <c r="AY32" t="s">
        <v>57</v>
      </c>
      <c r="AZ32" t="s">
        <v>62</v>
      </c>
      <c r="BA32" t="s">
        <v>66</v>
      </c>
      <c r="BB32" t="s">
        <v>68</v>
      </c>
      <c r="BI32" t="s">
        <v>54</v>
      </c>
    </row>
    <row r="33" spans="1:61" x14ac:dyDescent="0.25">
      <c r="A33">
        <v>3389</v>
      </c>
      <c r="B33">
        <v>1</v>
      </c>
      <c r="C33" t="s">
        <v>196</v>
      </c>
      <c r="D33">
        <v>1</v>
      </c>
      <c r="E33" t="s">
        <v>49</v>
      </c>
      <c r="F33" t="s">
        <v>60</v>
      </c>
      <c r="G33" t="s">
        <v>76</v>
      </c>
      <c r="H33" t="s">
        <v>352</v>
      </c>
      <c r="I33" t="s">
        <v>292</v>
      </c>
      <c r="J33" t="s">
        <v>300</v>
      </c>
      <c r="K33" t="s">
        <v>300</v>
      </c>
      <c r="N33" t="s">
        <v>248</v>
      </c>
      <c r="O33" t="s">
        <v>487</v>
      </c>
      <c r="P33" s="5" t="s">
        <v>321</v>
      </c>
      <c r="Q33" s="5">
        <v>1</v>
      </c>
      <c r="T33" t="s">
        <v>61</v>
      </c>
      <c r="U33">
        <v>4</v>
      </c>
      <c r="V33">
        <v>2934</v>
      </c>
      <c r="W33">
        <v>3070</v>
      </c>
      <c r="X33">
        <v>438</v>
      </c>
      <c r="Y33">
        <v>3390</v>
      </c>
      <c r="AD33" t="s">
        <v>58</v>
      </c>
      <c r="AE33" t="s">
        <v>94</v>
      </c>
      <c r="AF33" t="s">
        <v>117</v>
      </c>
      <c r="AG33" t="s">
        <v>153</v>
      </c>
      <c r="AL33" t="s">
        <v>54</v>
      </c>
      <c r="AM33" t="s">
        <v>56</v>
      </c>
      <c r="AN33">
        <v>4</v>
      </c>
      <c r="AO33">
        <v>3361</v>
      </c>
      <c r="AP33">
        <v>3358</v>
      </c>
      <c r="AQ33">
        <v>1067</v>
      </c>
      <c r="AR33">
        <v>1072</v>
      </c>
      <c r="AY33" t="s">
        <v>57</v>
      </c>
      <c r="AZ33" t="s">
        <v>62</v>
      </c>
      <c r="BA33" t="s">
        <v>66</v>
      </c>
      <c r="BB33" t="s">
        <v>70</v>
      </c>
      <c r="BI33" t="s">
        <v>54</v>
      </c>
    </row>
    <row r="34" spans="1:61" x14ac:dyDescent="0.25">
      <c r="A34">
        <v>3465</v>
      </c>
      <c r="B34">
        <v>1</v>
      </c>
      <c r="C34" t="s">
        <v>127</v>
      </c>
      <c r="D34">
        <v>1</v>
      </c>
      <c r="E34" t="s">
        <v>49</v>
      </c>
      <c r="F34" t="s">
        <v>60</v>
      </c>
      <c r="G34" t="s">
        <v>76</v>
      </c>
      <c r="H34" t="s">
        <v>350</v>
      </c>
      <c r="I34" t="s">
        <v>292</v>
      </c>
      <c r="J34" t="s">
        <v>292</v>
      </c>
      <c r="L34" t="s">
        <v>54</v>
      </c>
      <c r="M34" t="s">
        <v>296</v>
      </c>
      <c r="N34" t="s">
        <v>248</v>
      </c>
      <c r="O34" t="s">
        <v>487</v>
      </c>
      <c r="P34" s="5" t="s">
        <v>322</v>
      </c>
      <c r="Q34" s="5">
        <v>1</v>
      </c>
      <c r="T34" t="s">
        <v>61</v>
      </c>
      <c r="U34">
        <v>2</v>
      </c>
      <c r="V34">
        <v>2934</v>
      </c>
      <c r="W34">
        <v>4243</v>
      </c>
      <c r="AD34" t="s">
        <v>58</v>
      </c>
      <c r="AE34" t="s">
        <v>73</v>
      </c>
      <c r="AL34" s="1">
        <v>5.1142392223246699E+22</v>
      </c>
      <c r="AM34" t="s">
        <v>63</v>
      </c>
      <c r="AN34">
        <v>4</v>
      </c>
      <c r="AO34">
        <v>356</v>
      </c>
      <c r="AP34">
        <v>353</v>
      </c>
      <c r="AQ34">
        <v>506</v>
      </c>
      <c r="AR34">
        <v>513</v>
      </c>
      <c r="AY34" t="s">
        <v>64</v>
      </c>
      <c r="AZ34" t="s">
        <v>65</v>
      </c>
      <c r="BA34" t="s">
        <v>74</v>
      </c>
      <c r="BB34" t="s">
        <v>75</v>
      </c>
      <c r="BI34" s="1">
        <v>5.1142391903246696E+30</v>
      </c>
    </row>
    <row r="35" spans="1:61" x14ac:dyDescent="0.25">
      <c r="A35">
        <v>3642</v>
      </c>
      <c r="B35">
        <v>1</v>
      </c>
      <c r="C35" t="s">
        <v>197</v>
      </c>
      <c r="D35">
        <v>1</v>
      </c>
      <c r="E35" t="s">
        <v>49</v>
      </c>
      <c r="F35" t="s">
        <v>60</v>
      </c>
      <c r="G35" t="s">
        <v>76</v>
      </c>
      <c r="H35" t="s">
        <v>350</v>
      </c>
      <c r="I35" t="s">
        <v>292</v>
      </c>
      <c r="N35" t="s">
        <v>248</v>
      </c>
      <c r="O35" t="s">
        <v>487</v>
      </c>
      <c r="P35" s="5" t="s">
        <v>323</v>
      </c>
      <c r="T35" t="s">
        <v>61</v>
      </c>
      <c r="U35">
        <v>3</v>
      </c>
      <c r="V35">
        <v>2934</v>
      </c>
      <c r="W35">
        <v>4243</v>
      </c>
      <c r="X35">
        <v>3465</v>
      </c>
      <c r="AD35" t="s">
        <v>58</v>
      </c>
      <c r="AE35" t="s">
        <v>73</v>
      </c>
      <c r="AF35" t="s">
        <v>127</v>
      </c>
      <c r="AL35" t="s">
        <v>54</v>
      </c>
      <c r="AM35" t="s">
        <v>63</v>
      </c>
      <c r="AN35">
        <v>5</v>
      </c>
      <c r="AO35">
        <v>356</v>
      </c>
      <c r="AP35">
        <v>353</v>
      </c>
      <c r="AQ35">
        <v>506</v>
      </c>
      <c r="AR35">
        <v>513</v>
      </c>
      <c r="AS35">
        <v>3465</v>
      </c>
      <c r="AY35" t="s">
        <v>64</v>
      </c>
      <c r="AZ35" t="s">
        <v>65</v>
      </c>
      <c r="BA35" t="s">
        <v>74</v>
      </c>
      <c r="BB35" t="s">
        <v>75</v>
      </c>
      <c r="BC35" t="s">
        <v>127</v>
      </c>
      <c r="BI35" t="s">
        <v>54</v>
      </c>
    </row>
    <row r="36" spans="1:61" x14ac:dyDescent="0.25">
      <c r="A36">
        <v>3696</v>
      </c>
      <c r="B36">
        <v>1</v>
      </c>
      <c r="C36" t="s">
        <v>200</v>
      </c>
      <c r="D36">
        <v>39</v>
      </c>
      <c r="E36" t="s">
        <v>49</v>
      </c>
      <c r="F36" t="s">
        <v>60</v>
      </c>
      <c r="G36" t="s">
        <v>76</v>
      </c>
      <c r="H36" t="s">
        <v>350</v>
      </c>
      <c r="I36" t="s">
        <v>292</v>
      </c>
      <c r="N36" t="s">
        <v>248</v>
      </c>
      <c r="O36" t="s">
        <v>487</v>
      </c>
      <c r="P36" s="5" t="s">
        <v>324</v>
      </c>
      <c r="T36" t="s">
        <v>61</v>
      </c>
      <c r="U36">
        <v>2</v>
      </c>
      <c r="V36">
        <v>5413</v>
      </c>
      <c r="W36">
        <v>280</v>
      </c>
      <c r="AD36" t="s">
        <v>86</v>
      </c>
      <c r="AE36" t="s">
        <v>201</v>
      </c>
      <c r="AL36" t="s">
        <v>54</v>
      </c>
      <c r="AM36" t="s">
        <v>56</v>
      </c>
      <c r="AN36">
        <v>6</v>
      </c>
      <c r="AO36">
        <v>3361</v>
      </c>
      <c r="AP36">
        <v>3358</v>
      </c>
      <c r="AQ36">
        <v>2171</v>
      </c>
      <c r="AR36">
        <v>2920</v>
      </c>
      <c r="AS36">
        <v>3698</v>
      </c>
      <c r="AT36">
        <v>280</v>
      </c>
      <c r="AY36" t="s">
        <v>57</v>
      </c>
      <c r="AZ36" t="s">
        <v>62</v>
      </c>
      <c r="BA36" t="s">
        <v>90</v>
      </c>
      <c r="BB36" t="s">
        <v>123</v>
      </c>
      <c r="BC36" t="s">
        <v>199</v>
      </c>
      <c r="BD36" t="s">
        <v>201</v>
      </c>
      <c r="BI36" t="s">
        <v>54</v>
      </c>
    </row>
    <row r="37" spans="1:61" x14ac:dyDescent="0.25">
      <c r="A37">
        <v>3697</v>
      </c>
      <c r="B37">
        <v>1</v>
      </c>
      <c r="C37" t="s">
        <v>202</v>
      </c>
      <c r="D37">
        <v>39</v>
      </c>
      <c r="E37" t="s">
        <v>49</v>
      </c>
      <c r="F37" t="s">
        <v>60</v>
      </c>
      <c r="G37" t="s">
        <v>76</v>
      </c>
      <c r="H37" t="s">
        <v>350</v>
      </c>
      <c r="I37" t="s">
        <v>292</v>
      </c>
      <c r="N37" t="s">
        <v>248</v>
      </c>
      <c r="O37" t="s">
        <v>487</v>
      </c>
      <c r="P37" s="5" t="s">
        <v>325</v>
      </c>
      <c r="T37" t="s">
        <v>51</v>
      </c>
      <c r="U37">
        <v>2</v>
      </c>
      <c r="V37">
        <v>5413</v>
      </c>
      <c r="W37">
        <v>1027</v>
      </c>
      <c r="AD37" t="s">
        <v>86</v>
      </c>
      <c r="AE37" t="s">
        <v>198</v>
      </c>
      <c r="AL37" t="s">
        <v>54</v>
      </c>
      <c r="AM37" t="s">
        <v>56</v>
      </c>
      <c r="AN37">
        <v>6</v>
      </c>
      <c r="AO37">
        <v>3361</v>
      </c>
      <c r="AP37">
        <v>3358</v>
      </c>
      <c r="AQ37">
        <v>2171</v>
      </c>
      <c r="AR37">
        <v>2920</v>
      </c>
      <c r="AS37">
        <v>3698</v>
      </c>
      <c r="AT37">
        <v>1027</v>
      </c>
      <c r="AY37" t="s">
        <v>57</v>
      </c>
      <c r="AZ37" t="s">
        <v>62</v>
      </c>
      <c r="BA37" t="s">
        <v>90</v>
      </c>
      <c r="BB37" t="s">
        <v>123</v>
      </c>
      <c r="BC37" t="s">
        <v>199</v>
      </c>
      <c r="BD37" t="s">
        <v>198</v>
      </c>
      <c r="BI37" t="s">
        <v>54</v>
      </c>
    </row>
    <row r="38" spans="1:61" x14ac:dyDescent="0.25">
      <c r="A38">
        <v>3984</v>
      </c>
      <c r="B38">
        <v>1</v>
      </c>
      <c r="C38" t="s">
        <v>203</v>
      </c>
      <c r="D38">
        <v>1</v>
      </c>
      <c r="E38" t="s">
        <v>49</v>
      </c>
      <c r="F38" t="s">
        <v>60</v>
      </c>
      <c r="G38" t="s">
        <v>76</v>
      </c>
      <c r="H38" t="s">
        <v>350</v>
      </c>
      <c r="I38" t="s">
        <v>292</v>
      </c>
      <c r="N38" t="s">
        <v>248</v>
      </c>
      <c r="O38" t="s">
        <v>487</v>
      </c>
      <c r="P38" s="5" t="s">
        <v>326</v>
      </c>
      <c r="T38" t="s">
        <v>61</v>
      </c>
      <c r="U38">
        <v>2</v>
      </c>
      <c r="V38">
        <v>2934</v>
      </c>
      <c r="W38">
        <v>4243</v>
      </c>
      <c r="AD38" t="s">
        <v>58</v>
      </c>
      <c r="AE38" t="s">
        <v>73</v>
      </c>
      <c r="AL38" t="s">
        <v>54</v>
      </c>
      <c r="AM38" t="s">
        <v>63</v>
      </c>
      <c r="AN38">
        <v>4</v>
      </c>
      <c r="AO38">
        <v>356</v>
      </c>
      <c r="AP38">
        <v>353</v>
      </c>
      <c r="AQ38">
        <v>506</v>
      </c>
      <c r="AR38">
        <v>513</v>
      </c>
      <c r="AY38" t="s">
        <v>64</v>
      </c>
      <c r="AZ38" t="s">
        <v>65</v>
      </c>
      <c r="BA38" t="s">
        <v>74</v>
      </c>
      <c r="BB38" t="s">
        <v>75</v>
      </c>
      <c r="BI38" t="s">
        <v>54</v>
      </c>
    </row>
    <row r="39" spans="1:61" x14ac:dyDescent="0.25">
      <c r="A39">
        <v>4062</v>
      </c>
      <c r="B39">
        <v>1</v>
      </c>
      <c r="C39" t="s">
        <v>205</v>
      </c>
      <c r="D39">
        <v>21</v>
      </c>
      <c r="E39" t="s">
        <v>49</v>
      </c>
      <c r="F39" t="s">
        <v>60</v>
      </c>
      <c r="G39" t="s">
        <v>76</v>
      </c>
      <c r="H39" t="s">
        <v>350</v>
      </c>
      <c r="I39" t="s">
        <v>292</v>
      </c>
      <c r="N39" t="s">
        <v>248</v>
      </c>
      <c r="O39" t="s">
        <v>487</v>
      </c>
      <c r="P39" s="5" t="s">
        <v>327</v>
      </c>
      <c r="T39" t="s">
        <v>61</v>
      </c>
      <c r="U39">
        <v>2</v>
      </c>
      <c r="V39">
        <v>2956</v>
      </c>
      <c r="W39">
        <v>4031</v>
      </c>
      <c r="AD39" t="s">
        <v>148</v>
      </c>
      <c r="AE39" t="s">
        <v>204</v>
      </c>
      <c r="AL39" t="s">
        <v>54</v>
      </c>
      <c r="AM39" t="s">
        <v>63</v>
      </c>
      <c r="AN39">
        <v>2</v>
      </c>
      <c r="AO39">
        <v>356</v>
      </c>
      <c r="AP39">
        <v>353</v>
      </c>
      <c r="AY39" t="s">
        <v>64</v>
      </c>
      <c r="AZ39" t="s">
        <v>65</v>
      </c>
      <c r="BI39" t="s">
        <v>54</v>
      </c>
    </row>
    <row r="40" spans="1:61" x14ac:dyDescent="0.25">
      <c r="A40">
        <v>4239</v>
      </c>
      <c r="B40">
        <v>1</v>
      </c>
      <c r="C40" t="s">
        <v>207</v>
      </c>
      <c r="D40">
        <v>1</v>
      </c>
      <c r="E40" t="s">
        <v>49</v>
      </c>
      <c r="F40" t="s">
        <v>60</v>
      </c>
      <c r="G40" t="s">
        <v>76</v>
      </c>
      <c r="H40" t="s">
        <v>350</v>
      </c>
      <c r="I40" t="s">
        <v>292</v>
      </c>
      <c r="N40" t="s">
        <v>248</v>
      </c>
      <c r="O40" t="s">
        <v>487</v>
      </c>
      <c r="P40" s="5" t="s">
        <v>328</v>
      </c>
      <c r="T40" t="s">
        <v>61</v>
      </c>
      <c r="U40">
        <v>3</v>
      </c>
      <c r="V40">
        <v>2934</v>
      </c>
      <c r="W40">
        <v>4243</v>
      </c>
      <c r="X40">
        <v>3465</v>
      </c>
      <c r="AD40" t="s">
        <v>58</v>
      </c>
      <c r="AE40" t="s">
        <v>73</v>
      </c>
      <c r="AF40" t="s">
        <v>127</v>
      </c>
      <c r="AL40" t="s">
        <v>54</v>
      </c>
      <c r="AM40" t="s">
        <v>63</v>
      </c>
      <c r="AN40">
        <v>5</v>
      </c>
      <c r="AO40">
        <v>356</v>
      </c>
      <c r="AP40">
        <v>353</v>
      </c>
      <c r="AQ40">
        <v>506</v>
      </c>
      <c r="AR40">
        <v>513</v>
      </c>
      <c r="AS40">
        <v>3465</v>
      </c>
      <c r="AY40" t="s">
        <v>64</v>
      </c>
      <c r="AZ40" t="s">
        <v>65</v>
      </c>
      <c r="BA40" t="s">
        <v>74</v>
      </c>
      <c r="BB40" t="s">
        <v>75</v>
      </c>
      <c r="BC40" t="s">
        <v>127</v>
      </c>
      <c r="BI40" t="s">
        <v>54</v>
      </c>
    </row>
    <row r="41" spans="1:61" x14ac:dyDescent="0.25">
      <c r="A41">
        <v>4265</v>
      </c>
      <c r="B41">
        <v>1</v>
      </c>
      <c r="C41" t="s">
        <v>208</v>
      </c>
      <c r="D41">
        <v>1</v>
      </c>
      <c r="E41" t="s">
        <v>49</v>
      </c>
      <c r="F41" t="s">
        <v>60</v>
      </c>
      <c r="G41" t="s">
        <v>76</v>
      </c>
      <c r="H41" t="s">
        <v>350</v>
      </c>
      <c r="I41" t="s">
        <v>292</v>
      </c>
      <c r="N41" t="s">
        <v>248</v>
      </c>
      <c r="O41" t="s">
        <v>487</v>
      </c>
      <c r="P41" s="5" t="s">
        <v>329</v>
      </c>
      <c r="T41" t="s">
        <v>61</v>
      </c>
      <c r="U41">
        <v>2</v>
      </c>
      <c r="V41">
        <v>2934</v>
      </c>
      <c r="W41">
        <v>4243</v>
      </c>
      <c r="AD41" t="s">
        <v>58</v>
      </c>
      <c r="AE41" t="s">
        <v>73</v>
      </c>
      <c r="AL41" s="1">
        <v>42674269</v>
      </c>
      <c r="AM41" t="s">
        <v>63</v>
      </c>
      <c r="AN41">
        <v>4</v>
      </c>
      <c r="AO41">
        <v>356</v>
      </c>
      <c r="AP41">
        <v>353</v>
      </c>
      <c r="AQ41">
        <v>506</v>
      </c>
      <c r="AR41">
        <v>513</v>
      </c>
      <c r="AY41" t="s">
        <v>64</v>
      </c>
      <c r="AZ41" t="s">
        <v>65</v>
      </c>
      <c r="BA41" t="s">
        <v>74</v>
      </c>
      <c r="BB41" t="s">
        <v>75</v>
      </c>
      <c r="BI41" t="s">
        <v>54</v>
      </c>
    </row>
    <row r="42" spans="1:61" x14ac:dyDescent="0.25">
      <c r="A42">
        <v>4267</v>
      </c>
      <c r="B42">
        <v>1</v>
      </c>
      <c r="C42" t="s">
        <v>209</v>
      </c>
      <c r="D42">
        <v>1</v>
      </c>
      <c r="E42" t="s">
        <v>49</v>
      </c>
      <c r="F42" t="s">
        <v>60</v>
      </c>
      <c r="G42" t="s">
        <v>76</v>
      </c>
      <c r="H42" t="s">
        <v>350</v>
      </c>
      <c r="I42" t="s">
        <v>292</v>
      </c>
      <c r="N42" t="s">
        <v>248</v>
      </c>
      <c r="O42" t="s">
        <v>487</v>
      </c>
      <c r="P42" s="5" t="s">
        <v>330</v>
      </c>
      <c r="T42" t="s">
        <v>61</v>
      </c>
      <c r="U42">
        <v>3</v>
      </c>
      <c r="V42">
        <v>2934</v>
      </c>
      <c r="W42">
        <v>4243</v>
      </c>
      <c r="X42">
        <v>4265</v>
      </c>
      <c r="AD42" t="s">
        <v>58</v>
      </c>
      <c r="AE42" t="s">
        <v>73</v>
      </c>
      <c r="AF42" t="s">
        <v>208</v>
      </c>
      <c r="AL42" t="s">
        <v>54</v>
      </c>
      <c r="AM42" t="s">
        <v>56</v>
      </c>
      <c r="AN42">
        <v>4</v>
      </c>
      <c r="AO42">
        <v>3361</v>
      </c>
      <c r="AP42">
        <v>3358</v>
      </c>
      <c r="AQ42">
        <v>4242</v>
      </c>
      <c r="AR42">
        <v>4240</v>
      </c>
      <c r="AY42" t="s">
        <v>57</v>
      </c>
      <c r="AZ42" t="s">
        <v>62</v>
      </c>
      <c r="BA42" t="s">
        <v>77</v>
      </c>
      <c r="BB42" t="s">
        <v>98</v>
      </c>
      <c r="BI42" t="s">
        <v>54</v>
      </c>
    </row>
    <row r="43" spans="1:61" x14ac:dyDescent="0.25">
      <c r="A43">
        <v>4269</v>
      </c>
      <c r="B43">
        <v>1</v>
      </c>
      <c r="C43" t="s">
        <v>210</v>
      </c>
      <c r="D43">
        <v>1</v>
      </c>
      <c r="E43" t="s">
        <v>49</v>
      </c>
      <c r="F43" t="s">
        <v>60</v>
      </c>
      <c r="G43" t="s">
        <v>76</v>
      </c>
      <c r="H43" t="s">
        <v>350</v>
      </c>
      <c r="I43" t="s">
        <v>292</v>
      </c>
      <c r="N43" t="s">
        <v>248</v>
      </c>
      <c r="O43" t="s">
        <v>487</v>
      </c>
      <c r="P43" s="5" t="s">
        <v>331</v>
      </c>
      <c r="T43" t="s">
        <v>61</v>
      </c>
      <c r="U43">
        <v>3</v>
      </c>
      <c r="V43">
        <v>2934</v>
      </c>
      <c r="W43">
        <v>4243</v>
      </c>
      <c r="X43">
        <v>4265</v>
      </c>
      <c r="AD43" t="s">
        <v>58</v>
      </c>
      <c r="AE43" t="s">
        <v>73</v>
      </c>
      <c r="AF43" t="s">
        <v>208</v>
      </c>
      <c r="AL43" t="s">
        <v>54</v>
      </c>
      <c r="AM43" t="s">
        <v>56</v>
      </c>
      <c r="AN43">
        <v>4</v>
      </c>
      <c r="AO43">
        <v>3361</v>
      </c>
      <c r="AP43">
        <v>3358</v>
      </c>
      <c r="AQ43">
        <v>4242</v>
      </c>
      <c r="AR43">
        <v>4240</v>
      </c>
      <c r="AY43" t="s">
        <v>57</v>
      </c>
      <c r="AZ43" t="s">
        <v>62</v>
      </c>
      <c r="BA43" t="s">
        <v>77</v>
      </c>
      <c r="BB43" t="s">
        <v>98</v>
      </c>
      <c r="BI43" t="s">
        <v>54</v>
      </c>
    </row>
    <row r="44" spans="1:61" x14ac:dyDescent="0.25">
      <c r="A44">
        <v>4397</v>
      </c>
      <c r="B44">
        <v>1</v>
      </c>
      <c r="C44" t="s">
        <v>211</v>
      </c>
      <c r="D44">
        <v>1</v>
      </c>
      <c r="E44" t="s">
        <v>49</v>
      </c>
      <c r="F44" t="s">
        <v>60</v>
      </c>
      <c r="G44" t="s">
        <v>76</v>
      </c>
      <c r="H44" t="s">
        <v>350</v>
      </c>
      <c r="I44" t="s">
        <v>292</v>
      </c>
      <c r="N44" t="s">
        <v>248</v>
      </c>
      <c r="O44" t="s">
        <v>487</v>
      </c>
      <c r="P44" s="5" t="s">
        <v>332</v>
      </c>
      <c r="T44" t="s">
        <v>61</v>
      </c>
      <c r="U44">
        <v>2</v>
      </c>
      <c r="V44">
        <v>2934</v>
      </c>
      <c r="W44">
        <v>4243</v>
      </c>
      <c r="AD44" t="s">
        <v>58</v>
      </c>
      <c r="AE44" t="s">
        <v>73</v>
      </c>
      <c r="AL44" t="s">
        <v>54</v>
      </c>
      <c r="AM44" t="s">
        <v>63</v>
      </c>
      <c r="AN44">
        <v>4</v>
      </c>
      <c r="AO44">
        <v>356</v>
      </c>
      <c r="AP44">
        <v>353</v>
      </c>
      <c r="AQ44">
        <v>506</v>
      </c>
      <c r="AR44">
        <v>513</v>
      </c>
      <c r="AY44" t="s">
        <v>64</v>
      </c>
      <c r="AZ44" t="s">
        <v>65</v>
      </c>
      <c r="BA44" t="s">
        <v>74</v>
      </c>
      <c r="BB44" t="s">
        <v>75</v>
      </c>
      <c r="BI44" t="s">
        <v>54</v>
      </c>
    </row>
    <row r="45" spans="1:61" x14ac:dyDescent="0.25">
      <c r="A45">
        <v>4403</v>
      </c>
      <c r="B45">
        <v>1</v>
      </c>
      <c r="C45" t="s">
        <v>212</v>
      </c>
      <c r="D45">
        <v>1</v>
      </c>
      <c r="E45" t="s">
        <v>49</v>
      </c>
      <c r="F45" t="s">
        <v>60</v>
      </c>
      <c r="G45" t="s">
        <v>76</v>
      </c>
      <c r="H45" t="s">
        <v>350</v>
      </c>
      <c r="I45" t="s">
        <v>292</v>
      </c>
      <c r="N45" t="s">
        <v>248</v>
      </c>
      <c r="O45" t="s">
        <v>487</v>
      </c>
      <c r="P45" s="5">
        <v>3297</v>
      </c>
      <c r="T45" t="s">
        <v>61</v>
      </c>
      <c r="U45">
        <v>2</v>
      </c>
      <c r="V45">
        <v>2934</v>
      </c>
      <c r="W45">
        <v>357</v>
      </c>
      <c r="AD45" t="s">
        <v>58</v>
      </c>
      <c r="AE45" t="s">
        <v>187</v>
      </c>
      <c r="AL45" t="s">
        <v>54</v>
      </c>
      <c r="AM45" t="s">
        <v>63</v>
      </c>
      <c r="AN45">
        <v>3</v>
      </c>
      <c r="AO45">
        <v>356</v>
      </c>
      <c r="AP45">
        <v>353</v>
      </c>
      <c r="AQ45">
        <v>506</v>
      </c>
      <c r="AY45" t="s">
        <v>64</v>
      </c>
      <c r="AZ45" t="s">
        <v>65</v>
      </c>
      <c r="BA45" t="s">
        <v>74</v>
      </c>
      <c r="BI45" t="s">
        <v>54</v>
      </c>
    </row>
    <row r="46" spans="1:61" x14ac:dyDescent="0.25">
      <c r="A46">
        <v>4536</v>
      </c>
      <c r="B46">
        <v>1</v>
      </c>
      <c r="C46" t="s">
        <v>157</v>
      </c>
      <c r="D46">
        <v>13</v>
      </c>
      <c r="E46" t="s">
        <v>49</v>
      </c>
      <c r="F46" t="s">
        <v>60</v>
      </c>
      <c r="G46" t="s">
        <v>76</v>
      </c>
      <c r="H46" t="s">
        <v>349</v>
      </c>
      <c r="I46" t="s">
        <v>292</v>
      </c>
      <c r="J46" t="s">
        <v>292</v>
      </c>
      <c r="K46" t="s">
        <v>292</v>
      </c>
      <c r="L46" t="s">
        <v>295</v>
      </c>
      <c r="M46" t="s">
        <v>296</v>
      </c>
      <c r="N46" t="s">
        <v>484</v>
      </c>
      <c r="O46" t="s">
        <v>488</v>
      </c>
      <c r="P46" s="5">
        <v>2722</v>
      </c>
      <c r="Q46" s="5" t="s">
        <v>305</v>
      </c>
      <c r="T46" t="s">
        <v>51</v>
      </c>
      <c r="U46">
        <v>3</v>
      </c>
      <c r="V46">
        <v>2953</v>
      </c>
      <c r="W46">
        <v>1616</v>
      </c>
      <c r="X46">
        <v>4541</v>
      </c>
      <c r="AD46" t="s">
        <v>52</v>
      </c>
      <c r="AE46" t="s">
        <v>53</v>
      </c>
      <c r="AF46" t="s">
        <v>156</v>
      </c>
      <c r="AL46" s="1">
        <v>4551509221204540</v>
      </c>
      <c r="AM46" t="s">
        <v>63</v>
      </c>
      <c r="AN46">
        <v>4</v>
      </c>
      <c r="AO46">
        <v>356</v>
      </c>
      <c r="AP46">
        <v>353</v>
      </c>
      <c r="AQ46">
        <v>3277</v>
      </c>
      <c r="AR46">
        <v>1116</v>
      </c>
      <c r="AY46" t="s">
        <v>64</v>
      </c>
      <c r="AZ46" t="s">
        <v>65</v>
      </c>
      <c r="BA46" t="s">
        <v>69</v>
      </c>
      <c r="BB46" t="s">
        <v>134</v>
      </c>
      <c r="BI46" t="s">
        <v>54</v>
      </c>
    </row>
    <row r="47" spans="1:61" x14ac:dyDescent="0.25">
      <c r="A47">
        <v>4546</v>
      </c>
      <c r="B47">
        <v>1</v>
      </c>
      <c r="C47" t="s">
        <v>213</v>
      </c>
      <c r="D47">
        <v>13</v>
      </c>
      <c r="E47" t="s">
        <v>49</v>
      </c>
      <c r="F47" t="s">
        <v>60</v>
      </c>
      <c r="G47" t="s">
        <v>76</v>
      </c>
      <c r="H47" t="s">
        <v>349</v>
      </c>
      <c r="I47" t="s">
        <v>292</v>
      </c>
      <c r="J47" t="s">
        <v>292</v>
      </c>
      <c r="K47" t="s">
        <v>292</v>
      </c>
      <c r="L47" t="s">
        <v>295</v>
      </c>
      <c r="M47" t="s">
        <v>296</v>
      </c>
      <c r="N47" t="s">
        <v>484</v>
      </c>
      <c r="O47" t="s">
        <v>488</v>
      </c>
      <c r="P47" s="5">
        <v>2705</v>
      </c>
      <c r="Q47" s="5" t="s">
        <v>305</v>
      </c>
      <c r="T47" t="s">
        <v>51</v>
      </c>
      <c r="U47">
        <v>4</v>
      </c>
      <c r="V47">
        <v>2953</v>
      </c>
      <c r="W47">
        <v>1616</v>
      </c>
      <c r="X47">
        <v>4541</v>
      </c>
      <c r="Y47">
        <v>4536</v>
      </c>
      <c r="AD47" t="s">
        <v>52</v>
      </c>
      <c r="AE47" t="s">
        <v>53</v>
      </c>
      <c r="AF47" t="s">
        <v>156</v>
      </c>
      <c r="AG47" t="s">
        <v>157</v>
      </c>
      <c r="AL47" t="s">
        <v>54</v>
      </c>
      <c r="AM47" t="s">
        <v>56</v>
      </c>
      <c r="AN47">
        <v>4</v>
      </c>
      <c r="AO47">
        <v>3361</v>
      </c>
      <c r="AP47">
        <v>3358</v>
      </c>
      <c r="AQ47">
        <v>1120</v>
      </c>
      <c r="AR47">
        <v>4536</v>
      </c>
      <c r="AY47" t="s">
        <v>57</v>
      </c>
      <c r="AZ47" t="s">
        <v>62</v>
      </c>
      <c r="BA47" t="s">
        <v>107</v>
      </c>
      <c r="BB47" t="s">
        <v>157</v>
      </c>
      <c r="BI47" t="s">
        <v>54</v>
      </c>
    </row>
    <row r="48" spans="1:61" x14ac:dyDescent="0.25">
      <c r="A48">
        <v>4551</v>
      </c>
      <c r="B48">
        <v>1</v>
      </c>
      <c r="C48" t="s">
        <v>214</v>
      </c>
      <c r="D48">
        <v>13</v>
      </c>
      <c r="E48" t="s">
        <v>49</v>
      </c>
      <c r="F48" t="s">
        <v>60</v>
      </c>
      <c r="G48" t="s">
        <v>76</v>
      </c>
      <c r="H48" t="s">
        <v>349</v>
      </c>
      <c r="I48" t="s">
        <v>292</v>
      </c>
      <c r="J48" t="s">
        <v>292</v>
      </c>
      <c r="K48" t="s">
        <v>292</v>
      </c>
      <c r="L48" t="s">
        <v>295</v>
      </c>
      <c r="M48" t="s">
        <v>296</v>
      </c>
      <c r="N48" t="s">
        <v>484</v>
      </c>
      <c r="O48" t="s">
        <v>488</v>
      </c>
      <c r="P48" s="5">
        <v>2727</v>
      </c>
      <c r="Q48" s="5" t="s">
        <v>305</v>
      </c>
      <c r="T48" t="s">
        <v>51</v>
      </c>
      <c r="U48">
        <v>4</v>
      </c>
      <c r="V48">
        <v>2953</v>
      </c>
      <c r="W48">
        <v>1616</v>
      </c>
      <c r="X48">
        <v>4541</v>
      </c>
      <c r="Y48">
        <v>4536</v>
      </c>
      <c r="AD48" t="s">
        <v>52</v>
      </c>
      <c r="AE48" t="s">
        <v>53</v>
      </c>
      <c r="AF48" t="s">
        <v>156</v>
      </c>
      <c r="AG48" t="s">
        <v>157</v>
      </c>
      <c r="AL48" t="s">
        <v>54</v>
      </c>
      <c r="AM48" t="s">
        <v>56</v>
      </c>
      <c r="AN48">
        <v>4</v>
      </c>
      <c r="AO48">
        <v>3361</v>
      </c>
      <c r="AP48">
        <v>3358</v>
      </c>
      <c r="AQ48">
        <v>1120</v>
      </c>
      <c r="AR48">
        <v>4536</v>
      </c>
      <c r="AY48" t="s">
        <v>57</v>
      </c>
      <c r="AZ48" t="s">
        <v>62</v>
      </c>
      <c r="BA48" t="s">
        <v>107</v>
      </c>
      <c r="BB48" t="s">
        <v>157</v>
      </c>
      <c r="BI48" t="s">
        <v>54</v>
      </c>
    </row>
    <row r="49" spans="1:64" x14ac:dyDescent="0.25">
      <c r="A49">
        <v>4654</v>
      </c>
      <c r="B49">
        <v>1</v>
      </c>
      <c r="C49" t="s">
        <v>216</v>
      </c>
      <c r="D49">
        <v>23</v>
      </c>
      <c r="E49" t="s">
        <v>49</v>
      </c>
      <c r="F49" t="s">
        <v>60</v>
      </c>
      <c r="G49" t="s">
        <v>76</v>
      </c>
      <c r="H49" t="s">
        <v>350</v>
      </c>
      <c r="I49" t="s">
        <v>292</v>
      </c>
      <c r="J49" t="s">
        <v>300</v>
      </c>
      <c r="K49" t="s">
        <v>300</v>
      </c>
      <c r="N49" t="s">
        <v>248</v>
      </c>
      <c r="O49" t="s">
        <v>487</v>
      </c>
      <c r="P49" s="5" t="s">
        <v>250</v>
      </c>
      <c r="T49" t="s">
        <v>51</v>
      </c>
      <c r="U49">
        <v>3</v>
      </c>
      <c r="V49">
        <v>2960</v>
      </c>
      <c r="W49">
        <v>4651</v>
      </c>
      <c r="X49">
        <v>1026</v>
      </c>
      <c r="AD49" t="s">
        <v>91</v>
      </c>
      <c r="AE49" t="s">
        <v>92</v>
      </c>
      <c r="AF49" t="s">
        <v>215</v>
      </c>
      <c r="AL49" t="s">
        <v>54</v>
      </c>
      <c r="AM49" t="s">
        <v>56</v>
      </c>
      <c r="AN49">
        <v>5</v>
      </c>
      <c r="AO49">
        <v>3361</v>
      </c>
      <c r="AP49">
        <v>3358</v>
      </c>
      <c r="AQ49">
        <v>2171</v>
      </c>
      <c r="AR49">
        <v>4651</v>
      </c>
      <c r="AS49">
        <v>1026</v>
      </c>
      <c r="AY49" t="s">
        <v>57</v>
      </c>
      <c r="AZ49" t="s">
        <v>62</v>
      </c>
      <c r="BA49" t="s">
        <v>90</v>
      </c>
      <c r="BB49" t="s">
        <v>92</v>
      </c>
      <c r="BC49" t="s">
        <v>215</v>
      </c>
      <c r="BI49" t="s">
        <v>54</v>
      </c>
      <c r="BJ49">
        <v>1455</v>
      </c>
      <c r="BK49" t="s">
        <v>55</v>
      </c>
      <c r="BL49" t="s">
        <v>217</v>
      </c>
    </row>
    <row r="50" spans="1:64" x14ac:dyDescent="0.25">
      <c r="A50">
        <v>4655</v>
      </c>
      <c r="B50">
        <v>1</v>
      </c>
      <c r="C50" t="s">
        <v>218</v>
      </c>
      <c r="D50">
        <v>23</v>
      </c>
      <c r="E50" t="s">
        <v>49</v>
      </c>
      <c r="F50" t="s">
        <v>60</v>
      </c>
      <c r="G50" t="s">
        <v>76</v>
      </c>
      <c r="H50" t="s">
        <v>350</v>
      </c>
      <c r="I50" t="s">
        <v>292</v>
      </c>
      <c r="J50" t="s">
        <v>300</v>
      </c>
      <c r="K50" t="s">
        <v>300</v>
      </c>
      <c r="N50" t="s">
        <v>248</v>
      </c>
      <c r="O50" t="s">
        <v>487</v>
      </c>
      <c r="P50" s="5" t="s">
        <v>251</v>
      </c>
      <c r="T50" t="s">
        <v>61</v>
      </c>
      <c r="U50">
        <v>3</v>
      </c>
      <c r="V50">
        <v>2960</v>
      </c>
      <c r="W50">
        <v>4651</v>
      </c>
      <c r="X50">
        <v>1264</v>
      </c>
      <c r="AD50" t="s">
        <v>91</v>
      </c>
      <c r="AE50" t="s">
        <v>92</v>
      </c>
      <c r="AF50" t="s">
        <v>219</v>
      </c>
      <c r="AL50" t="s">
        <v>54</v>
      </c>
      <c r="AM50" t="s">
        <v>56</v>
      </c>
      <c r="AN50">
        <v>5</v>
      </c>
      <c r="AO50">
        <v>3361</v>
      </c>
      <c r="AP50">
        <v>3358</v>
      </c>
      <c r="AQ50">
        <v>2171</v>
      </c>
      <c r="AR50">
        <v>4651</v>
      </c>
      <c r="AS50">
        <v>1264</v>
      </c>
      <c r="AY50" t="s">
        <v>57</v>
      </c>
      <c r="AZ50" t="s">
        <v>62</v>
      </c>
      <c r="BA50" t="s">
        <v>90</v>
      </c>
      <c r="BB50" t="s">
        <v>92</v>
      </c>
      <c r="BC50" t="s">
        <v>219</v>
      </c>
      <c r="BI50" t="s">
        <v>54</v>
      </c>
      <c r="BJ50">
        <v>1466</v>
      </c>
      <c r="BK50" t="s">
        <v>55</v>
      </c>
      <c r="BL50" t="s">
        <v>220</v>
      </c>
    </row>
    <row r="51" spans="1:64" x14ac:dyDescent="0.25">
      <c r="A51">
        <v>4810</v>
      </c>
      <c r="B51">
        <v>1</v>
      </c>
      <c r="C51" t="s">
        <v>221</v>
      </c>
      <c r="D51">
        <v>1</v>
      </c>
      <c r="E51" t="s">
        <v>49</v>
      </c>
      <c r="F51" t="s">
        <v>60</v>
      </c>
      <c r="G51" t="s">
        <v>76</v>
      </c>
      <c r="H51" t="s">
        <v>350</v>
      </c>
      <c r="I51" t="s">
        <v>292</v>
      </c>
      <c r="J51" t="s">
        <v>300</v>
      </c>
      <c r="K51" t="s">
        <v>292</v>
      </c>
      <c r="N51" t="s">
        <v>248</v>
      </c>
      <c r="O51" t="s">
        <v>487</v>
      </c>
      <c r="P51" s="5" t="s">
        <v>252</v>
      </c>
      <c r="T51" t="s">
        <v>61</v>
      </c>
      <c r="U51">
        <v>2</v>
      </c>
      <c r="V51">
        <v>2934</v>
      </c>
      <c r="W51">
        <v>4243</v>
      </c>
      <c r="AD51" t="s">
        <v>58</v>
      </c>
      <c r="AE51" t="s">
        <v>73</v>
      </c>
      <c r="AL51" t="s">
        <v>54</v>
      </c>
      <c r="AM51" t="s">
        <v>56</v>
      </c>
      <c r="AN51">
        <v>4</v>
      </c>
      <c r="AO51">
        <v>3361</v>
      </c>
      <c r="AP51">
        <v>3358</v>
      </c>
      <c r="AQ51">
        <v>4242</v>
      </c>
      <c r="AR51">
        <v>4811</v>
      </c>
      <c r="AY51" t="s">
        <v>57</v>
      </c>
      <c r="AZ51" t="s">
        <v>62</v>
      </c>
      <c r="BA51" t="s">
        <v>77</v>
      </c>
      <c r="BB51" t="s">
        <v>85</v>
      </c>
      <c r="BI51" t="s">
        <v>54</v>
      </c>
    </row>
    <row r="52" spans="1:64" x14ac:dyDescent="0.25">
      <c r="A52">
        <v>5022</v>
      </c>
      <c r="B52">
        <v>1</v>
      </c>
      <c r="C52" t="s">
        <v>222</v>
      </c>
      <c r="D52">
        <v>39</v>
      </c>
      <c r="E52" t="s">
        <v>49</v>
      </c>
      <c r="F52" t="s">
        <v>60</v>
      </c>
      <c r="G52" t="s">
        <v>76</v>
      </c>
      <c r="H52" t="s">
        <v>350</v>
      </c>
      <c r="I52" t="s">
        <v>292</v>
      </c>
      <c r="J52" t="s">
        <v>292</v>
      </c>
      <c r="N52" t="s">
        <v>248</v>
      </c>
      <c r="O52" t="s">
        <v>487</v>
      </c>
      <c r="P52" s="5">
        <v>5023</v>
      </c>
      <c r="T52" t="s">
        <v>61</v>
      </c>
      <c r="U52">
        <v>4</v>
      </c>
      <c r="V52">
        <v>5413</v>
      </c>
      <c r="W52">
        <v>490</v>
      </c>
      <c r="X52">
        <v>4378</v>
      </c>
      <c r="Y52">
        <v>4405</v>
      </c>
      <c r="AD52" t="s">
        <v>86</v>
      </c>
      <c r="AE52" t="s">
        <v>87</v>
      </c>
      <c r="AF52" t="s">
        <v>140</v>
      </c>
      <c r="AG52" t="s">
        <v>141</v>
      </c>
      <c r="AL52" t="s">
        <v>54</v>
      </c>
      <c r="AM52" t="s">
        <v>56</v>
      </c>
      <c r="AN52">
        <v>5</v>
      </c>
      <c r="AO52">
        <v>3361</v>
      </c>
      <c r="AP52">
        <v>3358</v>
      </c>
      <c r="AQ52">
        <v>490</v>
      </c>
      <c r="AR52">
        <v>4378</v>
      </c>
      <c r="AS52">
        <v>4405</v>
      </c>
      <c r="AY52" t="s">
        <v>57</v>
      </c>
      <c r="AZ52" t="s">
        <v>62</v>
      </c>
      <c r="BA52" t="s">
        <v>87</v>
      </c>
      <c r="BB52" t="s">
        <v>140</v>
      </c>
      <c r="BC52" t="s">
        <v>141</v>
      </c>
      <c r="BI52" t="s">
        <v>54</v>
      </c>
    </row>
    <row r="53" spans="1:64" x14ac:dyDescent="0.25">
      <c r="A53">
        <v>5078</v>
      </c>
      <c r="B53">
        <v>1</v>
      </c>
      <c r="C53" t="s">
        <v>224</v>
      </c>
      <c r="D53">
        <v>28</v>
      </c>
      <c r="E53" t="s">
        <v>49</v>
      </c>
      <c r="F53" t="s">
        <v>60</v>
      </c>
      <c r="G53" t="s">
        <v>76</v>
      </c>
      <c r="H53" t="s">
        <v>356</v>
      </c>
      <c r="I53" t="s">
        <v>292</v>
      </c>
      <c r="J53" t="s">
        <v>292</v>
      </c>
      <c r="N53" t="s">
        <v>248</v>
      </c>
      <c r="O53" t="s">
        <v>487</v>
      </c>
      <c r="P53" s="5" t="s">
        <v>253</v>
      </c>
      <c r="T53" t="s">
        <v>79</v>
      </c>
      <c r="U53">
        <v>3</v>
      </c>
      <c r="V53">
        <v>1665</v>
      </c>
      <c r="W53">
        <v>4363</v>
      </c>
      <c r="X53">
        <v>5077</v>
      </c>
      <c r="AD53" t="s">
        <v>128</v>
      </c>
      <c r="AE53" t="s">
        <v>142</v>
      </c>
      <c r="AF53" t="s">
        <v>223</v>
      </c>
      <c r="AL53" t="s">
        <v>54</v>
      </c>
      <c r="AM53" t="s">
        <v>56</v>
      </c>
      <c r="AN53">
        <v>5</v>
      </c>
      <c r="AO53">
        <v>3361</v>
      </c>
      <c r="AP53">
        <v>1832</v>
      </c>
      <c r="AQ53">
        <v>4365</v>
      </c>
      <c r="AR53">
        <v>4363</v>
      </c>
      <c r="AS53">
        <v>5077</v>
      </c>
      <c r="AY53" t="s">
        <v>57</v>
      </c>
      <c r="AZ53" t="s">
        <v>129</v>
      </c>
      <c r="BA53" t="s">
        <v>130</v>
      </c>
      <c r="BB53" t="s">
        <v>142</v>
      </c>
      <c r="BC53" t="s">
        <v>223</v>
      </c>
      <c r="BI53" t="s">
        <v>54</v>
      </c>
    </row>
    <row r="54" spans="1:64" x14ac:dyDescent="0.25">
      <c r="A54">
        <v>5092</v>
      </c>
      <c r="B54">
        <v>1</v>
      </c>
      <c r="C54" t="s">
        <v>225</v>
      </c>
      <c r="D54">
        <v>13</v>
      </c>
      <c r="E54" t="s">
        <v>49</v>
      </c>
      <c r="F54" t="s">
        <v>60</v>
      </c>
      <c r="G54" t="s">
        <v>76</v>
      </c>
      <c r="H54" t="s">
        <v>349</v>
      </c>
      <c r="I54" t="s">
        <v>292</v>
      </c>
      <c r="J54" t="s">
        <v>292</v>
      </c>
      <c r="N54" t="s">
        <v>248</v>
      </c>
      <c r="O54" t="s">
        <v>487</v>
      </c>
      <c r="P54" s="5">
        <v>2744</v>
      </c>
      <c r="T54" t="s">
        <v>51</v>
      </c>
      <c r="U54">
        <v>4</v>
      </c>
      <c r="V54">
        <v>2953</v>
      </c>
      <c r="W54">
        <v>1616</v>
      </c>
      <c r="X54">
        <v>4541</v>
      </c>
      <c r="Y54">
        <v>4536</v>
      </c>
      <c r="AD54" t="s">
        <v>52</v>
      </c>
      <c r="AE54" t="s">
        <v>53</v>
      </c>
      <c r="AF54" t="s">
        <v>156</v>
      </c>
      <c r="AG54" t="s">
        <v>157</v>
      </c>
      <c r="AL54" t="s">
        <v>54</v>
      </c>
      <c r="AM54" t="s">
        <v>56</v>
      </c>
      <c r="AN54">
        <v>4</v>
      </c>
      <c r="AO54">
        <v>3361</v>
      </c>
      <c r="AP54">
        <v>3358</v>
      </c>
      <c r="AQ54">
        <v>1120</v>
      </c>
      <c r="AR54">
        <v>4536</v>
      </c>
      <c r="AY54" t="s">
        <v>57</v>
      </c>
      <c r="AZ54" t="s">
        <v>62</v>
      </c>
      <c r="BA54" t="s">
        <v>107</v>
      </c>
      <c r="BB54" t="s">
        <v>157</v>
      </c>
      <c r="BI54" t="s">
        <v>54</v>
      </c>
    </row>
    <row r="55" spans="1:64" x14ac:dyDescent="0.25">
      <c r="A55">
        <v>5114</v>
      </c>
      <c r="B55">
        <v>1</v>
      </c>
      <c r="C55" t="s">
        <v>227</v>
      </c>
      <c r="D55">
        <v>38</v>
      </c>
      <c r="E55" t="s">
        <v>49</v>
      </c>
      <c r="F55" t="s">
        <v>60</v>
      </c>
      <c r="G55" t="s">
        <v>76</v>
      </c>
      <c r="H55" t="s">
        <v>359</v>
      </c>
      <c r="I55" t="s">
        <v>292</v>
      </c>
      <c r="J55" t="s">
        <v>300</v>
      </c>
      <c r="N55" t="s">
        <v>248</v>
      </c>
      <c r="O55" t="s">
        <v>487</v>
      </c>
      <c r="P55" s="5" t="s">
        <v>254</v>
      </c>
      <c r="T55" t="s">
        <v>79</v>
      </c>
      <c r="U55">
        <v>1</v>
      </c>
      <c r="V55">
        <v>5410</v>
      </c>
      <c r="AD55" t="s">
        <v>188</v>
      </c>
      <c r="AL55" s="1">
        <v>5.1575121512251204E+19</v>
      </c>
      <c r="AM55" t="s">
        <v>151</v>
      </c>
      <c r="AN55">
        <v>2</v>
      </c>
      <c r="AO55">
        <v>5179</v>
      </c>
      <c r="AP55">
        <v>5173</v>
      </c>
      <c r="AY55" t="s">
        <v>152</v>
      </c>
      <c r="AZ55" t="s">
        <v>228</v>
      </c>
      <c r="BI55" t="s">
        <v>54</v>
      </c>
      <c r="BJ55">
        <v>377</v>
      </c>
      <c r="BK55" t="s">
        <v>96</v>
      </c>
      <c r="BL55" t="s">
        <v>229</v>
      </c>
    </row>
    <row r="56" spans="1:64" x14ac:dyDescent="0.25">
      <c r="A56">
        <v>5121</v>
      </c>
      <c r="B56">
        <v>1</v>
      </c>
      <c r="C56" t="s">
        <v>230</v>
      </c>
      <c r="D56">
        <v>38</v>
      </c>
      <c r="E56" t="s">
        <v>49</v>
      </c>
      <c r="F56" t="s">
        <v>60</v>
      </c>
      <c r="G56" t="s">
        <v>76</v>
      </c>
      <c r="H56" t="s">
        <v>359</v>
      </c>
      <c r="I56" t="s">
        <v>292</v>
      </c>
      <c r="J56" t="s">
        <v>300</v>
      </c>
      <c r="N56" t="s">
        <v>248</v>
      </c>
      <c r="O56" t="s">
        <v>487</v>
      </c>
      <c r="P56" s="5" t="s">
        <v>255</v>
      </c>
      <c r="T56" t="s">
        <v>79</v>
      </c>
      <c r="U56">
        <v>2</v>
      </c>
      <c r="V56">
        <v>5410</v>
      </c>
      <c r="W56">
        <v>5114</v>
      </c>
      <c r="AD56" t="s">
        <v>188</v>
      </c>
      <c r="AE56" t="s">
        <v>227</v>
      </c>
      <c r="AL56" t="s">
        <v>54</v>
      </c>
      <c r="AM56" t="s">
        <v>151</v>
      </c>
      <c r="AN56">
        <v>3</v>
      </c>
      <c r="AO56">
        <v>5179</v>
      </c>
      <c r="AP56">
        <v>5173</v>
      </c>
      <c r="AQ56">
        <v>5269</v>
      </c>
      <c r="AY56" t="s">
        <v>152</v>
      </c>
      <c r="AZ56" t="s">
        <v>228</v>
      </c>
      <c r="BA56" t="s">
        <v>231</v>
      </c>
      <c r="BI56" t="s">
        <v>54</v>
      </c>
      <c r="BJ56">
        <v>381</v>
      </c>
      <c r="BK56" t="s">
        <v>55</v>
      </c>
      <c r="BL56" t="s">
        <v>232</v>
      </c>
    </row>
    <row r="57" spans="1:64" x14ac:dyDescent="0.25">
      <c r="A57">
        <v>5230</v>
      </c>
      <c r="B57">
        <v>1</v>
      </c>
      <c r="C57" t="s">
        <v>239</v>
      </c>
      <c r="D57">
        <v>38</v>
      </c>
      <c r="E57" t="s">
        <v>93</v>
      </c>
      <c r="F57" t="s">
        <v>60</v>
      </c>
      <c r="G57" t="s">
        <v>76</v>
      </c>
      <c r="H57" t="s">
        <v>359</v>
      </c>
      <c r="I57" t="s">
        <v>292</v>
      </c>
      <c r="J57" t="s">
        <v>300</v>
      </c>
      <c r="N57" t="s">
        <v>248</v>
      </c>
      <c r="O57" t="s">
        <v>487</v>
      </c>
      <c r="P57" s="5" t="s">
        <v>333</v>
      </c>
      <c r="U57">
        <v>3</v>
      </c>
      <c r="V57">
        <v>5410</v>
      </c>
      <c r="W57">
        <v>5161</v>
      </c>
      <c r="X57">
        <v>5277</v>
      </c>
      <c r="AD57" t="s">
        <v>188</v>
      </c>
      <c r="AE57" t="s">
        <v>233</v>
      </c>
      <c r="AF57" t="s">
        <v>234</v>
      </c>
      <c r="AL57" t="s">
        <v>54</v>
      </c>
      <c r="AM57" t="s">
        <v>151</v>
      </c>
      <c r="AN57">
        <v>4</v>
      </c>
      <c r="AO57">
        <v>5179</v>
      </c>
      <c r="AP57">
        <v>5178</v>
      </c>
      <c r="AQ57">
        <v>5161</v>
      </c>
      <c r="AR57">
        <v>5164</v>
      </c>
      <c r="AY57" t="s">
        <v>152</v>
      </c>
      <c r="AZ57" t="s">
        <v>226</v>
      </c>
      <c r="BA57" t="s">
        <v>233</v>
      </c>
      <c r="BB57" t="s">
        <v>235</v>
      </c>
      <c r="BI57" t="s">
        <v>54</v>
      </c>
      <c r="BJ57">
        <v>328</v>
      </c>
      <c r="BK57" t="s">
        <v>55</v>
      </c>
      <c r="BL57" t="s">
        <v>240</v>
      </c>
    </row>
    <row r="58" spans="1:64" x14ac:dyDescent="0.25">
      <c r="A58">
        <v>5234</v>
      </c>
      <c r="B58">
        <v>1</v>
      </c>
      <c r="C58" t="s">
        <v>241</v>
      </c>
      <c r="D58">
        <v>38</v>
      </c>
      <c r="E58" t="s">
        <v>93</v>
      </c>
      <c r="F58" t="s">
        <v>60</v>
      </c>
      <c r="G58" t="s">
        <v>76</v>
      </c>
      <c r="H58" t="s">
        <v>359</v>
      </c>
      <c r="I58" t="s">
        <v>292</v>
      </c>
      <c r="J58" t="s">
        <v>300</v>
      </c>
      <c r="N58" t="s">
        <v>248</v>
      </c>
      <c r="O58" t="s">
        <v>487</v>
      </c>
      <c r="P58" s="5" t="s">
        <v>334</v>
      </c>
      <c r="U58">
        <v>3</v>
      </c>
      <c r="V58">
        <v>5410</v>
      </c>
      <c r="W58">
        <v>5239</v>
      </c>
      <c r="X58">
        <v>5278</v>
      </c>
      <c r="AD58" t="s">
        <v>188</v>
      </c>
      <c r="AE58" t="s">
        <v>236</v>
      </c>
      <c r="AF58" t="s">
        <v>237</v>
      </c>
      <c r="AL58" t="s">
        <v>54</v>
      </c>
      <c r="AM58" t="s">
        <v>151</v>
      </c>
      <c r="AN58">
        <v>4</v>
      </c>
      <c r="AO58">
        <v>5179</v>
      </c>
      <c r="AP58">
        <v>5178</v>
      </c>
      <c r="AQ58">
        <v>5239</v>
      </c>
      <c r="AR58">
        <v>5165</v>
      </c>
      <c r="AY58" t="s">
        <v>152</v>
      </c>
      <c r="AZ58" t="s">
        <v>226</v>
      </c>
      <c r="BA58" t="s">
        <v>236</v>
      </c>
      <c r="BB58" t="s">
        <v>238</v>
      </c>
      <c r="BI58" t="s">
        <v>54</v>
      </c>
      <c r="BJ58">
        <v>359</v>
      </c>
      <c r="BK58" t="s">
        <v>55</v>
      </c>
      <c r="BL58" t="s">
        <v>242</v>
      </c>
    </row>
    <row r="60" spans="1:64" x14ac:dyDescent="0.25">
      <c r="N60" t="s">
        <v>485</v>
      </c>
    </row>
    <row r="61" spans="1:64" x14ac:dyDescent="0.25">
      <c r="N61" t="s">
        <v>486</v>
      </c>
    </row>
  </sheetData>
  <autoFilter ref="A1:BM104164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68"/>
  <sheetViews>
    <sheetView workbookViewId="0">
      <selection activeCell="H24" sqref="H24"/>
    </sheetView>
  </sheetViews>
  <sheetFormatPr defaultRowHeight="15" x14ac:dyDescent="0.2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6" customWidth="1"/>
    <col min="11" max="11" width="1.85546875" style="7" customWidth="1"/>
    <col min="12" max="12" width="8.7109375" style="9" customWidth="1"/>
    <col min="13" max="13" width="8.5703125" style="9" customWidth="1"/>
    <col min="14" max="14" width="1" style="9" customWidth="1"/>
    <col min="15" max="15" width="5.42578125" style="10" customWidth="1"/>
    <col min="16" max="16" width="4.85546875" style="6" customWidth="1"/>
    <col min="17" max="17" width="5.140625" style="6" customWidth="1"/>
    <col min="18" max="18" width="10.140625" style="6" customWidth="1"/>
    <col min="19" max="19" width="1.7109375" style="11" customWidth="1"/>
    <col min="20" max="20" width="8.85546875" style="10" customWidth="1"/>
    <col min="21" max="21" width="8" style="10" customWidth="1"/>
    <col min="22" max="22" width="8.28515625" style="10" customWidth="1"/>
    <col min="23" max="24" width="9.7109375" style="10" customWidth="1"/>
    <col min="25" max="25" width="6.28515625" style="10" customWidth="1"/>
    <col min="26" max="26" width="2" style="10" customWidth="1"/>
    <col min="27" max="27" width="8.85546875" style="10" customWidth="1"/>
    <col min="28" max="28" width="8.7109375" style="10" customWidth="1"/>
    <col min="29" max="29" width="8.42578125" style="10" customWidth="1"/>
    <col min="30" max="30" width="9.28515625" style="10" customWidth="1"/>
    <col min="31" max="31" width="8.7109375" style="10" customWidth="1"/>
    <col min="32" max="32" width="7.28515625" style="10" customWidth="1"/>
    <col min="33" max="33" width="9.7109375" style="10" customWidth="1"/>
    <col min="34" max="34" width="21.5703125" style="10" customWidth="1"/>
    <col min="35" max="39" width="9.7109375" style="10" customWidth="1"/>
    <col min="40" max="40" width="8.140625" style="10" customWidth="1"/>
    <col min="41" max="41" width="5.28515625" style="10" customWidth="1"/>
    <col min="42" max="42" width="5.5703125" style="10" customWidth="1"/>
    <col min="43" max="43" width="7.140625" style="6" customWidth="1"/>
    <col min="44" max="44" width="15.5703125" style="6" customWidth="1"/>
    <col min="45" max="45" width="2.140625" style="6" customWidth="1"/>
    <col min="46" max="46" width="7.140625" style="10" customWidth="1"/>
    <col min="47" max="47" width="6.28515625" style="6" customWidth="1"/>
    <col min="48" max="48" width="10.5703125" style="6" bestFit="1" customWidth="1"/>
  </cols>
  <sheetData>
    <row r="1" spans="1:48" x14ac:dyDescent="0.25">
      <c r="E1" s="2" t="s">
        <v>365</v>
      </c>
      <c r="L1" s="8" t="s">
        <v>366</v>
      </c>
      <c r="T1" s="27" t="s">
        <v>515</v>
      </c>
      <c r="AA1" s="27" t="s">
        <v>516</v>
      </c>
    </row>
    <row r="2" spans="1:48" x14ac:dyDescent="0.25">
      <c r="F2" t="s">
        <v>492</v>
      </c>
      <c r="H2" t="s">
        <v>4</v>
      </c>
      <c r="I2" s="6"/>
      <c r="L2" s="6"/>
      <c r="O2" t="s">
        <v>492</v>
      </c>
      <c r="Q2" t="s">
        <v>4</v>
      </c>
      <c r="AR2" s="6">
        <f>+SUM(AR6:AR34)</f>
        <v>0</v>
      </c>
      <c r="AV2" s="6">
        <f>+SUM(AK6:AK34)</f>
        <v>0</v>
      </c>
    </row>
    <row r="3" spans="1:48" x14ac:dyDescent="0.25">
      <c r="A3" t="s">
        <v>395</v>
      </c>
      <c r="D3" t="s">
        <v>248</v>
      </c>
      <c r="F3" t="s">
        <v>493</v>
      </c>
      <c r="G3" t="s">
        <v>494</v>
      </c>
      <c r="H3" t="s">
        <v>375</v>
      </c>
      <c r="I3" s="249" t="s">
        <v>370</v>
      </c>
      <c r="J3" s="249" t="s">
        <v>371</v>
      </c>
      <c r="L3" s="249" t="s">
        <v>370</v>
      </c>
      <c r="M3" s="249" t="s">
        <v>371</v>
      </c>
      <c r="O3" t="s">
        <v>493</v>
      </c>
      <c r="P3" t="s">
        <v>494</v>
      </c>
      <c r="Q3" t="s">
        <v>375</v>
      </c>
      <c r="R3" s="249" t="s">
        <v>372</v>
      </c>
      <c r="T3" s="253" t="s">
        <v>497</v>
      </c>
      <c r="U3" s="32" t="s">
        <v>502</v>
      </c>
      <c r="V3" s="249" t="s">
        <v>499</v>
      </c>
      <c r="W3" s="249" t="s">
        <v>278</v>
      </c>
      <c r="X3" s="249" t="s">
        <v>496</v>
      </c>
      <c r="Y3" s="249" t="s">
        <v>503</v>
      </c>
      <c r="Z3" s="49"/>
      <c r="AA3" s="253" t="s">
        <v>497</v>
      </c>
      <c r="AB3" s="32" t="s">
        <v>502</v>
      </c>
      <c r="AC3" s="249" t="s">
        <v>499</v>
      </c>
      <c r="AD3" s="249" t="s">
        <v>278</v>
      </c>
      <c r="AE3" s="249" t="s">
        <v>496</v>
      </c>
      <c r="AF3" s="249" t="s">
        <v>503</v>
      </c>
      <c r="AG3" s="251" t="s">
        <v>504</v>
      </c>
      <c r="AH3" s="252" t="s">
        <v>505</v>
      </c>
      <c r="AJ3" s="6"/>
      <c r="AK3" s="6" t="s">
        <v>368</v>
      </c>
      <c r="AL3"/>
      <c r="AM3"/>
      <c r="AR3" s="6" t="s">
        <v>367</v>
      </c>
    </row>
    <row r="4" spans="1:48" x14ac:dyDescent="0.25">
      <c r="A4" t="s">
        <v>491</v>
      </c>
      <c r="B4" t="s">
        <v>369</v>
      </c>
      <c r="C4" t="s">
        <v>4</v>
      </c>
      <c r="D4" t="s">
        <v>278</v>
      </c>
      <c r="F4" t="s">
        <v>369</v>
      </c>
      <c r="G4" t="s">
        <v>248</v>
      </c>
      <c r="H4" t="s">
        <v>495</v>
      </c>
      <c r="I4" s="250"/>
      <c r="J4" s="250"/>
      <c r="L4" s="250"/>
      <c r="M4" s="250"/>
      <c r="O4" s="16" t="s">
        <v>369</v>
      </c>
      <c r="P4" t="s">
        <v>248</v>
      </c>
      <c r="Q4" t="s">
        <v>495</v>
      </c>
      <c r="R4" s="250"/>
      <c r="T4" s="254"/>
      <c r="U4" s="33" t="s">
        <v>507</v>
      </c>
      <c r="V4" s="250"/>
      <c r="W4" s="250"/>
      <c r="X4" s="250"/>
      <c r="Y4" s="250"/>
      <c r="Z4" s="49"/>
      <c r="AA4" s="254"/>
      <c r="AB4" s="33" t="s">
        <v>507</v>
      </c>
      <c r="AC4" s="250"/>
      <c r="AD4" s="250"/>
      <c r="AE4" s="250"/>
      <c r="AF4" s="250"/>
      <c r="AG4" s="251"/>
      <c r="AH4" s="252"/>
      <c r="AJ4" s="6"/>
      <c r="AK4" s="6" t="s">
        <v>372</v>
      </c>
      <c r="AL4" t="s">
        <v>419</v>
      </c>
      <c r="AM4"/>
      <c r="AR4" s="6" t="s">
        <v>372</v>
      </c>
    </row>
    <row r="5" spans="1:48" x14ac:dyDescent="0.25">
      <c r="I5" s="17">
        <v>2011</v>
      </c>
      <c r="J5" s="13"/>
      <c r="L5" s="14">
        <v>2011</v>
      </c>
      <c r="M5" s="15"/>
      <c r="P5" s="10"/>
      <c r="Q5" s="10"/>
      <c r="R5" s="13"/>
      <c r="T5" s="28"/>
      <c r="U5" s="13"/>
      <c r="V5" s="13"/>
      <c r="W5" s="13"/>
      <c r="X5" s="13"/>
      <c r="Y5" s="13"/>
      <c r="Z5" s="50"/>
      <c r="AA5" s="28"/>
      <c r="AB5" s="13"/>
      <c r="AC5" s="13"/>
      <c r="AD5" s="13"/>
      <c r="AE5" s="13"/>
      <c r="AF5" s="13"/>
      <c r="AG5"/>
      <c r="AK5" s="10">
        <v>2010</v>
      </c>
      <c r="AL5">
        <v>2011</v>
      </c>
      <c r="AM5" t="s">
        <v>513</v>
      </c>
      <c r="AR5" s="10">
        <v>2011</v>
      </c>
      <c r="AS5" s="10"/>
    </row>
    <row r="6" spans="1:48" x14ac:dyDescent="0.25">
      <c r="A6">
        <v>1</v>
      </c>
      <c r="B6">
        <v>398</v>
      </c>
      <c r="C6" t="s">
        <v>50</v>
      </c>
      <c r="D6" t="s">
        <v>489</v>
      </c>
      <c r="E6" t="s">
        <v>373</v>
      </c>
      <c r="I6" s="12"/>
      <c r="J6" s="13">
        <v>-32345</v>
      </c>
      <c r="L6" s="15"/>
      <c r="M6" s="13">
        <v>-32345</v>
      </c>
      <c r="P6" s="10"/>
      <c r="Q6" s="10"/>
      <c r="R6" s="13">
        <f t="shared" ref="R6:R19" si="0">+SUM(I6:K6)</f>
        <v>-32345</v>
      </c>
      <c r="T6" s="29"/>
      <c r="U6" s="13"/>
      <c r="V6" s="13">
        <f>+SUM(M6:O6)</f>
        <v>-32345</v>
      </c>
      <c r="W6" s="13">
        <f>V6</f>
        <v>-32345</v>
      </c>
      <c r="X6" s="13">
        <f>W6</f>
        <v>-32345</v>
      </c>
      <c r="Y6" s="13">
        <f>X6-R6</f>
        <v>0</v>
      </c>
      <c r="Z6" s="50"/>
      <c r="AA6" s="29"/>
      <c r="AB6" s="13"/>
      <c r="AC6" s="13">
        <f>J6</f>
        <v>-32345</v>
      </c>
      <c r="AD6" s="13">
        <f>AC6</f>
        <v>-32345</v>
      </c>
      <c r="AE6" s="13">
        <f>AD6</f>
        <v>-32345</v>
      </c>
      <c r="AF6" s="13">
        <f>AE6-R6</f>
        <v>0</v>
      </c>
      <c r="AG6"/>
      <c r="AJ6" s="6"/>
      <c r="AK6" s="6">
        <v>-20000</v>
      </c>
      <c r="AL6"/>
      <c r="AM6" s="37"/>
      <c r="AR6" s="6">
        <f t="shared" ref="AR6:AR11" si="1">+R6</f>
        <v>-32345</v>
      </c>
    </row>
    <row r="7" spans="1:48" x14ac:dyDescent="0.25">
      <c r="A7">
        <v>55</v>
      </c>
      <c r="B7">
        <v>4536</v>
      </c>
      <c r="C7" t="s">
        <v>60</v>
      </c>
      <c r="D7" t="s">
        <v>292</v>
      </c>
      <c r="E7" t="s">
        <v>374</v>
      </c>
      <c r="F7">
        <v>4536</v>
      </c>
      <c r="I7" s="12"/>
      <c r="J7" s="13">
        <v>3000</v>
      </c>
      <c r="L7" s="18">
        <v>3000</v>
      </c>
      <c r="M7" s="15"/>
      <c r="O7" s="16">
        <v>4536</v>
      </c>
      <c r="P7" s="16" t="s">
        <v>248</v>
      </c>
      <c r="Q7" s="16" t="s">
        <v>375</v>
      </c>
      <c r="R7" s="13">
        <f t="shared" si="0"/>
        <v>3000</v>
      </c>
      <c r="T7" s="30"/>
      <c r="U7" s="13"/>
      <c r="V7" s="13"/>
      <c r="W7" s="13"/>
      <c r="X7" s="13">
        <f>T20</f>
        <v>3000</v>
      </c>
      <c r="Y7" s="13">
        <f t="shared" ref="Y7:Y33" si="2">X7-R7</f>
        <v>0</v>
      </c>
      <c r="Z7" s="50"/>
      <c r="AA7" s="30"/>
      <c r="AB7" s="13"/>
      <c r="AC7" s="13"/>
      <c r="AD7" s="13"/>
      <c r="AE7" s="13">
        <f>AA20</f>
        <v>3000</v>
      </c>
      <c r="AF7" s="13">
        <f t="shared" ref="AF7:AF33" si="3">AE7-R7</f>
        <v>0</v>
      </c>
      <c r="AG7" t="s">
        <v>488</v>
      </c>
      <c r="AH7" s="10" t="s">
        <v>498</v>
      </c>
      <c r="AI7">
        <v>4536</v>
      </c>
      <c r="AJ7" s="6"/>
      <c r="AK7" s="6">
        <v>2000</v>
      </c>
      <c r="AL7"/>
      <c r="AM7" s="37"/>
      <c r="AQ7" t="s">
        <v>248</v>
      </c>
      <c r="AR7" s="6">
        <f t="shared" si="1"/>
        <v>3000</v>
      </c>
    </row>
    <row r="8" spans="1:48" x14ac:dyDescent="0.25">
      <c r="A8">
        <v>61</v>
      </c>
      <c r="B8">
        <v>4107</v>
      </c>
      <c r="C8" t="s">
        <v>50</v>
      </c>
      <c r="D8" t="s">
        <v>489</v>
      </c>
      <c r="E8" t="s">
        <v>206</v>
      </c>
      <c r="I8" s="12"/>
      <c r="J8" s="13">
        <v>8000</v>
      </c>
      <c r="L8" s="15"/>
      <c r="M8" s="15">
        <v>8000</v>
      </c>
      <c r="O8" s="16"/>
      <c r="P8" s="16"/>
      <c r="Q8" s="16"/>
      <c r="R8" s="13">
        <f t="shared" si="0"/>
        <v>8000</v>
      </c>
      <c r="T8" s="29"/>
      <c r="U8" s="13"/>
      <c r="V8" s="13">
        <v>8000</v>
      </c>
      <c r="W8" s="13">
        <f>V8</f>
        <v>8000</v>
      </c>
      <c r="X8" s="13">
        <f>W8</f>
        <v>8000</v>
      </c>
      <c r="Y8" s="13">
        <f t="shared" si="2"/>
        <v>0</v>
      </c>
      <c r="Z8" s="50"/>
      <c r="AA8" s="29"/>
      <c r="AB8" s="13"/>
      <c r="AC8" s="13">
        <f>J8</f>
        <v>8000</v>
      </c>
      <c r="AD8" s="13">
        <f>AC8</f>
        <v>8000</v>
      </c>
      <c r="AE8" s="13">
        <f>AD8</f>
        <v>8000</v>
      </c>
      <c r="AF8" s="13">
        <f t="shared" si="3"/>
        <v>0</v>
      </c>
      <c r="AG8"/>
      <c r="AH8"/>
      <c r="AI8"/>
      <c r="AJ8" s="6"/>
      <c r="AK8" s="6">
        <v>5000</v>
      </c>
      <c r="AL8"/>
      <c r="AM8" s="37"/>
      <c r="AQ8"/>
      <c r="AR8" s="6">
        <f t="shared" si="1"/>
        <v>8000</v>
      </c>
    </row>
    <row r="9" spans="1:48" x14ac:dyDescent="0.25">
      <c r="A9">
        <v>75</v>
      </c>
      <c r="B9">
        <v>4536</v>
      </c>
      <c r="C9" t="s">
        <v>60</v>
      </c>
      <c r="D9" t="s">
        <v>292</v>
      </c>
      <c r="E9" t="s">
        <v>376</v>
      </c>
      <c r="I9" s="12"/>
      <c r="J9" s="13">
        <f>-J20</f>
        <v>-4536</v>
      </c>
      <c r="L9" s="15"/>
      <c r="M9" s="15">
        <f>J9</f>
        <v>-4536</v>
      </c>
      <c r="O9" s="16">
        <v>4536</v>
      </c>
      <c r="P9" s="16" t="s">
        <v>278</v>
      </c>
      <c r="Q9" s="16" t="s">
        <v>375</v>
      </c>
      <c r="R9" s="13">
        <f t="shared" si="0"/>
        <v>-4536</v>
      </c>
      <c r="T9" s="29"/>
      <c r="U9" s="13"/>
      <c r="V9" s="13"/>
      <c r="W9" s="13">
        <f t="shared" ref="W9:X11" si="4">V9</f>
        <v>0</v>
      </c>
      <c r="X9" s="13">
        <f>-W20</f>
        <v>-4536</v>
      </c>
      <c r="Y9" s="13">
        <f t="shared" si="2"/>
        <v>0</v>
      </c>
      <c r="Z9" s="50"/>
      <c r="AA9" s="29"/>
      <c r="AB9" s="13"/>
      <c r="AC9" s="13"/>
      <c r="AD9" s="13">
        <f t="shared" ref="AD9:AD11" si="5">AC9</f>
        <v>0</v>
      </c>
      <c r="AE9" s="13">
        <f>-AD20</f>
        <v>-4536</v>
      </c>
      <c r="AF9" s="13">
        <f t="shared" si="3"/>
        <v>0</v>
      </c>
      <c r="AG9" t="s">
        <v>488</v>
      </c>
      <c r="AH9" s="10" t="s">
        <v>498</v>
      </c>
      <c r="AI9">
        <v>4536</v>
      </c>
      <c r="AJ9" s="6"/>
      <c r="AK9" s="6">
        <v>-3000</v>
      </c>
      <c r="AL9"/>
      <c r="AM9" s="37"/>
      <c r="AQ9" t="s">
        <v>278</v>
      </c>
      <c r="AR9" s="6">
        <f t="shared" si="1"/>
        <v>-4536</v>
      </c>
    </row>
    <row r="10" spans="1:48" x14ac:dyDescent="0.25">
      <c r="A10">
        <v>142</v>
      </c>
      <c r="B10">
        <v>1268</v>
      </c>
      <c r="C10" t="s">
        <v>50</v>
      </c>
      <c r="D10" t="s">
        <v>489</v>
      </c>
      <c r="E10" t="s">
        <v>377</v>
      </c>
      <c r="I10" s="12"/>
      <c r="J10" s="13">
        <v>4546</v>
      </c>
      <c r="L10" s="15"/>
      <c r="M10" s="15">
        <f>J10</f>
        <v>4546</v>
      </c>
      <c r="O10" s="16"/>
      <c r="P10" s="16"/>
      <c r="Q10" s="16"/>
      <c r="R10" s="13">
        <f t="shared" si="0"/>
        <v>4546</v>
      </c>
      <c r="T10" s="29"/>
      <c r="U10" s="13"/>
      <c r="V10" s="13">
        <f>J10</f>
        <v>4546</v>
      </c>
      <c r="W10" s="13">
        <f t="shared" si="4"/>
        <v>4546</v>
      </c>
      <c r="X10" s="13">
        <f t="shared" si="4"/>
        <v>4546</v>
      </c>
      <c r="Y10" s="13">
        <f t="shared" si="2"/>
        <v>0</v>
      </c>
      <c r="Z10" s="50"/>
      <c r="AA10" s="29"/>
      <c r="AB10" s="13"/>
      <c r="AC10" s="13">
        <f>J10</f>
        <v>4546</v>
      </c>
      <c r="AD10" s="13">
        <f t="shared" si="5"/>
        <v>4546</v>
      </c>
      <c r="AE10" s="13">
        <f t="shared" ref="AE10:AE11" si="6">AD10</f>
        <v>4546</v>
      </c>
      <c r="AF10" s="13">
        <f t="shared" si="3"/>
        <v>0</v>
      </c>
      <c r="AG10"/>
      <c r="AJ10" s="6"/>
      <c r="AK10" s="6">
        <v>2500</v>
      </c>
      <c r="AL10"/>
      <c r="AM10" s="37"/>
      <c r="AR10" s="6">
        <f t="shared" si="1"/>
        <v>4546</v>
      </c>
    </row>
    <row r="11" spans="1:48" x14ac:dyDescent="0.25">
      <c r="A11">
        <v>161</v>
      </c>
      <c r="B11">
        <v>5058</v>
      </c>
      <c r="C11" t="s">
        <v>50</v>
      </c>
      <c r="D11" t="s">
        <v>489</v>
      </c>
      <c r="E11" t="s">
        <v>378</v>
      </c>
      <c r="I11" s="12"/>
      <c r="J11" s="13">
        <v>10500</v>
      </c>
      <c r="L11" s="15"/>
      <c r="M11" s="15">
        <v>10500</v>
      </c>
      <c r="O11" s="16"/>
      <c r="P11" s="16"/>
      <c r="Q11" s="16"/>
      <c r="R11" s="13">
        <f t="shared" si="0"/>
        <v>10500</v>
      </c>
      <c r="T11" s="29"/>
      <c r="U11" s="13"/>
      <c r="V11" s="13">
        <v>10500</v>
      </c>
      <c r="W11" s="13">
        <f t="shared" si="4"/>
        <v>10500</v>
      </c>
      <c r="X11" s="13">
        <f t="shared" si="4"/>
        <v>10500</v>
      </c>
      <c r="Y11" s="13">
        <f t="shared" si="2"/>
        <v>0</v>
      </c>
      <c r="Z11" s="50"/>
      <c r="AA11" s="29"/>
      <c r="AB11" s="13"/>
      <c r="AC11" s="13">
        <f>J11</f>
        <v>10500</v>
      </c>
      <c r="AD11" s="13">
        <f t="shared" si="5"/>
        <v>10500</v>
      </c>
      <c r="AE11" s="13">
        <f t="shared" si="6"/>
        <v>10500</v>
      </c>
      <c r="AF11" s="13">
        <f t="shared" si="3"/>
        <v>0</v>
      </c>
      <c r="AG11"/>
      <c r="AJ11" s="6"/>
      <c r="AK11" s="6">
        <v>7500</v>
      </c>
      <c r="AL11"/>
      <c r="AM11" s="37"/>
      <c r="AR11" s="6">
        <f t="shared" si="1"/>
        <v>10500</v>
      </c>
    </row>
    <row r="12" spans="1:48" x14ac:dyDescent="0.25">
      <c r="I12" s="12"/>
      <c r="J12" s="13"/>
      <c r="L12" s="15"/>
      <c r="M12" s="15"/>
      <c r="P12" s="10"/>
      <c r="Q12" s="10"/>
      <c r="R12" s="13">
        <f t="shared" si="0"/>
        <v>0</v>
      </c>
      <c r="T12" s="29"/>
      <c r="U12" s="13"/>
      <c r="V12" s="13"/>
      <c r="W12" s="13"/>
      <c r="X12" s="13"/>
      <c r="Y12" s="13">
        <f t="shared" si="2"/>
        <v>0</v>
      </c>
      <c r="Z12" s="50"/>
      <c r="AA12" s="29"/>
      <c r="AB12" s="13"/>
      <c r="AC12" s="13"/>
      <c r="AD12" s="13"/>
      <c r="AE12" s="13"/>
      <c r="AF12" s="13">
        <f t="shared" si="3"/>
        <v>0</v>
      </c>
      <c r="AG12"/>
      <c r="AJ12" s="6"/>
      <c r="AK12" s="6"/>
      <c r="AL12"/>
      <c r="AM12"/>
    </row>
    <row r="13" spans="1:48" x14ac:dyDescent="0.25">
      <c r="A13">
        <v>530</v>
      </c>
      <c r="B13">
        <v>4654</v>
      </c>
      <c r="C13" t="s">
        <v>60</v>
      </c>
      <c r="D13" t="s">
        <v>292</v>
      </c>
      <c r="E13" t="s">
        <v>379</v>
      </c>
      <c r="F13">
        <v>4654</v>
      </c>
      <c r="G13" t="s">
        <v>248</v>
      </c>
      <c r="H13" t="s">
        <v>375</v>
      </c>
      <c r="I13" s="13">
        <v>100000</v>
      </c>
      <c r="J13" s="13"/>
      <c r="L13" s="15">
        <v>100000</v>
      </c>
      <c r="M13" s="15"/>
      <c r="P13" s="10"/>
      <c r="Q13" s="10"/>
      <c r="R13" s="13">
        <f t="shared" si="0"/>
        <v>100000</v>
      </c>
      <c r="T13" s="29">
        <v>100000</v>
      </c>
      <c r="U13" s="13">
        <v>0</v>
      </c>
      <c r="V13" s="13"/>
      <c r="W13" s="13">
        <f>T13+U13</f>
        <v>100000</v>
      </c>
      <c r="X13" s="13">
        <f>T13</f>
        <v>100000</v>
      </c>
      <c r="Y13" s="13">
        <f t="shared" si="2"/>
        <v>0</v>
      </c>
      <c r="Z13" s="50"/>
      <c r="AA13" s="29">
        <v>100000</v>
      </c>
      <c r="AB13" s="13"/>
      <c r="AC13" s="13"/>
      <c r="AD13" s="13">
        <f>AA13+AB13</f>
        <v>100000</v>
      </c>
      <c r="AE13" s="13">
        <f>AA13</f>
        <v>100000</v>
      </c>
      <c r="AF13" s="13">
        <f t="shared" si="3"/>
        <v>0</v>
      </c>
      <c r="AG13" s="45" t="s">
        <v>487</v>
      </c>
      <c r="AH13" s="46" t="s">
        <v>250</v>
      </c>
      <c r="AI13" s="46"/>
      <c r="AJ13" s="42"/>
      <c r="AK13" s="40">
        <v>100000</v>
      </c>
      <c r="AL13" s="38">
        <f>+AK13</f>
        <v>100000</v>
      </c>
      <c r="AM13" s="41">
        <f t="shared" ref="AM13:AM31" si="7">+AR13-AL13</f>
        <v>0</v>
      </c>
      <c r="AQ13" s="11"/>
      <c r="AR13" s="44">
        <v>100000</v>
      </c>
      <c r="AS13" s="40"/>
    </row>
    <row r="14" spans="1:48" x14ac:dyDescent="0.25">
      <c r="A14">
        <v>531</v>
      </c>
      <c r="E14" t="s">
        <v>380</v>
      </c>
      <c r="I14" s="13"/>
      <c r="J14" s="13"/>
      <c r="L14" s="15"/>
      <c r="M14" s="15"/>
      <c r="P14" s="10"/>
      <c r="Q14" s="10"/>
      <c r="R14" s="13">
        <f t="shared" si="0"/>
        <v>0</v>
      </c>
      <c r="T14" s="29"/>
      <c r="U14" s="13"/>
      <c r="V14" s="13"/>
      <c r="W14" s="13"/>
      <c r="X14" s="13"/>
      <c r="Y14" s="13">
        <f t="shared" si="2"/>
        <v>0</v>
      </c>
      <c r="Z14" s="50"/>
      <c r="AA14" s="29"/>
      <c r="AB14" s="13"/>
      <c r="AC14" s="13"/>
      <c r="AD14" s="13"/>
      <c r="AE14" s="13"/>
      <c r="AF14" s="13">
        <f t="shared" si="3"/>
        <v>0</v>
      </c>
      <c r="AG14" s="45"/>
      <c r="AH14" s="46"/>
      <c r="AI14" s="46"/>
      <c r="AJ14" s="42"/>
      <c r="AK14" s="40"/>
      <c r="AL14" s="39"/>
      <c r="AM14" s="41">
        <f t="shared" si="7"/>
        <v>0</v>
      </c>
      <c r="AQ14" s="11"/>
      <c r="AR14" s="44"/>
      <c r="AS14" s="40"/>
    </row>
    <row r="15" spans="1:48" x14ac:dyDescent="0.25">
      <c r="A15">
        <v>532</v>
      </c>
      <c r="E15" t="s">
        <v>381</v>
      </c>
      <c r="I15" s="13"/>
      <c r="J15" s="13"/>
      <c r="L15" s="15"/>
      <c r="M15" s="15"/>
      <c r="P15" s="10"/>
      <c r="Q15" s="10"/>
      <c r="R15" s="13">
        <f t="shared" si="0"/>
        <v>0</v>
      </c>
      <c r="T15" s="29"/>
      <c r="U15" s="13"/>
      <c r="V15" s="13"/>
      <c r="W15" s="13"/>
      <c r="X15" s="13"/>
      <c r="Y15" s="13">
        <f t="shared" si="2"/>
        <v>0</v>
      </c>
      <c r="Z15" s="50"/>
      <c r="AA15" s="29"/>
      <c r="AB15" s="13"/>
      <c r="AC15" s="13"/>
      <c r="AD15" s="13"/>
      <c r="AE15" s="13"/>
      <c r="AF15" s="13">
        <f t="shared" si="3"/>
        <v>0</v>
      </c>
      <c r="AG15" s="45"/>
      <c r="AH15" s="46"/>
      <c r="AI15" s="46"/>
      <c r="AJ15" s="42"/>
      <c r="AK15" s="40"/>
      <c r="AL15" s="39"/>
      <c r="AM15" s="41">
        <f t="shared" si="7"/>
        <v>0</v>
      </c>
      <c r="AQ15" s="11"/>
      <c r="AR15" s="44"/>
      <c r="AS15" s="40"/>
    </row>
    <row r="16" spans="1:48" x14ac:dyDescent="0.25">
      <c r="A16">
        <v>535</v>
      </c>
      <c r="B16">
        <v>4655</v>
      </c>
      <c r="C16" t="s">
        <v>60</v>
      </c>
      <c r="D16" t="s">
        <v>292</v>
      </c>
      <c r="E16" t="s">
        <v>382</v>
      </c>
      <c r="F16">
        <v>4655</v>
      </c>
      <c r="G16" t="s">
        <v>248</v>
      </c>
      <c r="H16" t="s">
        <v>375</v>
      </c>
      <c r="I16" s="13">
        <v>-30000</v>
      </c>
      <c r="J16" s="13"/>
      <c r="L16" s="15">
        <v>-30000</v>
      </c>
      <c r="M16" s="15"/>
      <c r="P16" s="10"/>
      <c r="Q16" s="10"/>
      <c r="R16" s="13">
        <f t="shared" si="0"/>
        <v>-30000</v>
      </c>
      <c r="T16" s="29">
        <v>-30000</v>
      </c>
      <c r="U16" s="13">
        <f>V17</f>
        <v>-4656</v>
      </c>
      <c r="V16" s="13"/>
      <c r="W16" s="13">
        <f>T16+U16</f>
        <v>-34656</v>
      </c>
      <c r="X16" s="13">
        <f>T16</f>
        <v>-30000</v>
      </c>
      <c r="Y16" s="13">
        <f t="shared" si="2"/>
        <v>0</v>
      </c>
      <c r="Z16" s="50"/>
      <c r="AA16" s="29">
        <v>-30000</v>
      </c>
      <c r="AB16" s="13">
        <f>AC17</f>
        <v>-4656</v>
      </c>
      <c r="AC16" s="13"/>
      <c r="AD16" s="13">
        <f>AA16+AB16</f>
        <v>-34656</v>
      </c>
      <c r="AE16" s="13">
        <f>AA16</f>
        <v>-30000</v>
      </c>
      <c r="AF16" s="13">
        <f t="shared" si="3"/>
        <v>0</v>
      </c>
      <c r="AG16" s="45" t="s">
        <v>487</v>
      </c>
      <c r="AH16" s="45" t="s">
        <v>251</v>
      </c>
      <c r="AI16" s="45">
        <v>4655</v>
      </c>
      <c r="AJ16" s="42"/>
      <c r="AK16" s="40">
        <v>-27500</v>
      </c>
      <c r="AL16" s="38">
        <f>+SUM(AK16:AK17)</f>
        <v>-30000</v>
      </c>
      <c r="AM16" s="41">
        <f t="shared" si="7"/>
        <v>0</v>
      </c>
      <c r="AQ16" s="45" t="s">
        <v>248</v>
      </c>
      <c r="AR16" s="44">
        <v>-30000</v>
      </c>
      <c r="AS16" s="40"/>
    </row>
    <row r="17" spans="1:45" x14ac:dyDescent="0.25">
      <c r="A17">
        <v>537</v>
      </c>
      <c r="B17">
        <v>4656</v>
      </c>
      <c r="C17" t="s">
        <v>50</v>
      </c>
      <c r="D17" t="s">
        <v>489</v>
      </c>
      <c r="E17" t="s">
        <v>383</v>
      </c>
      <c r="I17" s="13"/>
      <c r="J17" s="13">
        <v>-4656</v>
      </c>
      <c r="L17" s="15"/>
      <c r="M17" s="15">
        <f>J17</f>
        <v>-4656</v>
      </c>
      <c r="P17" s="10"/>
      <c r="Q17" s="10"/>
      <c r="R17" s="13">
        <f t="shared" si="0"/>
        <v>-4656</v>
      </c>
      <c r="T17" s="29"/>
      <c r="U17" s="13"/>
      <c r="V17" s="29">
        <v>-4656</v>
      </c>
      <c r="W17" s="13">
        <f>V17</f>
        <v>-4656</v>
      </c>
      <c r="X17" s="13">
        <f>W17</f>
        <v>-4656</v>
      </c>
      <c r="Y17" s="13">
        <f t="shared" si="2"/>
        <v>0</v>
      </c>
      <c r="Z17" s="50"/>
      <c r="AA17" s="29"/>
      <c r="AB17" s="13"/>
      <c r="AC17" s="13">
        <f>J17</f>
        <v>-4656</v>
      </c>
      <c r="AD17" s="13">
        <f>AC17</f>
        <v>-4656</v>
      </c>
      <c r="AE17" s="13">
        <f>AD17</f>
        <v>-4656</v>
      </c>
      <c r="AF17" s="13">
        <f t="shared" si="3"/>
        <v>0</v>
      </c>
      <c r="AG17" s="45"/>
      <c r="AH17" s="46"/>
      <c r="AI17" s="46"/>
      <c r="AJ17" s="42"/>
      <c r="AK17" s="40">
        <v>-2500</v>
      </c>
      <c r="AL17" s="38"/>
      <c r="AM17" s="41">
        <f t="shared" si="7"/>
        <v>-4656</v>
      </c>
      <c r="AQ17" s="11"/>
      <c r="AR17" s="44">
        <f t="shared" ref="AR17:AR31" si="8">+R17</f>
        <v>-4656</v>
      </c>
      <c r="AS17" s="40"/>
    </row>
    <row r="18" spans="1:45" x14ac:dyDescent="0.25">
      <c r="A18">
        <v>536</v>
      </c>
      <c r="E18" t="s">
        <v>384</v>
      </c>
      <c r="F18" t="s">
        <v>489</v>
      </c>
      <c r="I18" s="13"/>
      <c r="J18" s="13"/>
      <c r="L18" s="15"/>
      <c r="M18" s="15"/>
      <c r="P18" s="10"/>
      <c r="Q18" s="10"/>
      <c r="R18" s="13">
        <f t="shared" si="0"/>
        <v>0</v>
      </c>
      <c r="T18" s="29"/>
      <c r="U18" s="13"/>
      <c r="V18" s="13"/>
      <c r="W18" s="13"/>
      <c r="X18" s="13"/>
      <c r="Y18" s="13">
        <f t="shared" si="2"/>
        <v>0</v>
      </c>
      <c r="Z18" s="50"/>
      <c r="AA18" s="29"/>
      <c r="AB18" s="13"/>
      <c r="AC18" s="13"/>
      <c r="AD18" s="13"/>
      <c r="AE18" s="13"/>
      <c r="AF18" s="13">
        <f t="shared" si="3"/>
        <v>0</v>
      </c>
      <c r="AG18" s="45"/>
      <c r="AH18" s="46"/>
      <c r="AI18" s="46"/>
      <c r="AJ18" s="42"/>
      <c r="AK18" s="40"/>
      <c r="AL18" s="38">
        <f t="shared" ref="AL18:AL32" si="9">+AK18</f>
        <v>0</v>
      </c>
      <c r="AM18" s="41">
        <f t="shared" si="7"/>
        <v>0</v>
      </c>
      <c r="AQ18" s="11"/>
      <c r="AR18" s="44">
        <f t="shared" si="8"/>
        <v>0</v>
      </c>
      <c r="AS18" s="40"/>
    </row>
    <row r="19" spans="1:45" x14ac:dyDescent="0.25">
      <c r="A19">
        <v>630</v>
      </c>
      <c r="B19">
        <v>4536</v>
      </c>
      <c r="C19" t="s">
        <v>60</v>
      </c>
      <c r="D19" t="s">
        <v>292</v>
      </c>
      <c r="E19" t="s">
        <v>385</v>
      </c>
      <c r="F19">
        <v>4536</v>
      </c>
      <c r="G19" t="s">
        <v>248</v>
      </c>
      <c r="H19" t="s">
        <v>375</v>
      </c>
      <c r="I19" s="19">
        <v>3000</v>
      </c>
      <c r="J19" s="13">
        <v>-3000</v>
      </c>
      <c r="L19" s="15"/>
      <c r="M19" s="15"/>
      <c r="P19" s="10"/>
      <c r="Q19" s="10"/>
      <c r="R19" s="13">
        <f t="shared" si="0"/>
        <v>0</v>
      </c>
      <c r="T19" s="29"/>
      <c r="U19" s="13"/>
      <c r="V19" s="13"/>
      <c r="W19" s="13"/>
      <c r="X19" s="13"/>
      <c r="Y19" s="13">
        <f t="shared" si="2"/>
        <v>0</v>
      </c>
      <c r="Z19" s="50"/>
      <c r="AA19" s="29"/>
      <c r="AB19" s="13"/>
      <c r="AC19" s="13"/>
      <c r="AD19" s="13"/>
      <c r="AE19" s="13"/>
      <c r="AF19" s="13">
        <f t="shared" si="3"/>
        <v>0</v>
      </c>
      <c r="AG19" s="45" t="s">
        <v>488</v>
      </c>
      <c r="AH19" s="46" t="s">
        <v>498</v>
      </c>
      <c r="AI19" s="46"/>
      <c r="AJ19" s="42"/>
      <c r="AK19" s="40"/>
      <c r="AL19" s="38">
        <f t="shared" si="9"/>
        <v>0</v>
      </c>
      <c r="AM19" s="41">
        <f t="shared" si="7"/>
        <v>0</v>
      </c>
      <c r="AQ19" s="11"/>
      <c r="AR19" s="44">
        <f t="shared" si="8"/>
        <v>0</v>
      </c>
      <c r="AS19" s="40"/>
    </row>
    <row r="20" spans="1:45" x14ac:dyDescent="0.25">
      <c r="A20">
        <v>630</v>
      </c>
      <c r="B20">
        <v>4536</v>
      </c>
      <c r="C20" t="s">
        <v>60</v>
      </c>
      <c r="D20" t="s">
        <v>292</v>
      </c>
      <c r="E20" t="s">
        <v>386</v>
      </c>
      <c r="F20">
        <v>4536</v>
      </c>
      <c r="G20" t="s">
        <v>278</v>
      </c>
      <c r="H20" t="s">
        <v>375</v>
      </c>
      <c r="I20" s="13"/>
      <c r="J20" s="13">
        <v>4536</v>
      </c>
      <c r="L20" s="15"/>
      <c r="M20" s="15">
        <f>J20</f>
        <v>4536</v>
      </c>
      <c r="O20" s="16">
        <v>4536</v>
      </c>
      <c r="P20" s="16" t="s">
        <v>278</v>
      </c>
      <c r="Q20" s="16" t="s">
        <v>375</v>
      </c>
      <c r="R20" s="13">
        <f t="shared" ref="R20:R25" si="10">+SUM(I20:K20)</f>
        <v>4536</v>
      </c>
      <c r="T20" s="29">
        <v>3000</v>
      </c>
      <c r="U20" s="13">
        <f>U21</f>
        <v>1536</v>
      </c>
      <c r="V20" s="13">
        <v>4536</v>
      </c>
      <c r="W20" s="13">
        <f t="shared" ref="W20:X25" si="11">V20</f>
        <v>4536</v>
      </c>
      <c r="X20" s="13">
        <f t="shared" si="11"/>
        <v>4536</v>
      </c>
      <c r="Y20" s="13">
        <f t="shared" si="2"/>
        <v>0</v>
      </c>
      <c r="Z20" s="50"/>
      <c r="AA20" s="29">
        <v>3000</v>
      </c>
      <c r="AB20" s="13">
        <f>AC21</f>
        <v>1536</v>
      </c>
      <c r="AC20" s="13"/>
      <c r="AD20" s="13">
        <f>AA20+AB20</f>
        <v>4536</v>
      </c>
      <c r="AE20" s="13">
        <f t="shared" ref="AE20" si="12">AD20</f>
        <v>4536</v>
      </c>
      <c r="AF20" s="13">
        <f t="shared" si="3"/>
        <v>0</v>
      </c>
      <c r="AG20" s="45" t="s">
        <v>488</v>
      </c>
      <c r="AH20" s="46" t="s">
        <v>498</v>
      </c>
      <c r="AI20" s="46">
        <v>4536</v>
      </c>
      <c r="AJ20" s="42" t="s">
        <v>278</v>
      </c>
      <c r="AK20" s="40">
        <v>3000</v>
      </c>
      <c r="AL20" s="38">
        <f t="shared" si="9"/>
        <v>3000</v>
      </c>
      <c r="AM20" s="41">
        <f t="shared" si="7"/>
        <v>1536</v>
      </c>
      <c r="AQ20" s="11" t="s">
        <v>278</v>
      </c>
      <c r="AR20" s="44">
        <f t="shared" si="8"/>
        <v>4536</v>
      </c>
      <c r="AS20" s="40"/>
    </row>
    <row r="21" spans="1:45" x14ac:dyDescent="0.25">
      <c r="B21">
        <v>2722</v>
      </c>
      <c r="C21" t="s">
        <v>50</v>
      </c>
      <c r="E21" t="s">
        <v>506</v>
      </c>
      <c r="I21" s="13"/>
      <c r="J21" s="13"/>
      <c r="L21" s="15"/>
      <c r="M21" s="15"/>
      <c r="O21" s="16"/>
      <c r="P21" s="16"/>
      <c r="Q21" s="16"/>
      <c r="R21" s="13"/>
      <c r="T21" s="29"/>
      <c r="U21" s="31">
        <f>V20-T20</f>
        <v>1536</v>
      </c>
      <c r="V21" s="13"/>
      <c r="W21" s="13"/>
      <c r="X21" s="13"/>
      <c r="Y21" s="13">
        <f t="shared" si="2"/>
        <v>0</v>
      </c>
      <c r="Z21" s="50"/>
      <c r="AA21" s="29"/>
      <c r="AB21" s="13"/>
      <c r="AC21" s="13">
        <f>J20-I19</f>
        <v>1536</v>
      </c>
      <c r="AD21" s="13"/>
      <c r="AE21" s="13"/>
      <c r="AF21" s="13">
        <f t="shared" si="3"/>
        <v>0</v>
      </c>
      <c r="AG21" s="45"/>
      <c r="AH21" s="46"/>
      <c r="AI21" s="46"/>
      <c r="AJ21" s="42"/>
      <c r="AK21" s="40"/>
      <c r="AL21" s="38">
        <f t="shared" si="9"/>
        <v>0</v>
      </c>
      <c r="AM21" s="41">
        <f t="shared" si="7"/>
        <v>0</v>
      </c>
      <c r="AQ21" s="11"/>
      <c r="AR21" s="44">
        <f t="shared" si="8"/>
        <v>0</v>
      </c>
      <c r="AS21" s="40"/>
    </row>
    <row r="22" spans="1:45" x14ac:dyDescent="0.25">
      <c r="A22">
        <v>650</v>
      </c>
      <c r="B22">
        <v>1172</v>
      </c>
      <c r="C22" t="s">
        <v>60</v>
      </c>
      <c r="E22" t="s">
        <v>121</v>
      </c>
      <c r="F22">
        <v>4834</v>
      </c>
      <c r="G22" t="s">
        <v>360</v>
      </c>
      <c r="H22" t="s">
        <v>495</v>
      </c>
      <c r="I22" s="13">
        <v>4000</v>
      </c>
      <c r="J22" s="13">
        <v>1172</v>
      </c>
      <c r="L22" s="15">
        <v>4000</v>
      </c>
      <c r="M22" s="15">
        <f>J22</f>
        <v>1172</v>
      </c>
      <c r="O22" s="10">
        <v>1172</v>
      </c>
      <c r="P22" s="10" t="s">
        <v>360</v>
      </c>
      <c r="Q22" s="10" t="s">
        <v>375</v>
      </c>
      <c r="R22" s="13">
        <f t="shared" si="10"/>
        <v>5172</v>
      </c>
      <c r="T22" s="29">
        <v>4000</v>
      </c>
      <c r="U22" s="13">
        <f>U23</f>
        <v>1172</v>
      </c>
      <c r="V22" s="13">
        <v>5172</v>
      </c>
      <c r="W22" s="13">
        <f t="shared" si="11"/>
        <v>5172</v>
      </c>
      <c r="X22" s="13">
        <f t="shared" si="11"/>
        <v>5172</v>
      </c>
      <c r="Y22" s="13">
        <f t="shared" si="2"/>
        <v>0</v>
      </c>
      <c r="Z22" s="50"/>
      <c r="AA22" s="29">
        <v>4000</v>
      </c>
      <c r="AB22" s="13">
        <f>AC23</f>
        <v>1172</v>
      </c>
      <c r="AC22" s="13"/>
      <c r="AD22" s="13">
        <f>AA22+AB22</f>
        <v>5172</v>
      </c>
      <c r="AE22" s="13">
        <f t="shared" ref="AE22" si="13">AD22</f>
        <v>5172</v>
      </c>
      <c r="AF22" s="13">
        <f t="shared" si="3"/>
        <v>0</v>
      </c>
      <c r="AG22" s="45" t="s">
        <v>488</v>
      </c>
      <c r="AH22" s="46" t="s">
        <v>279</v>
      </c>
      <c r="AI22" s="46" t="s">
        <v>387</v>
      </c>
      <c r="AJ22" s="42" t="s">
        <v>360</v>
      </c>
      <c r="AK22" s="40">
        <v>4000</v>
      </c>
      <c r="AL22" s="38">
        <f t="shared" si="9"/>
        <v>4000</v>
      </c>
      <c r="AM22" s="41">
        <f t="shared" si="7"/>
        <v>1172</v>
      </c>
      <c r="AQ22" s="11" t="s">
        <v>360</v>
      </c>
      <c r="AR22" s="44">
        <f t="shared" si="8"/>
        <v>5172</v>
      </c>
      <c r="AS22" s="40"/>
    </row>
    <row r="23" spans="1:45" x14ac:dyDescent="0.25">
      <c r="B23">
        <v>2667</v>
      </c>
      <c r="C23" t="s">
        <v>50</v>
      </c>
      <c r="E23" t="s">
        <v>506</v>
      </c>
      <c r="I23" s="13"/>
      <c r="J23" s="13"/>
      <c r="L23" s="15"/>
      <c r="M23" s="15"/>
      <c r="P23" s="10"/>
      <c r="Q23" s="10"/>
      <c r="R23" s="13"/>
      <c r="T23" s="29"/>
      <c r="U23" s="31">
        <f>V22-T22</f>
        <v>1172</v>
      </c>
      <c r="V23" s="13"/>
      <c r="W23" s="13"/>
      <c r="X23" s="13"/>
      <c r="Y23" s="13"/>
      <c r="Z23" s="50"/>
      <c r="AA23" s="29"/>
      <c r="AB23" s="13"/>
      <c r="AC23" s="13">
        <f>J22</f>
        <v>1172</v>
      </c>
      <c r="AD23" s="13"/>
      <c r="AE23" s="13"/>
      <c r="AF23" s="13">
        <f t="shared" si="3"/>
        <v>0</v>
      </c>
      <c r="AG23" s="45"/>
      <c r="AH23" s="46"/>
      <c r="AI23" s="46"/>
      <c r="AJ23" s="42"/>
      <c r="AK23" s="40"/>
      <c r="AL23" s="38">
        <f t="shared" si="9"/>
        <v>0</v>
      </c>
      <c r="AM23" s="41">
        <f t="shared" si="7"/>
        <v>0</v>
      </c>
      <c r="AQ23" s="11"/>
      <c r="AR23" s="44">
        <f t="shared" si="8"/>
        <v>0</v>
      </c>
      <c r="AS23" s="40"/>
    </row>
    <row r="24" spans="1:45" x14ac:dyDescent="0.25">
      <c r="A24">
        <v>690</v>
      </c>
      <c r="B24">
        <v>3935</v>
      </c>
      <c r="C24" t="s">
        <v>60</v>
      </c>
      <c r="E24" t="s">
        <v>388</v>
      </c>
      <c r="F24">
        <v>3935</v>
      </c>
      <c r="G24" t="s">
        <v>360</v>
      </c>
      <c r="H24" t="s">
        <v>495</v>
      </c>
      <c r="I24" s="13">
        <v>500</v>
      </c>
      <c r="J24" s="13">
        <v>2000</v>
      </c>
      <c r="L24" s="15">
        <v>500</v>
      </c>
      <c r="M24" s="15">
        <v>2000</v>
      </c>
      <c r="O24" s="10">
        <v>3937</v>
      </c>
      <c r="P24" s="10" t="s">
        <v>360</v>
      </c>
      <c r="Q24" s="10" t="s">
        <v>375</v>
      </c>
      <c r="R24" s="13">
        <f t="shared" si="10"/>
        <v>2500</v>
      </c>
      <c r="T24" s="29">
        <v>500</v>
      </c>
      <c r="U24" s="13"/>
      <c r="V24" s="13">
        <v>2500</v>
      </c>
      <c r="W24" s="13">
        <f t="shared" si="11"/>
        <v>2500</v>
      </c>
      <c r="X24" s="13">
        <f t="shared" si="11"/>
        <v>2500</v>
      </c>
      <c r="Y24" s="13">
        <f t="shared" si="2"/>
        <v>0</v>
      </c>
      <c r="Z24" s="50"/>
      <c r="AA24" s="29"/>
      <c r="AB24" s="13"/>
      <c r="AC24" s="13">
        <v>2500</v>
      </c>
      <c r="AD24" s="13">
        <f t="shared" ref="AD24" si="14">AC24</f>
        <v>2500</v>
      </c>
      <c r="AE24" s="13">
        <f t="shared" ref="AE24:AE25" si="15">AD24</f>
        <v>2500</v>
      </c>
      <c r="AF24" s="13">
        <f t="shared" si="3"/>
        <v>0</v>
      </c>
      <c r="AG24" s="45"/>
      <c r="AH24" s="46"/>
      <c r="AI24" s="46" t="s">
        <v>389</v>
      </c>
      <c r="AJ24" s="42" t="s">
        <v>360</v>
      </c>
      <c r="AK24" s="40">
        <v>500</v>
      </c>
      <c r="AL24" s="38">
        <f t="shared" si="9"/>
        <v>500</v>
      </c>
      <c r="AM24" s="41">
        <f t="shared" si="7"/>
        <v>2000</v>
      </c>
      <c r="AQ24" s="11" t="s">
        <v>360</v>
      </c>
      <c r="AR24" s="44">
        <f t="shared" si="8"/>
        <v>2500</v>
      </c>
      <c r="AS24" s="40"/>
    </row>
    <row r="25" spans="1:45" x14ac:dyDescent="0.25">
      <c r="A25">
        <v>735</v>
      </c>
      <c r="B25">
        <v>541</v>
      </c>
      <c r="C25" t="s">
        <v>60</v>
      </c>
      <c r="D25" t="s">
        <v>292</v>
      </c>
      <c r="E25" t="s">
        <v>131</v>
      </c>
      <c r="F25">
        <v>541</v>
      </c>
      <c r="G25" t="s">
        <v>248</v>
      </c>
      <c r="H25" t="s">
        <v>375</v>
      </c>
      <c r="I25" s="13">
        <v>2500</v>
      </c>
      <c r="J25" s="13">
        <f>29845-6066-4977+828+2156-2046</f>
        <v>19740</v>
      </c>
      <c r="L25" s="15">
        <v>2500</v>
      </c>
      <c r="M25" s="13">
        <f>J25</f>
        <v>19740</v>
      </c>
      <c r="O25" s="10">
        <v>541</v>
      </c>
      <c r="P25" s="10" t="s">
        <v>278</v>
      </c>
      <c r="Q25" s="10" t="s">
        <v>375</v>
      </c>
      <c r="R25" s="13">
        <f t="shared" si="10"/>
        <v>22240</v>
      </c>
      <c r="T25" s="29">
        <v>2500</v>
      </c>
      <c r="U25" s="13"/>
      <c r="V25" s="13">
        <f>J25+T25</f>
        <v>22240</v>
      </c>
      <c r="W25" s="13">
        <f t="shared" si="11"/>
        <v>22240</v>
      </c>
      <c r="X25" s="13">
        <f t="shared" si="11"/>
        <v>22240</v>
      </c>
      <c r="Y25" s="13">
        <f t="shared" si="2"/>
        <v>0</v>
      </c>
      <c r="Z25" s="50"/>
      <c r="AA25" s="29">
        <v>2500</v>
      </c>
      <c r="AB25" s="13">
        <f>AC26</f>
        <v>19740</v>
      </c>
      <c r="AC25" s="13"/>
      <c r="AD25" s="13">
        <f>AA25+AB25</f>
        <v>22240</v>
      </c>
      <c r="AE25" s="13">
        <f t="shared" si="15"/>
        <v>22240</v>
      </c>
      <c r="AF25" s="13">
        <f t="shared" si="3"/>
        <v>0</v>
      </c>
      <c r="AG25" s="45" t="s">
        <v>488</v>
      </c>
      <c r="AH25" s="46" t="s">
        <v>54</v>
      </c>
      <c r="AI25" s="46"/>
      <c r="AJ25" s="42"/>
      <c r="AK25" s="40">
        <v>2500</v>
      </c>
      <c r="AL25" s="38">
        <f t="shared" si="9"/>
        <v>2500</v>
      </c>
      <c r="AM25" s="41">
        <f t="shared" si="7"/>
        <v>19740</v>
      </c>
      <c r="AQ25" s="11"/>
      <c r="AR25" s="44">
        <f t="shared" si="8"/>
        <v>22240</v>
      </c>
      <c r="AS25" s="40"/>
    </row>
    <row r="26" spans="1:45" x14ac:dyDescent="0.25">
      <c r="I26" s="13"/>
      <c r="J26" s="13"/>
      <c r="L26" s="15"/>
      <c r="M26" s="15"/>
      <c r="P26" s="10"/>
      <c r="Q26" s="10"/>
      <c r="R26" s="13"/>
      <c r="T26" s="29"/>
      <c r="U26" s="13"/>
      <c r="V26" s="13"/>
      <c r="W26" s="13"/>
      <c r="X26" s="13"/>
      <c r="Y26" s="13"/>
      <c r="Z26" s="50"/>
      <c r="AA26" s="29"/>
      <c r="AB26" s="13"/>
      <c r="AC26" s="13">
        <f>M25</f>
        <v>19740</v>
      </c>
      <c r="AD26" s="13"/>
      <c r="AE26" s="13"/>
      <c r="AF26" s="13">
        <f t="shared" si="3"/>
        <v>0</v>
      </c>
      <c r="AG26" s="45"/>
      <c r="AH26" s="46"/>
      <c r="AI26" s="46"/>
      <c r="AJ26" s="42"/>
      <c r="AK26" s="40"/>
      <c r="AL26" s="38">
        <f t="shared" si="9"/>
        <v>0</v>
      </c>
      <c r="AM26" s="41">
        <f t="shared" si="7"/>
        <v>0</v>
      </c>
      <c r="AQ26" s="11"/>
      <c r="AR26" s="44">
        <f t="shared" si="8"/>
        <v>0</v>
      </c>
      <c r="AS26" s="40"/>
    </row>
    <row r="27" spans="1:45" x14ac:dyDescent="0.25">
      <c r="A27">
        <v>900</v>
      </c>
      <c r="B27">
        <v>5022</v>
      </c>
      <c r="C27" t="s">
        <v>60</v>
      </c>
      <c r="D27" t="s">
        <v>292</v>
      </c>
      <c r="E27" t="s">
        <v>390</v>
      </c>
      <c r="F27">
        <v>5022</v>
      </c>
      <c r="G27" t="s">
        <v>248</v>
      </c>
      <c r="H27" t="s">
        <v>375</v>
      </c>
      <c r="I27" s="13">
        <v>-50000</v>
      </c>
      <c r="J27" s="13"/>
      <c r="L27" s="15">
        <v>-50000</v>
      </c>
      <c r="M27" s="15"/>
      <c r="O27" s="16">
        <v>5022</v>
      </c>
      <c r="P27" s="16" t="s">
        <v>278</v>
      </c>
      <c r="Q27" s="16" t="s">
        <v>375</v>
      </c>
      <c r="R27" s="13">
        <f>+SUM(I27:K27)</f>
        <v>-50000</v>
      </c>
      <c r="T27" s="29">
        <v>-50000</v>
      </c>
      <c r="U27" s="13">
        <f>V28</f>
        <v>-5023</v>
      </c>
      <c r="V27" s="13"/>
      <c r="W27" s="13">
        <f>T27+U27</f>
        <v>-55023</v>
      </c>
      <c r="X27" s="13">
        <f>T27</f>
        <v>-50000</v>
      </c>
      <c r="Y27" s="13">
        <f t="shared" si="2"/>
        <v>0</v>
      </c>
      <c r="Z27" s="50"/>
      <c r="AA27" s="29">
        <v>-50000</v>
      </c>
      <c r="AB27" s="13">
        <f>AC28</f>
        <v>-5023</v>
      </c>
      <c r="AC27" s="13"/>
      <c r="AD27" s="13">
        <f>AA27+AB27</f>
        <v>-55023</v>
      </c>
      <c r="AE27" s="13">
        <f>AA27</f>
        <v>-50000</v>
      </c>
      <c r="AF27" s="13">
        <f t="shared" si="3"/>
        <v>0</v>
      </c>
      <c r="AG27" s="45" t="s">
        <v>487</v>
      </c>
      <c r="AH27" s="47" t="s">
        <v>501</v>
      </c>
      <c r="AI27" s="47">
        <v>5022</v>
      </c>
      <c r="AJ27" s="43" t="s">
        <v>278</v>
      </c>
      <c r="AK27" s="40">
        <v>-50000</v>
      </c>
      <c r="AL27" s="38">
        <f t="shared" si="9"/>
        <v>-50000</v>
      </c>
      <c r="AM27" s="41">
        <f t="shared" si="7"/>
        <v>0</v>
      </c>
      <c r="AQ27" s="45" t="s">
        <v>278</v>
      </c>
      <c r="AR27" s="44">
        <f t="shared" si="8"/>
        <v>-50000</v>
      </c>
      <c r="AS27" s="40"/>
    </row>
    <row r="28" spans="1:45" x14ac:dyDescent="0.25">
      <c r="B28">
        <v>5023</v>
      </c>
      <c r="C28" t="s">
        <v>50</v>
      </c>
      <c r="D28" t="s">
        <v>489</v>
      </c>
      <c r="E28" t="s">
        <v>506</v>
      </c>
      <c r="F28" t="s">
        <v>489</v>
      </c>
      <c r="I28" s="13"/>
      <c r="J28" s="13">
        <v>-5023</v>
      </c>
      <c r="L28" s="15"/>
      <c r="M28" s="15">
        <f>J28</f>
        <v>-5023</v>
      </c>
      <c r="O28" s="16"/>
      <c r="P28" s="16"/>
      <c r="Q28" s="16"/>
      <c r="R28" s="13">
        <f>+SUM(I28:K28)</f>
        <v>-5023</v>
      </c>
      <c r="T28" s="29"/>
      <c r="U28" s="13"/>
      <c r="V28" s="13">
        <f>J28</f>
        <v>-5023</v>
      </c>
      <c r="W28" s="13">
        <f>V28</f>
        <v>-5023</v>
      </c>
      <c r="X28" s="13">
        <f>W28</f>
        <v>-5023</v>
      </c>
      <c r="Y28" s="13">
        <f t="shared" si="2"/>
        <v>0</v>
      </c>
      <c r="Z28" s="50"/>
      <c r="AA28" s="29"/>
      <c r="AB28" s="13"/>
      <c r="AC28" s="13">
        <f>J28</f>
        <v>-5023</v>
      </c>
      <c r="AD28" s="13">
        <f>AC28</f>
        <v>-5023</v>
      </c>
      <c r="AE28" s="13">
        <f>AD28</f>
        <v>-5023</v>
      </c>
      <c r="AF28" s="13">
        <f t="shared" si="3"/>
        <v>0</v>
      </c>
      <c r="AG28" s="45"/>
      <c r="AH28" s="47"/>
      <c r="AI28" s="47"/>
      <c r="AJ28" s="43"/>
      <c r="AK28" s="40"/>
      <c r="AL28" s="38">
        <f t="shared" si="9"/>
        <v>0</v>
      </c>
      <c r="AM28" s="41">
        <f t="shared" si="7"/>
        <v>-5023</v>
      </c>
      <c r="AQ28" s="45"/>
      <c r="AR28" s="44">
        <f t="shared" si="8"/>
        <v>-5023</v>
      </c>
      <c r="AS28" s="40"/>
    </row>
    <row r="29" spans="1:45" x14ac:dyDescent="0.25">
      <c r="A29">
        <v>920</v>
      </c>
      <c r="B29">
        <v>4397</v>
      </c>
      <c r="C29" t="s">
        <v>60</v>
      </c>
      <c r="D29" t="s">
        <v>292</v>
      </c>
      <c r="E29" t="s">
        <v>391</v>
      </c>
      <c r="F29">
        <v>4397</v>
      </c>
      <c r="G29" t="s">
        <v>248</v>
      </c>
      <c r="H29" t="s">
        <v>375</v>
      </c>
      <c r="I29" s="13">
        <v>-10000</v>
      </c>
      <c r="J29" s="13"/>
      <c r="L29" s="15">
        <v>-10000</v>
      </c>
      <c r="M29" s="15"/>
      <c r="O29" s="16">
        <v>4397</v>
      </c>
      <c r="P29" s="16" t="s">
        <v>278</v>
      </c>
      <c r="Q29" s="16" t="s">
        <v>375</v>
      </c>
      <c r="R29" s="13">
        <f>+SUM(I29:K29)</f>
        <v>-10000</v>
      </c>
      <c r="T29" s="29">
        <v>-10000</v>
      </c>
      <c r="U29" s="13">
        <f>V30</f>
        <v>-3934</v>
      </c>
      <c r="V29" s="13"/>
      <c r="W29" s="13">
        <f>T29+U29</f>
        <v>-13934</v>
      </c>
      <c r="X29" s="13">
        <f>T29</f>
        <v>-10000</v>
      </c>
      <c r="Y29" s="13">
        <f t="shared" si="2"/>
        <v>0</v>
      </c>
      <c r="Z29" s="50"/>
      <c r="AA29" s="29">
        <v>-10000</v>
      </c>
      <c r="AB29" s="13">
        <f>AC30</f>
        <v>-3934</v>
      </c>
      <c r="AC29" s="13"/>
      <c r="AD29" s="13">
        <f>AA29+AB29</f>
        <v>-13934</v>
      </c>
      <c r="AE29" s="13">
        <f>AA29</f>
        <v>-10000</v>
      </c>
      <c r="AF29" s="13">
        <f t="shared" si="3"/>
        <v>0</v>
      </c>
      <c r="AG29" s="45" t="s">
        <v>487</v>
      </c>
      <c r="AH29" s="47" t="s">
        <v>332</v>
      </c>
      <c r="AI29" s="47">
        <v>4397</v>
      </c>
      <c r="AJ29" s="43" t="s">
        <v>278</v>
      </c>
      <c r="AK29" s="40">
        <v>-10000</v>
      </c>
      <c r="AL29" s="38">
        <f t="shared" si="9"/>
        <v>-10000</v>
      </c>
      <c r="AM29" s="41">
        <f t="shared" si="7"/>
        <v>0</v>
      </c>
      <c r="AQ29" s="45" t="s">
        <v>278</v>
      </c>
      <c r="AR29" s="44">
        <f t="shared" si="8"/>
        <v>-10000</v>
      </c>
      <c r="AS29" s="40"/>
    </row>
    <row r="30" spans="1:45" x14ac:dyDescent="0.25">
      <c r="B30">
        <v>3934</v>
      </c>
      <c r="C30" t="s">
        <v>50</v>
      </c>
      <c r="D30" t="s">
        <v>489</v>
      </c>
      <c r="E30" t="s">
        <v>392</v>
      </c>
      <c r="F30" t="s">
        <v>489</v>
      </c>
      <c r="I30" s="13"/>
      <c r="J30" s="13">
        <v>-3934</v>
      </c>
      <c r="L30" s="15"/>
      <c r="M30" s="13">
        <f>J30</f>
        <v>-3934</v>
      </c>
      <c r="O30" s="16"/>
      <c r="P30" s="16"/>
      <c r="Q30" s="16"/>
      <c r="R30" s="13">
        <f>+SUM(I30:K30)</f>
        <v>-3934</v>
      </c>
      <c r="T30" s="29"/>
      <c r="U30" s="13"/>
      <c r="V30" s="13">
        <f>J30</f>
        <v>-3934</v>
      </c>
      <c r="W30" s="13">
        <f>V30</f>
        <v>-3934</v>
      </c>
      <c r="X30" s="13">
        <f>W30</f>
        <v>-3934</v>
      </c>
      <c r="Y30" s="13">
        <f t="shared" si="2"/>
        <v>0</v>
      </c>
      <c r="Z30" s="50"/>
      <c r="AA30" s="29"/>
      <c r="AB30" s="13"/>
      <c r="AC30" s="13">
        <f>J30</f>
        <v>-3934</v>
      </c>
      <c r="AD30" s="13">
        <f>AC30</f>
        <v>-3934</v>
      </c>
      <c r="AE30" s="13">
        <f>AD30</f>
        <v>-3934</v>
      </c>
      <c r="AF30" s="13">
        <f t="shared" si="3"/>
        <v>0</v>
      </c>
      <c r="AG30" s="45"/>
      <c r="AH30" s="47"/>
      <c r="AI30" s="47"/>
      <c r="AJ30" s="43"/>
      <c r="AK30" s="40"/>
      <c r="AL30" s="38">
        <f t="shared" si="9"/>
        <v>0</v>
      </c>
      <c r="AM30" s="41">
        <f t="shared" si="7"/>
        <v>-3934</v>
      </c>
      <c r="AQ30" s="45"/>
      <c r="AR30" s="44">
        <f t="shared" si="8"/>
        <v>-3934</v>
      </c>
      <c r="AS30" s="40"/>
    </row>
    <row r="31" spans="1:45" x14ac:dyDescent="0.25">
      <c r="A31">
        <v>930</v>
      </c>
      <c r="B31">
        <v>3984</v>
      </c>
      <c r="C31" t="s">
        <v>60</v>
      </c>
      <c r="D31" t="s">
        <v>292</v>
      </c>
      <c r="E31" t="s">
        <v>393</v>
      </c>
      <c r="F31">
        <v>3984</v>
      </c>
      <c r="G31" t="s">
        <v>248</v>
      </c>
      <c r="H31" t="s">
        <v>375</v>
      </c>
      <c r="I31" s="13">
        <v>-20000</v>
      </c>
      <c r="J31" s="13"/>
      <c r="L31" s="15">
        <v>-20000</v>
      </c>
      <c r="M31" s="15"/>
      <c r="O31" s="16">
        <v>3984</v>
      </c>
      <c r="P31" s="16" t="s">
        <v>278</v>
      </c>
      <c r="Q31" s="16" t="s">
        <v>375</v>
      </c>
      <c r="R31" s="13">
        <f>+SUM(I31:K31)</f>
        <v>-20000</v>
      </c>
      <c r="T31" s="29">
        <v>-20000</v>
      </c>
      <c r="U31" s="13">
        <f>U32</f>
        <v>-10835</v>
      </c>
      <c r="V31" s="13"/>
      <c r="W31" s="13">
        <f>T31+U31</f>
        <v>-30835</v>
      </c>
      <c r="X31" s="13">
        <f>T31</f>
        <v>-20000</v>
      </c>
      <c r="Y31" s="13">
        <f t="shared" si="2"/>
        <v>0</v>
      </c>
      <c r="Z31" s="50"/>
      <c r="AA31" s="29">
        <v>-20000</v>
      </c>
      <c r="AB31" s="13">
        <f>AB32</f>
        <v>-10835</v>
      </c>
      <c r="AC31" s="13"/>
      <c r="AD31" s="13">
        <f>AA31+AB31</f>
        <v>-30835</v>
      </c>
      <c r="AE31" s="13">
        <f>AA31</f>
        <v>-20000</v>
      </c>
      <c r="AF31" s="13">
        <f t="shared" si="3"/>
        <v>0</v>
      </c>
      <c r="AG31" s="45" t="s">
        <v>487</v>
      </c>
      <c r="AH31" s="48" t="s">
        <v>326</v>
      </c>
      <c r="AI31" s="47">
        <v>3984</v>
      </c>
      <c r="AJ31" s="43" t="s">
        <v>278</v>
      </c>
      <c r="AK31" s="40">
        <v>-14000</v>
      </c>
      <c r="AL31" s="38">
        <f>+AR31</f>
        <v>-20000</v>
      </c>
      <c r="AM31" s="41">
        <f t="shared" si="7"/>
        <v>0</v>
      </c>
      <c r="AQ31" s="45" t="s">
        <v>278</v>
      </c>
      <c r="AR31" s="44">
        <f t="shared" si="8"/>
        <v>-20000</v>
      </c>
      <c r="AS31" s="40"/>
    </row>
    <row r="32" spans="1:45" x14ac:dyDescent="0.25">
      <c r="B32">
        <v>3990</v>
      </c>
      <c r="C32" t="s">
        <v>50</v>
      </c>
      <c r="E32" t="s">
        <v>394</v>
      </c>
      <c r="I32" s="13"/>
      <c r="J32" s="13"/>
      <c r="L32" s="15"/>
      <c r="M32" s="15"/>
      <c r="P32" s="10"/>
      <c r="Q32" s="10"/>
      <c r="R32" s="13"/>
      <c r="T32" s="29"/>
      <c r="U32" s="31">
        <f>SUM(X6:X11)</f>
        <v>-10835</v>
      </c>
      <c r="V32" s="13"/>
      <c r="W32" s="13"/>
      <c r="X32" s="13"/>
      <c r="Y32" s="13">
        <f t="shared" si="2"/>
        <v>0</v>
      </c>
      <c r="Z32" s="50"/>
      <c r="AA32" s="29"/>
      <c r="AB32" s="31">
        <f>SUM(AE6:AE11)</f>
        <v>-10835</v>
      </c>
      <c r="AC32" s="13"/>
      <c r="AD32" s="13"/>
      <c r="AE32" s="13"/>
      <c r="AF32" s="13">
        <f t="shared" si="3"/>
        <v>0</v>
      </c>
      <c r="AG32" s="46"/>
      <c r="AH32" s="46"/>
      <c r="AI32" s="46"/>
      <c r="AJ32" s="42"/>
      <c r="AK32" s="40"/>
      <c r="AL32" s="38">
        <f t="shared" si="9"/>
        <v>0</v>
      </c>
      <c r="AM32" s="41">
        <f>+J37</f>
        <v>-10835</v>
      </c>
      <c r="AQ32" s="11"/>
      <c r="AR32" s="44"/>
      <c r="AS32" s="40"/>
    </row>
    <row r="33" spans="1:48" x14ac:dyDescent="0.25">
      <c r="E33" s="2" t="s">
        <v>479</v>
      </c>
      <c r="I33" s="13">
        <f>SUM(I6:I32)</f>
        <v>0</v>
      </c>
      <c r="J33" s="13">
        <f>SUM(J6:J32)</f>
        <v>0</v>
      </c>
      <c r="L33" s="13">
        <f>SUM(L6:L32)</f>
        <v>0</v>
      </c>
      <c r="M33" s="13">
        <f>SUM(M6:M32)</f>
        <v>0</v>
      </c>
      <c r="R33" s="13">
        <f>SUM(R6:R32)</f>
        <v>0</v>
      </c>
      <c r="T33" s="13">
        <f>SUM(T6:T32)</f>
        <v>0</v>
      </c>
      <c r="U33" s="35" t="s">
        <v>509</v>
      </c>
      <c r="V33" s="13">
        <f>SUM(V6:V32)</f>
        <v>11536</v>
      </c>
      <c r="W33" s="6"/>
      <c r="X33" s="13">
        <f>SUM(X6:X32)</f>
        <v>0</v>
      </c>
      <c r="Y33" s="13">
        <f t="shared" si="2"/>
        <v>0</v>
      </c>
      <c r="Z33" s="50"/>
      <c r="AA33" s="13">
        <f>SUM(AA6:AA32)</f>
        <v>-500</v>
      </c>
      <c r="AB33" s="35" t="s">
        <v>509</v>
      </c>
      <c r="AC33" s="13">
        <f>SUM(AC6:AC32)</f>
        <v>2036</v>
      </c>
      <c r="AD33" s="6"/>
      <c r="AE33" s="13">
        <f>SUM(AE6:AE32)</f>
        <v>0</v>
      </c>
      <c r="AF33" s="13">
        <f t="shared" si="3"/>
        <v>0</v>
      </c>
      <c r="AJ33" s="6"/>
      <c r="AK33" s="13">
        <f>SUM(AK6:AK32)</f>
        <v>0</v>
      </c>
      <c r="AL33" s="13">
        <f>SUM(AL6:AL32)</f>
        <v>0</v>
      </c>
      <c r="AM33" s="13">
        <f>SUM(AM6:AM32)</f>
        <v>0</v>
      </c>
      <c r="AR33" s="13">
        <f>SUM(AR6:AR32)</f>
        <v>0</v>
      </c>
    </row>
    <row r="34" spans="1:48" x14ac:dyDescent="0.25">
      <c r="T34" s="6"/>
      <c r="U34" s="34" t="s">
        <v>510</v>
      </c>
      <c r="V34" s="13">
        <f>V33+T33</f>
        <v>11536</v>
      </c>
      <c r="AB34" s="34" t="s">
        <v>510</v>
      </c>
      <c r="AC34" s="13">
        <f>AC33+AA33</f>
        <v>1536</v>
      </c>
      <c r="AJ34" s="6"/>
      <c r="AK34" s="6"/>
      <c r="AL34"/>
      <c r="AM34"/>
    </row>
    <row r="35" spans="1:48" x14ac:dyDescent="0.25">
      <c r="T35" s="6"/>
      <c r="U35" s="34" t="s">
        <v>511</v>
      </c>
      <c r="V35" s="13">
        <f>V34+X7+X9</f>
        <v>10000</v>
      </c>
      <c r="AB35" s="34" t="s">
        <v>511</v>
      </c>
      <c r="AC35" s="13">
        <f>AC34+AE7+AE9</f>
        <v>0</v>
      </c>
      <c r="AJ35" s="6"/>
      <c r="AK35" s="6"/>
      <c r="AL35"/>
      <c r="AM35"/>
      <c r="AR35" s="6">
        <v>-12881</v>
      </c>
    </row>
    <row r="36" spans="1:48" x14ac:dyDescent="0.25">
      <c r="T36" s="6"/>
      <c r="U36" s="34" t="s">
        <v>512</v>
      </c>
      <c r="V36" s="13">
        <f>V35-(V20-U20+V22-U22+V25-(V25-T25))</f>
        <v>500</v>
      </c>
      <c r="AJ36" s="6"/>
      <c r="AK36" s="6"/>
      <c r="AL36"/>
      <c r="AM36"/>
    </row>
    <row r="37" spans="1:48" x14ac:dyDescent="0.25">
      <c r="E37" t="s">
        <v>394</v>
      </c>
      <c r="J37" s="6">
        <f>SUM(J6:J11)</f>
        <v>-10835</v>
      </c>
      <c r="M37" s="6"/>
      <c r="R37" s="6">
        <f>SUM(R6:R11)</f>
        <v>-10835</v>
      </c>
      <c r="V37"/>
      <c r="X37" s="6">
        <f>SUM(X6:X11)</f>
        <v>-10835</v>
      </c>
      <c r="AJ37" s="6"/>
      <c r="AK37" s="6"/>
      <c r="AL37"/>
      <c r="AM37" s="37"/>
    </row>
    <row r="38" spans="1:48" x14ac:dyDescent="0.25">
      <c r="A38" t="s">
        <v>395</v>
      </c>
      <c r="J38"/>
      <c r="K38"/>
      <c r="L38"/>
      <c r="M38"/>
      <c r="N38"/>
      <c r="O38"/>
      <c r="P38"/>
      <c r="Q38"/>
      <c r="R38"/>
      <c r="S38"/>
      <c r="T38"/>
      <c r="U38"/>
      <c r="W38"/>
      <c r="X38"/>
      <c r="Y38"/>
      <c r="Z38"/>
      <c r="AA38"/>
      <c r="AB38"/>
      <c r="AC38"/>
      <c r="AD38"/>
      <c r="AE38"/>
      <c r="AF38"/>
      <c r="AG38"/>
      <c r="AH38"/>
      <c r="AI38"/>
      <c r="AJ38"/>
      <c r="AK38"/>
      <c r="AL38" t="s">
        <v>514</v>
      </c>
      <c r="AM38" s="37"/>
      <c r="AN38"/>
      <c r="AO38"/>
      <c r="AP38"/>
      <c r="AQ38"/>
      <c r="AR38"/>
      <c r="AS38"/>
    </row>
    <row r="39" spans="1:48" x14ac:dyDescent="0.25">
      <c r="A39" t="s">
        <v>481</v>
      </c>
      <c r="J39"/>
      <c r="K39"/>
      <c r="L39"/>
      <c r="M39"/>
      <c r="N39"/>
      <c r="O39"/>
      <c r="P39" s="5" t="s">
        <v>326</v>
      </c>
      <c r="Q39"/>
      <c r="R39"/>
      <c r="S39"/>
      <c r="T39"/>
      <c r="U39"/>
      <c r="V39"/>
      <c r="W39"/>
      <c r="X39"/>
      <c r="Y39"/>
      <c r="Z39"/>
      <c r="AA39"/>
      <c r="AB39"/>
      <c r="AC39"/>
      <c r="AD39"/>
      <c r="AE39"/>
      <c r="AF39"/>
      <c r="AG39"/>
      <c r="AH39"/>
      <c r="AI39"/>
      <c r="AJ39"/>
      <c r="AK39"/>
      <c r="AL39"/>
      <c r="AM39"/>
      <c r="AN39"/>
      <c r="AO39"/>
      <c r="AP39"/>
      <c r="AQ39"/>
      <c r="AR39"/>
      <c r="AS39"/>
    </row>
    <row r="40" spans="1:48" x14ac:dyDescent="0.25">
      <c r="A40" t="s">
        <v>396</v>
      </c>
      <c r="J40"/>
      <c r="K40"/>
      <c r="L40"/>
      <c r="M40"/>
      <c r="N40"/>
      <c r="O40"/>
      <c r="P40"/>
      <c r="Q40"/>
      <c r="R40"/>
      <c r="S40"/>
      <c r="T40"/>
      <c r="U40"/>
      <c r="V40" s="36"/>
      <c r="W40"/>
      <c r="X40"/>
      <c r="Y40"/>
      <c r="Z40"/>
      <c r="AA40"/>
      <c r="AB40"/>
      <c r="AC40"/>
      <c r="AD40"/>
      <c r="AE40"/>
      <c r="AF40"/>
      <c r="AG40"/>
      <c r="AH40"/>
      <c r="AI40"/>
      <c r="AJ40"/>
      <c r="AK40"/>
      <c r="AL40"/>
      <c r="AM40"/>
      <c r="AN40"/>
      <c r="AO40"/>
      <c r="AP40"/>
      <c r="AQ40"/>
      <c r="AR40"/>
      <c r="AS40"/>
      <c r="AT40"/>
      <c r="AU40"/>
      <c r="AV40"/>
    </row>
    <row r="42" spans="1:48" x14ac:dyDescent="0.25">
      <c r="A42" t="s">
        <v>397</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row>
    <row r="43" spans="1:48" x14ac:dyDescent="0.25">
      <c r="A43" t="s">
        <v>395</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row>
    <row r="44" spans="1:48" x14ac:dyDescent="0.25">
      <c r="A44" t="s">
        <v>398</v>
      </c>
      <c r="C44" t="s">
        <v>399</v>
      </c>
      <c r="D44">
        <v>4000</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row>
    <row r="45" spans="1:48" x14ac:dyDescent="0.25">
      <c r="A45" t="s">
        <v>400</v>
      </c>
      <c r="C45" t="s">
        <v>401</v>
      </c>
      <c r="D45">
        <v>4000</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row>
    <row r="48" spans="1:48" x14ac:dyDescent="0.25">
      <c r="A48" t="s">
        <v>402</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row>
    <row r="49" spans="1:48" x14ac:dyDescent="0.25">
      <c r="A49" t="s">
        <v>403</v>
      </c>
      <c r="C49" t="s">
        <v>399</v>
      </c>
      <c r="D49">
        <v>3000</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row>
    <row r="50" spans="1:48" x14ac:dyDescent="0.25">
      <c r="A50" t="s">
        <v>398</v>
      </c>
      <c r="C50" t="s">
        <v>401</v>
      </c>
      <c r="D50">
        <v>3000</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row>
    <row r="52" spans="1:48" x14ac:dyDescent="0.25">
      <c r="A52" t="s">
        <v>398</v>
      </c>
      <c r="C52" t="s">
        <v>399</v>
      </c>
      <c r="D52">
        <v>4000</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row>
    <row r="53" spans="1:48" x14ac:dyDescent="0.25">
      <c r="A53" t="s">
        <v>400</v>
      </c>
      <c r="C53" t="s">
        <v>401</v>
      </c>
      <c r="D53">
        <v>4000</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row>
    <row r="57" spans="1:48" x14ac:dyDescent="0.25">
      <c r="A57" t="s">
        <v>404</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row>
    <row r="58" spans="1:48" x14ac:dyDescent="0.25">
      <c r="A58" t="s">
        <v>405</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row>
    <row r="59" spans="1:48" x14ac:dyDescent="0.25">
      <c r="A59" t="s">
        <v>406</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row>
    <row r="60" spans="1:48" x14ac:dyDescent="0.25">
      <c r="A60" t="s">
        <v>407</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2" spans="1:48" x14ac:dyDescent="0.25">
      <c r="A62" t="s">
        <v>408</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x14ac:dyDescent="0.25">
      <c r="A63" t="s">
        <v>409</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row>
    <row r="64" spans="1:48" x14ac:dyDescent="0.25">
      <c r="A64" t="s">
        <v>410</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6" spans="1:48" x14ac:dyDescent="0.25">
      <c r="A66" t="s">
        <v>2008</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x14ac:dyDescent="0.25">
      <c r="A67" t="s">
        <v>411</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x14ac:dyDescent="0.25">
      <c r="A68" t="s">
        <v>412</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sheetData>
  <mergeCells count="17">
    <mergeCell ref="T3:T4"/>
    <mergeCell ref="I3:I4"/>
    <mergeCell ref="L3:L4"/>
    <mergeCell ref="J3:J4"/>
    <mergeCell ref="M3:M4"/>
    <mergeCell ref="R3:R4"/>
    <mergeCell ref="Y3:Y4"/>
    <mergeCell ref="AG3:AG4"/>
    <mergeCell ref="AH3:AH4"/>
    <mergeCell ref="V3:V4"/>
    <mergeCell ref="W3:W4"/>
    <mergeCell ref="X3:X4"/>
    <mergeCell ref="AA3:AA4"/>
    <mergeCell ref="AC3:AC4"/>
    <mergeCell ref="AD3:AD4"/>
    <mergeCell ref="AE3:AE4"/>
    <mergeCell ref="AF3:AF4"/>
  </mergeCell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8"/>
  <sheetViews>
    <sheetView tabSelected="1" workbookViewId="0">
      <pane ySplit="2100" topLeftCell="A109" activePane="bottomLeft"/>
      <selection activeCell="R1" sqref="R1"/>
      <selection pane="bottomLeft" activeCell="I129" sqref="I129"/>
    </sheetView>
  </sheetViews>
  <sheetFormatPr defaultRowHeight="15" x14ac:dyDescent="0.25"/>
  <cols>
    <col min="6" max="6" width="29.5703125" customWidth="1"/>
    <col min="7" max="8" width="8.140625" customWidth="1"/>
    <col min="9" max="9" width="10.28515625" style="103" customWidth="1"/>
    <col min="10" max="10" width="27" customWidth="1"/>
    <col min="11" max="11" width="0" hidden="1" customWidth="1"/>
    <col min="12" max="12" width="8.7109375" style="168" customWidth="1"/>
    <col min="13" max="13" width="3.7109375" style="230" customWidth="1"/>
    <col min="14" max="14" width="13.28515625" customWidth="1"/>
    <col min="15" max="15" width="35.140625" style="236" customWidth="1"/>
    <col min="16" max="16" width="13" customWidth="1"/>
    <col min="17" max="17" width="7.42578125" style="168" customWidth="1"/>
    <col min="18" max="18" width="14.28515625" customWidth="1"/>
    <col min="19" max="19" width="14.28515625" hidden="1" customWidth="1"/>
    <col min="20" max="20" width="13.42578125" hidden="1" customWidth="1"/>
    <col min="21" max="21" width="12.28515625" hidden="1" customWidth="1"/>
    <col min="22" max="22" width="0" hidden="1" customWidth="1"/>
  </cols>
  <sheetData>
    <row r="1" spans="1:23" ht="90" x14ac:dyDescent="0.25">
      <c r="A1" s="52" t="s">
        <v>1673</v>
      </c>
      <c r="B1" s="52" t="s">
        <v>1674</v>
      </c>
      <c r="C1" s="52" t="s">
        <v>1675</v>
      </c>
      <c r="D1" s="52" t="s">
        <v>1676</v>
      </c>
      <c r="E1" s="52" t="s">
        <v>1677</v>
      </c>
      <c r="F1" s="52" t="s">
        <v>1678</v>
      </c>
      <c r="G1" s="52" t="s">
        <v>369</v>
      </c>
      <c r="H1" s="52" t="s">
        <v>4</v>
      </c>
      <c r="I1" s="102" t="s">
        <v>2007</v>
      </c>
      <c r="J1" s="53" t="s">
        <v>1680</v>
      </c>
      <c r="K1" s="54" t="s">
        <v>1681</v>
      </c>
      <c r="L1" s="160" t="s">
        <v>2009</v>
      </c>
      <c r="M1" s="216" t="s">
        <v>1679</v>
      </c>
      <c r="N1" s="55" t="s">
        <v>1682</v>
      </c>
      <c r="O1" s="232" t="s">
        <v>2009</v>
      </c>
      <c r="P1" s="55" t="s">
        <v>1683</v>
      </c>
      <c r="Q1" s="160" t="s">
        <v>2009</v>
      </c>
      <c r="R1" s="55" t="s">
        <v>1684</v>
      </c>
      <c r="S1" s="55"/>
      <c r="T1" s="56" t="s">
        <v>1685</v>
      </c>
      <c r="U1" s="55" t="s">
        <v>1686</v>
      </c>
      <c r="V1" s="55" t="s">
        <v>1687</v>
      </c>
      <c r="W1" s="57"/>
    </row>
    <row r="2" spans="1:23" x14ac:dyDescent="0.25">
      <c r="F2" s="5" t="s">
        <v>1688</v>
      </c>
      <c r="G2" s="5"/>
      <c r="H2" s="5"/>
      <c r="J2" t="s">
        <v>1688</v>
      </c>
      <c r="L2" s="161"/>
      <c r="M2" s="217"/>
      <c r="N2" s="58" t="s">
        <v>1689</v>
      </c>
      <c r="O2" s="234"/>
      <c r="P2" s="58" t="s">
        <v>1689</v>
      </c>
      <c r="Q2" s="175"/>
      <c r="R2" s="58"/>
      <c r="S2" s="58"/>
      <c r="T2" s="58"/>
      <c r="U2" s="59"/>
      <c r="V2" s="59"/>
      <c r="W2" s="60"/>
    </row>
    <row r="3" spans="1:23" x14ac:dyDescent="0.25">
      <c r="A3" s="61"/>
      <c r="B3" s="61"/>
      <c r="C3" s="61"/>
      <c r="D3" s="61"/>
      <c r="E3" s="61"/>
      <c r="F3" s="5" t="s">
        <v>1893</v>
      </c>
      <c r="G3" s="5"/>
      <c r="H3" s="5"/>
      <c r="J3" s="60"/>
      <c r="K3" s="62"/>
      <c r="L3" s="162"/>
      <c r="M3" s="218"/>
      <c r="N3" s="59" t="s">
        <v>1690</v>
      </c>
      <c r="O3" s="235"/>
      <c r="P3" s="59" t="s">
        <v>1690</v>
      </c>
      <c r="Q3" s="169"/>
      <c r="R3" s="59"/>
      <c r="S3" s="59"/>
      <c r="T3" s="59"/>
      <c r="U3" s="59"/>
      <c r="V3" s="59"/>
      <c r="W3" s="60"/>
    </row>
    <row r="4" spans="1:23" x14ac:dyDescent="0.25">
      <c r="A4" s="61"/>
      <c r="B4" s="61"/>
      <c r="C4" s="61"/>
      <c r="D4" s="61"/>
      <c r="E4" s="61"/>
      <c r="F4" s="5" t="s">
        <v>1893</v>
      </c>
      <c r="G4" s="5"/>
      <c r="H4" s="5"/>
      <c r="J4" s="60"/>
      <c r="K4" s="62"/>
      <c r="L4" s="162"/>
      <c r="M4" s="218"/>
      <c r="N4" s="59" t="s">
        <v>1691</v>
      </c>
      <c r="O4" s="235"/>
      <c r="P4" s="59" t="s">
        <v>1691</v>
      </c>
      <c r="Q4" s="169"/>
      <c r="R4" s="59"/>
      <c r="S4" s="59"/>
      <c r="T4" s="59"/>
      <c r="U4" s="59"/>
      <c r="V4" s="59"/>
      <c r="W4" s="60"/>
    </row>
    <row r="5" spans="1:23" x14ac:dyDescent="0.25">
      <c r="A5" s="61"/>
      <c r="B5" s="61"/>
      <c r="C5" s="61"/>
      <c r="D5" s="61"/>
      <c r="E5" s="61"/>
      <c r="F5" s="5" t="s">
        <v>1893</v>
      </c>
      <c r="G5" s="5"/>
      <c r="H5" s="5"/>
      <c r="J5" s="60"/>
      <c r="K5" s="62"/>
      <c r="L5" s="162"/>
      <c r="M5" s="218"/>
      <c r="N5" s="59" t="s">
        <v>1692</v>
      </c>
      <c r="O5" s="235"/>
      <c r="P5" s="59" t="s">
        <v>1693</v>
      </c>
      <c r="Q5" s="169"/>
      <c r="R5" s="63"/>
      <c r="S5" s="63"/>
      <c r="T5" s="59"/>
      <c r="U5" s="59"/>
      <c r="V5" s="59"/>
      <c r="W5" s="60"/>
    </row>
    <row r="6" spans="1:23" x14ac:dyDescent="0.25">
      <c r="A6" s="64"/>
      <c r="B6" s="64"/>
      <c r="C6" s="64"/>
      <c r="D6" s="64"/>
      <c r="E6" s="64"/>
      <c r="F6" s="5" t="s">
        <v>1894</v>
      </c>
      <c r="G6" s="5"/>
      <c r="H6" s="5"/>
      <c r="L6" s="161"/>
      <c r="M6" s="217"/>
      <c r="N6" t="s">
        <v>300</v>
      </c>
      <c r="P6" t="s">
        <v>300</v>
      </c>
      <c r="Q6" s="161"/>
      <c r="U6" s="59"/>
      <c r="V6" s="59"/>
      <c r="W6" s="60"/>
    </row>
    <row r="7" spans="1:23" x14ac:dyDescent="0.25">
      <c r="A7" s="64"/>
      <c r="B7" s="64"/>
      <c r="C7" s="64"/>
      <c r="D7" s="64"/>
      <c r="E7" s="64"/>
      <c r="F7" s="5" t="s">
        <v>1895</v>
      </c>
      <c r="G7" s="5"/>
      <c r="H7" s="5"/>
      <c r="L7" s="161"/>
      <c r="M7" s="217"/>
      <c r="N7" t="s">
        <v>292</v>
      </c>
      <c r="O7" s="237"/>
      <c r="P7" t="s">
        <v>292</v>
      </c>
      <c r="Q7" s="161"/>
      <c r="U7" s="59"/>
      <c r="V7" s="59"/>
      <c r="W7" s="60"/>
    </row>
    <row r="8" spans="1:23" x14ac:dyDescent="0.25">
      <c r="F8" s="5" t="s">
        <v>1896</v>
      </c>
      <c r="G8" s="5"/>
      <c r="H8" s="5"/>
      <c r="J8" s="64" t="s">
        <v>1694</v>
      </c>
      <c r="L8" s="161"/>
      <c r="M8" s="217"/>
      <c r="N8" s="65">
        <v>87654321</v>
      </c>
      <c r="O8" s="238"/>
      <c r="P8" s="65">
        <v>87654321</v>
      </c>
      <c r="Q8" s="164"/>
      <c r="R8" s="65"/>
      <c r="S8" s="65"/>
      <c r="T8" s="65"/>
      <c r="U8" s="59"/>
      <c r="V8" s="59"/>
      <c r="W8" s="60"/>
    </row>
    <row r="9" spans="1:23" x14ac:dyDescent="0.25">
      <c r="A9" s="64"/>
      <c r="B9" s="64"/>
      <c r="C9" s="64"/>
      <c r="D9" s="64"/>
      <c r="E9" s="64"/>
      <c r="F9" s="5" t="s">
        <v>1897</v>
      </c>
      <c r="G9" s="5"/>
      <c r="H9" s="5"/>
      <c r="J9" s="60"/>
      <c r="K9" s="62"/>
      <c r="L9" s="162"/>
      <c r="M9" s="218"/>
      <c r="N9" s="59" t="s">
        <v>1695</v>
      </c>
      <c r="O9" s="235"/>
      <c r="P9" s="59" t="s">
        <v>1695</v>
      </c>
      <c r="Q9" s="169"/>
      <c r="R9" s="59"/>
      <c r="S9" s="59"/>
      <c r="T9" s="59"/>
      <c r="U9" s="59"/>
      <c r="V9" s="59"/>
      <c r="W9" s="60"/>
    </row>
    <row r="10" spans="1:23" x14ac:dyDescent="0.25">
      <c r="A10" s="64"/>
      <c r="B10" s="64"/>
      <c r="C10" s="64"/>
      <c r="D10" s="64"/>
      <c r="E10" s="64"/>
      <c r="F10" s="5" t="s">
        <v>1898</v>
      </c>
      <c r="G10" s="5"/>
      <c r="H10" s="5"/>
      <c r="J10" s="60"/>
      <c r="K10" s="62"/>
      <c r="L10" s="162"/>
      <c r="M10" s="218"/>
      <c r="N10" s="59" t="s">
        <v>1696</v>
      </c>
      <c r="O10" s="235"/>
      <c r="P10" s="59" t="s">
        <v>1696</v>
      </c>
      <c r="Q10" s="169"/>
      <c r="R10" s="59"/>
      <c r="S10" s="59"/>
      <c r="T10" s="59"/>
      <c r="U10" s="59"/>
      <c r="V10" s="59"/>
      <c r="W10" s="60"/>
    </row>
    <row r="11" spans="1:23" x14ac:dyDescent="0.25">
      <c r="F11" s="5" t="s">
        <v>1899</v>
      </c>
      <c r="G11" s="110">
        <v>4907</v>
      </c>
      <c r="H11" s="111" t="s">
        <v>50</v>
      </c>
      <c r="I11" s="112"/>
      <c r="J11" s="104" t="s">
        <v>1697</v>
      </c>
      <c r="K11" s="105"/>
      <c r="L11" s="163"/>
      <c r="M11" s="219"/>
      <c r="N11" s="106">
        <v>-16613551</v>
      </c>
      <c r="O11" s="239"/>
      <c r="P11" s="106">
        <v>-16613551</v>
      </c>
      <c r="Q11" s="170"/>
      <c r="R11" s="106"/>
      <c r="S11" s="106"/>
      <c r="T11" s="106">
        <v>-19195013</v>
      </c>
      <c r="U11" s="66">
        <v>-19195013</v>
      </c>
      <c r="V11" s="66"/>
      <c r="W11" s="67"/>
    </row>
    <row r="12" spans="1:23" x14ac:dyDescent="0.25">
      <c r="F12" s="5" t="s">
        <v>1900</v>
      </c>
      <c r="G12" s="113">
        <v>2409</v>
      </c>
      <c r="H12" s="111" t="s">
        <v>50</v>
      </c>
      <c r="I12" s="112"/>
      <c r="J12" s="107" t="s">
        <v>1698</v>
      </c>
      <c r="K12" s="108" t="s">
        <v>1699</v>
      </c>
      <c r="L12" s="163"/>
      <c r="M12" s="219"/>
      <c r="N12" s="109">
        <v>-16509371</v>
      </c>
      <c r="O12" s="239"/>
      <c r="P12" s="109">
        <v>-16509371</v>
      </c>
      <c r="Q12" s="170"/>
      <c r="R12" s="109"/>
      <c r="S12" s="109"/>
      <c r="T12" s="109">
        <v>-18012026</v>
      </c>
      <c r="U12" s="68"/>
      <c r="V12" s="68"/>
      <c r="W12" s="67"/>
    </row>
    <row r="13" spans="1:23" x14ac:dyDescent="0.25">
      <c r="F13" s="5" t="s">
        <v>1901</v>
      </c>
      <c r="G13" s="110">
        <v>2409</v>
      </c>
      <c r="H13" s="111" t="s">
        <v>50</v>
      </c>
      <c r="I13" s="112"/>
      <c r="J13" s="107" t="s">
        <v>1700</v>
      </c>
      <c r="K13" s="108" t="s">
        <v>1701</v>
      </c>
      <c r="L13" s="163"/>
      <c r="M13" s="219"/>
      <c r="N13" s="109">
        <v>-81856</v>
      </c>
      <c r="O13" s="239"/>
      <c r="P13" s="109">
        <v>-81856</v>
      </c>
      <c r="Q13" s="170"/>
      <c r="R13" s="109"/>
      <c r="S13" s="109"/>
      <c r="T13" s="109">
        <v>-13084</v>
      </c>
      <c r="U13" s="68"/>
      <c r="V13" s="68"/>
      <c r="W13" s="67"/>
    </row>
    <row r="14" spans="1:23" x14ac:dyDescent="0.25">
      <c r="F14" s="5" t="s">
        <v>1902</v>
      </c>
      <c r="G14" s="110">
        <v>2409</v>
      </c>
      <c r="H14" s="111" t="s">
        <v>50</v>
      </c>
      <c r="I14" s="112"/>
      <c r="J14" s="107" t="s">
        <v>1702</v>
      </c>
      <c r="K14" s="108" t="s">
        <v>1703</v>
      </c>
      <c r="L14" s="163"/>
      <c r="M14" s="219"/>
      <c r="N14" s="109">
        <v>0</v>
      </c>
      <c r="O14" s="239"/>
      <c r="P14" s="109">
        <v>0</v>
      </c>
      <c r="Q14" s="170"/>
      <c r="R14" s="109"/>
      <c r="S14" s="109"/>
      <c r="T14" s="109">
        <v>-878597</v>
      </c>
      <c r="U14" s="68"/>
      <c r="V14" s="68"/>
      <c r="W14" s="67"/>
    </row>
    <row r="15" spans="1:23" x14ac:dyDescent="0.25">
      <c r="F15" s="5" t="s">
        <v>1903</v>
      </c>
      <c r="G15" s="110">
        <v>2409</v>
      </c>
      <c r="H15" s="111" t="s">
        <v>50</v>
      </c>
      <c r="I15" s="112"/>
      <c r="J15" s="107" t="s">
        <v>1704</v>
      </c>
      <c r="K15" s="108" t="s">
        <v>1703</v>
      </c>
      <c r="L15" s="163"/>
      <c r="M15" s="219"/>
      <c r="N15" s="109">
        <v>-22324</v>
      </c>
      <c r="O15" s="239"/>
      <c r="P15" s="109">
        <v>-22324</v>
      </c>
      <c r="Q15" s="170"/>
      <c r="R15" s="109"/>
      <c r="S15" s="109"/>
      <c r="T15" s="109">
        <v>-291306</v>
      </c>
      <c r="U15" s="68"/>
      <c r="V15" s="68"/>
      <c r="W15" s="67"/>
    </row>
    <row r="16" spans="1:23" x14ac:dyDescent="0.25">
      <c r="A16" t="s">
        <v>1705</v>
      </c>
      <c r="F16" s="5"/>
      <c r="G16" s="98"/>
      <c r="H16" s="5"/>
      <c r="J16" s="70" t="s">
        <v>1706</v>
      </c>
      <c r="K16" s="69"/>
      <c r="L16" s="164"/>
      <c r="M16" s="220"/>
      <c r="N16" s="69"/>
      <c r="O16" s="238"/>
      <c r="P16" s="69"/>
      <c r="Q16" s="164"/>
      <c r="R16" s="69"/>
      <c r="S16" s="69"/>
      <c r="T16" s="69"/>
      <c r="U16" s="69"/>
      <c r="V16" s="69"/>
      <c r="W16" s="67"/>
    </row>
    <row r="17" spans="3:23" x14ac:dyDescent="0.25">
      <c r="F17" s="5" t="s">
        <v>1904</v>
      </c>
      <c r="G17" s="12">
        <v>2727</v>
      </c>
      <c r="H17" s="111" t="s">
        <v>50</v>
      </c>
      <c r="I17" s="112"/>
      <c r="J17" s="114" t="s">
        <v>1707</v>
      </c>
      <c r="K17" s="115"/>
      <c r="L17" s="165"/>
      <c r="M17" s="221"/>
      <c r="N17" s="116">
        <v>34294</v>
      </c>
      <c r="O17" s="240"/>
      <c r="P17" s="116">
        <v>34294</v>
      </c>
      <c r="Q17" s="171"/>
      <c r="R17" s="115"/>
      <c r="S17" s="115"/>
      <c r="T17" s="116">
        <v>-182290</v>
      </c>
      <c r="U17" s="71"/>
      <c r="V17" s="71"/>
      <c r="W17" s="67"/>
    </row>
    <row r="18" spans="3:23" x14ac:dyDescent="0.25">
      <c r="F18" s="5" t="s">
        <v>1905</v>
      </c>
      <c r="G18" s="12">
        <v>2744</v>
      </c>
      <c r="H18" s="111" t="s">
        <v>50</v>
      </c>
      <c r="I18" s="112"/>
      <c r="J18" s="114" t="s">
        <v>1708</v>
      </c>
      <c r="K18" s="115"/>
      <c r="L18" s="165"/>
      <c r="M18" s="221"/>
      <c r="N18" s="116">
        <v>181210</v>
      </c>
      <c r="O18" s="240"/>
      <c r="P18" s="116">
        <v>181210</v>
      </c>
      <c r="Q18" s="171"/>
      <c r="R18" s="115"/>
      <c r="S18" s="115"/>
      <c r="T18" s="116">
        <v>-2227691</v>
      </c>
      <c r="U18" s="71"/>
      <c r="V18" s="71"/>
      <c r="W18" s="67"/>
    </row>
    <row r="19" spans="3:23" x14ac:dyDescent="0.25">
      <c r="F19" s="5" t="s">
        <v>1906</v>
      </c>
      <c r="G19" s="12">
        <v>2688</v>
      </c>
      <c r="H19" s="111" t="s">
        <v>50</v>
      </c>
      <c r="I19" s="112"/>
      <c r="J19" s="114" t="s">
        <v>1709</v>
      </c>
      <c r="K19" s="115"/>
      <c r="L19" s="165"/>
      <c r="M19" s="221"/>
      <c r="N19" s="116">
        <v>221</v>
      </c>
      <c r="O19" s="240"/>
      <c r="P19" s="116">
        <v>221</v>
      </c>
      <c r="Q19" s="171"/>
      <c r="R19" s="115"/>
      <c r="S19" s="115"/>
      <c r="T19" s="116">
        <v>-836</v>
      </c>
      <c r="U19" s="71"/>
      <c r="V19" s="71"/>
      <c r="W19" s="67"/>
    </row>
    <row r="20" spans="3:23" x14ac:dyDescent="0.25">
      <c r="C20" t="s">
        <v>1705</v>
      </c>
      <c r="D20" t="s">
        <v>1705</v>
      </c>
      <c r="E20" t="s">
        <v>1705</v>
      </c>
      <c r="F20" s="5" t="s">
        <v>1907</v>
      </c>
      <c r="G20" s="117">
        <v>4551</v>
      </c>
      <c r="H20" s="158" t="s">
        <v>60</v>
      </c>
      <c r="I20" s="112" t="s">
        <v>2006</v>
      </c>
      <c r="J20" s="118" t="s">
        <v>1710</v>
      </c>
      <c r="K20" s="119" t="s">
        <v>1711</v>
      </c>
      <c r="L20" s="163" t="s">
        <v>248</v>
      </c>
      <c r="M20" s="219"/>
      <c r="N20" s="120">
        <v>182290</v>
      </c>
      <c r="O20" s="239"/>
      <c r="P20" s="120"/>
      <c r="Q20" s="172"/>
      <c r="R20" s="120"/>
      <c r="S20" s="120"/>
      <c r="T20" s="120">
        <v>0</v>
      </c>
      <c r="U20" s="72"/>
      <c r="V20" s="72"/>
      <c r="W20" s="67"/>
    </row>
    <row r="21" spans="3:23" x14ac:dyDescent="0.25">
      <c r="C21" t="s">
        <v>1705</v>
      </c>
      <c r="D21" t="s">
        <v>1705</v>
      </c>
      <c r="E21" t="s">
        <v>1705</v>
      </c>
      <c r="F21" s="5" t="s">
        <v>1908</v>
      </c>
      <c r="G21" s="117">
        <v>5092</v>
      </c>
      <c r="H21" s="158" t="s">
        <v>60</v>
      </c>
      <c r="I21" s="112" t="s">
        <v>2006</v>
      </c>
      <c r="J21" s="118" t="s">
        <v>1712</v>
      </c>
      <c r="K21" s="119" t="s">
        <v>1713</v>
      </c>
      <c r="L21" s="163" t="s">
        <v>248</v>
      </c>
      <c r="M21" s="219"/>
      <c r="N21" s="120">
        <v>2227691</v>
      </c>
      <c r="O21" s="239"/>
      <c r="P21" s="120"/>
      <c r="Q21" s="172"/>
      <c r="R21" s="120"/>
      <c r="S21" s="120"/>
      <c r="T21" s="120">
        <v>0</v>
      </c>
      <c r="U21" s="72"/>
      <c r="V21" s="72"/>
      <c r="W21" s="67"/>
    </row>
    <row r="22" spans="3:23" x14ac:dyDescent="0.25">
      <c r="C22" t="s">
        <v>1705</v>
      </c>
      <c r="D22" t="s">
        <v>1705</v>
      </c>
      <c r="E22" t="s">
        <v>1705</v>
      </c>
      <c r="F22" s="5" t="s">
        <v>1909</v>
      </c>
      <c r="G22" s="117">
        <v>2120</v>
      </c>
      <c r="H22" s="158" t="s">
        <v>60</v>
      </c>
      <c r="I22" s="112" t="s">
        <v>2006</v>
      </c>
      <c r="J22" s="118" t="s">
        <v>1714</v>
      </c>
      <c r="K22" s="119" t="s">
        <v>1715</v>
      </c>
      <c r="L22" s="163" t="s">
        <v>248</v>
      </c>
      <c r="M22" s="219"/>
      <c r="N22" s="120">
        <v>836</v>
      </c>
      <c r="O22" s="239"/>
      <c r="P22" s="120"/>
      <c r="Q22" s="172"/>
      <c r="R22" s="120"/>
      <c r="S22" s="120"/>
      <c r="T22" s="120">
        <v>0</v>
      </c>
      <c r="U22" s="72"/>
      <c r="V22" s="72"/>
      <c r="W22" s="67"/>
    </row>
    <row r="23" spans="3:23" x14ac:dyDescent="0.25">
      <c r="F23" s="5" t="s">
        <v>1910</v>
      </c>
      <c r="G23" s="117">
        <v>4107</v>
      </c>
      <c r="H23" s="111" t="s">
        <v>50</v>
      </c>
      <c r="I23" s="112"/>
      <c r="J23" s="121" t="s">
        <v>206</v>
      </c>
      <c r="K23" s="119" t="s">
        <v>1716</v>
      </c>
      <c r="L23" s="163"/>
      <c r="M23" s="219"/>
      <c r="N23" s="120">
        <v>8826243</v>
      </c>
      <c r="O23" s="239"/>
      <c r="P23" s="120">
        <v>8826243</v>
      </c>
      <c r="Q23" s="172"/>
      <c r="R23" s="120"/>
      <c r="S23" s="120"/>
      <c r="T23" s="120">
        <v>14067849</v>
      </c>
      <c r="U23" s="72"/>
      <c r="V23" s="72"/>
      <c r="W23" s="67"/>
    </row>
    <row r="24" spans="3:23" x14ac:dyDescent="0.25">
      <c r="C24" t="s">
        <v>1705</v>
      </c>
      <c r="D24" t="s">
        <v>1705</v>
      </c>
      <c r="E24" t="s">
        <v>1705</v>
      </c>
      <c r="F24" s="5" t="s">
        <v>1907</v>
      </c>
      <c r="G24" s="117">
        <v>4551</v>
      </c>
      <c r="H24" s="158" t="s">
        <v>60</v>
      </c>
      <c r="I24" s="112" t="s">
        <v>2006</v>
      </c>
      <c r="J24" s="118" t="s">
        <v>1717</v>
      </c>
      <c r="K24" s="119" t="s">
        <v>1718</v>
      </c>
      <c r="L24" s="163" t="s">
        <v>278</v>
      </c>
      <c r="M24" s="219"/>
      <c r="N24" s="122">
        <v>-147996</v>
      </c>
      <c r="O24" s="239">
        <v>2727</v>
      </c>
      <c r="P24" s="120">
        <v>34294</v>
      </c>
      <c r="Q24" s="172" t="s">
        <v>278</v>
      </c>
      <c r="R24" s="120">
        <v>182290</v>
      </c>
      <c r="S24" s="122"/>
      <c r="T24" s="122">
        <v>-182290</v>
      </c>
      <c r="U24" s="73"/>
      <c r="V24" s="73"/>
      <c r="W24" s="67"/>
    </row>
    <row r="25" spans="3:23" x14ac:dyDescent="0.25">
      <c r="C25" t="s">
        <v>1705</v>
      </c>
      <c r="D25" t="s">
        <v>1705</v>
      </c>
      <c r="E25" t="s">
        <v>1705</v>
      </c>
      <c r="F25" s="5" t="s">
        <v>1908</v>
      </c>
      <c r="G25" s="117">
        <v>5092</v>
      </c>
      <c r="H25" s="158" t="s">
        <v>60</v>
      </c>
      <c r="I25" s="112" t="s">
        <v>2006</v>
      </c>
      <c r="J25" s="118" t="s">
        <v>1719</v>
      </c>
      <c r="K25" s="119" t="s">
        <v>1720</v>
      </c>
      <c r="L25" s="163" t="s">
        <v>278</v>
      </c>
      <c r="M25" s="219"/>
      <c r="N25" s="122">
        <v>-2046481</v>
      </c>
      <c r="O25" s="239" t="s">
        <v>2017</v>
      </c>
      <c r="P25" s="120">
        <v>181210</v>
      </c>
      <c r="Q25" s="172" t="s">
        <v>278</v>
      </c>
      <c r="R25" s="120">
        <v>2227691</v>
      </c>
      <c r="S25" s="122"/>
      <c r="T25" s="122">
        <v>-2227691</v>
      </c>
      <c r="U25" s="73"/>
      <c r="V25" s="73"/>
      <c r="W25" s="67"/>
    </row>
    <row r="26" spans="3:23" x14ac:dyDescent="0.25">
      <c r="C26" t="s">
        <v>1705</v>
      </c>
      <c r="D26" t="s">
        <v>1705</v>
      </c>
      <c r="E26" t="s">
        <v>1705</v>
      </c>
      <c r="F26" s="5" t="s">
        <v>1909</v>
      </c>
      <c r="G26" s="117">
        <v>2120</v>
      </c>
      <c r="H26" s="158" t="s">
        <v>60</v>
      </c>
      <c r="I26" s="112" t="s">
        <v>2006</v>
      </c>
      <c r="J26" s="118" t="s">
        <v>1721</v>
      </c>
      <c r="K26" s="119" t="s">
        <v>1722</v>
      </c>
      <c r="L26" s="163" t="s">
        <v>278</v>
      </c>
      <c r="M26" s="219"/>
      <c r="N26" s="122">
        <v>-615</v>
      </c>
      <c r="O26" s="239" t="s">
        <v>2018</v>
      </c>
      <c r="P26" s="120">
        <v>221</v>
      </c>
      <c r="Q26" s="172" t="s">
        <v>278</v>
      </c>
      <c r="R26" s="120">
        <v>836</v>
      </c>
      <c r="S26" s="122"/>
      <c r="T26" s="122">
        <v>-836</v>
      </c>
      <c r="U26" s="73"/>
      <c r="V26" s="73"/>
      <c r="W26" s="67"/>
    </row>
    <row r="27" spans="3:23" x14ac:dyDescent="0.25">
      <c r="F27" s="5" t="s">
        <v>1911</v>
      </c>
      <c r="G27" s="117">
        <v>5060</v>
      </c>
      <c r="H27" s="111" t="s">
        <v>50</v>
      </c>
      <c r="I27" s="112"/>
      <c r="J27" s="121" t="s">
        <v>1723</v>
      </c>
      <c r="K27" s="119" t="s">
        <v>1724</v>
      </c>
      <c r="L27" s="163"/>
      <c r="M27" s="219"/>
      <c r="N27" s="120">
        <v>3824051</v>
      </c>
      <c r="O27" s="239"/>
      <c r="P27" s="120">
        <v>3824051</v>
      </c>
      <c r="Q27" s="172"/>
      <c r="R27" s="120"/>
      <c r="S27" s="120"/>
      <c r="T27" s="120">
        <v>3878057</v>
      </c>
      <c r="U27" s="72"/>
      <c r="V27" s="72"/>
      <c r="W27" s="67"/>
    </row>
    <row r="28" spans="3:23" x14ac:dyDescent="0.25">
      <c r="F28" s="5" t="s">
        <v>1912</v>
      </c>
      <c r="G28" s="117">
        <v>1850</v>
      </c>
      <c r="H28" s="111" t="s">
        <v>50</v>
      </c>
      <c r="I28" s="112"/>
      <c r="J28" s="121" t="s">
        <v>1725</v>
      </c>
      <c r="K28" s="119" t="s">
        <v>1726</v>
      </c>
      <c r="L28" s="163"/>
      <c r="M28" s="219"/>
      <c r="N28" s="120">
        <v>377842</v>
      </c>
      <c r="O28" s="239"/>
      <c r="P28" s="120">
        <v>377842</v>
      </c>
      <c r="Q28" s="172"/>
      <c r="R28" s="120"/>
      <c r="S28" s="120"/>
      <c r="T28" s="120">
        <v>410836</v>
      </c>
      <c r="U28" s="72"/>
      <c r="V28" s="72"/>
      <c r="W28" s="67"/>
    </row>
    <row r="29" spans="3:23" x14ac:dyDescent="0.25">
      <c r="F29" s="5" t="s">
        <v>1913</v>
      </c>
      <c r="G29" s="117">
        <v>4481</v>
      </c>
      <c r="H29" s="111" t="s">
        <v>50</v>
      </c>
      <c r="I29" s="112"/>
      <c r="J29" s="121" t="s">
        <v>1727</v>
      </c>
      <c r="K29" s="119" t="s">
        <v>1728</v>
      </c>
      <c r="L29" s="163"/>
      <c r="M29" s="219"/>
      <c r="N29" s="120">
        <v>138676</v>
      </c>
      <c r="O29" s="239"/>
      <c r="P29" s="120">
        <v>138676</v>
      </c>
      <c r="Q29" s="172"/>
      <c r="R29" s="120"/>
      <c r="S29" s="120"/>
      <c r="T29" s="120">
        <v>144565</v>
      </c>
      <c r="U29" s="72"/>
      <c r="V29" s="72"/>
      <c r="W29" s="67"/>
    </row>
    <row r="30" spans="3:23" x14ac:dyDescent="0.25">
      <c r="F30" s="5" t="s">
        <v>1914</v>
      </c>
      <c r="G30" s="117">
        <v>2806</v>
      </c>
      <c r="H30" s="111" t="s">
        <v>50</v>
      </c>
      <c r="I30" s="112"/>
      <c r="J30" s="121" t="s">
        <v>1729</v>
      </c>
      <c r="K30" s="119" t="s">
        <v>1730</v>
      </c>
      <c r="L30" s="163"/>
      <c r="M30" s="219"/>
      <c r="N30" s="120">
        <v>40140</v>
      </c>
      <c r="O30" s="239"/>
      <c r="P30" s="120">
        <v>40140</v>
      </c>
      <c r="Q30" s="172"/>
      <c r="R30" s="120"/>
      <c r="S30" s="120"/>
      <c r="T30" s="120">
        <v>40000</v>
      </c>
      <c r="U30" s="72"/>
      <c r="V30" s="72"/>
      <c r="W30" s="67"/>
    </row>
    <row r="31" spans="3:23" x14ac:dyDescent="0.25">
      <c r="F31" s="5" t="s">
        <v>1915</v>
      </c>
      <c r="G31" s="117">
        <v>1266</v>
      </c>
      <c r="H31" s="111" t="s">
        <v>50</v>
      </c>
      <c r="I31" s="112"/>
      <c r="J31" s="121" t="s">
        <v>1731</v>
      </c>
      <c r="K31" s="119" t="s">
        <v>1732</v>
      </c>
      <c r="L31" s="163"/>
      <c r="M31" s="219"/>
      <c r="N31" s="120">
        <v>18403</v>
      </c>
      <c r="O31" s="239"/>
      <c r="P31" s="120">
        <v>18403</v>
      </c>
      <c r="Q31" s="172"/>
      <c r="R31" s="120"/>
      <c r="S31" s="120"/>
      <c r="T31" s="120">
        <v>18000</v>
      </c>
      <c r="U31" s="72"/>
      <c r="V31" s="72"/>
      <c r="W31" s="67"/>
    </row>
    <row r="32" spans="3:23" x14ac:dyDescent="0.25">
      <c r="F32" s="5" t="s">
        <v>1916</v>
      </c>
      <c r="G32" s="117">
        <v>1266</v>
      </c>
      <c r="H32" s="111" t="s">
        <v>50</v>
      </c>
      <c r="I32" s="112"/>
      <c r="J32" s="121" t="s">
        <v>1733</v>
      </c>
      <c r="K32" s="119" t="s">
        <v>1734</v>
      </c>
      <c r="L32" s="163"/>
      <c r="M32" s="219"/>
      <c r="N32" s="120">
        <v>179077</v>
      </c>
      <c r="O32" s="239"/>
      <c r="P32" s="120">
        <v>179077</v>
      </c>
      <c r="Q32" s="172"/>
      <c r="R32" s="120"/>
      <c r="S32" s="120"/>
      <c r="T32" s="120">
        <v>143176</v>
      </c>
      <c r="U32" s="72"/>
      <c r="V32" s="72"/>
      <c r="W32" s="67"/>
    </row>
    <row r="33" spans="1:23" x14ac:dyDescent="0.25">
      <c r="F33" s="5" t="s">
        <v>1917</v>
      </c>
      <c r="G33" s="117">
        <v>1266</v>
      </c>
      <c r="H33" s="111" t="s">
        <v>50</v>
      </c>
      <c r="I33" s="112"/>
      <c r="J33" s="121" t="s">
        <v>1735</v>
      </c>
      <c r="K33" s="119" t="s">
        <v>1736</v>
      </c>
      <c r="L33" s="163"/>
      <c r="M33" s="219"/>
      <c r="N33" s="120">
        <v>167234</v>
      </c>
      <c r="O33" s="239"/>
      <c r="P33" s="120">
        <v>167234</v>
      </c>
      <c r="Q33" s="172"/>
      <c r="R33" s="120"/>
      <c r="S33" s="120"/>
      <c r="T33" s="120">
        <v>202824</v>
      </c>
      <c r="U33" s="72"/>
      <c r="V33" s="72"/>
      <c r="W33" s="67"/>
    </row>
    <row r="34" spans="1:23" x14ac:dyDescent="0.25">
      <c r="F34" s="5" t="s">
        <v>1918</v>
      </c>
      <c r="G34" s="117">
        <v>1266</v>
      </c>
      <c r="H34" s="111" t="s">
        <v>50</v>
      </c>
      <c r="I34" s="112"/>
      <c r="J34" s="121" t="s">
        <v>1737</v>
      </c>
      <c r="K34" s="119" t="s">
        <v>1738</v>
      </c>
      <c r="L34" s="163"/>
      <c r="M34" s="219"/>
      <c r="N34" s="120">
        <v>31988</v>
      </c>
      <c r="O34" s="239"/>
      <c r="P34" s="120">
        <v>31988</v>
      </c>
      <c r="Q34" s="172"/>
      <c r="R34" s="120"/>
      <c r="S34" s="120"/>
      <c r="T34" s="120">
        <v>30000</v>
      </c>
      <c r="U34" s="72"/>
      <c r="V34" s="72"/>
      <c r="W34" s="67"/>
    </row>
    <row r="35" spans="1:23" x14ac:dyDescent="0.25">
      <c r="A35" t="s">
        <v>1705</v>
      </c>
      <c r="F35" s="5"/>
      <c r="G35" s="99"/>
      <c r="H35" s="5"/>
      <c r="J35" s="74" t="s">
        <v>1739</v>
      </c>
      <c r="K35" s="75"/>
      <c r="L35" s="164"/>
      <c r="M35" s="220"/>
      <c r="N35" s="75"/>
      <c r="O35" s="238"/>
      <c r="P35" s="75"/>
      <c r="Q35" s="164"/>
      <c r="R35" s="75"/>
      <c r="S35" s="75"/>
      <c r="T35" s="75"/>
      <c r="U35" s="75"/>
      <c r="V35" s="75"/>
      <c r="W35" s="67"/>
    </row>
    <row r="36" spans="1:23" x14ac:dyDescent="0.25">
      <c r="F36" s="5" t="s">
        <v>1919</v>
      </c>
      <c r="G36" s="123">
        <v>3724</v>
      </c>
      <c r="H36" s="111" t="s">
        <v>50</v>
      </c>
      <c r="I36" s="112"/>
      <c r="J36" s="124" t="s">
        <v>1740</v>
      </c>
      <c r="K36" s="125" t="s">
        <v>1741</v>
      </c>
      <c r="L36" s="163"/>
      <c r="M36" s="219"/>
      <c r="N36" s="126">
        <v>3771</v>
      </c>
      <c r="O36" s="239"/>
      <c r="P36" s="126">
        <v>3771</v>
      </c>
      <c r="Q36" s="170"/>
      <c r="R36" s="126"/>
      <c r="S36" s="126"/>
      <c r="T36" s="126">
        <v>87955</v>
      </c>
      <c r="U36" s="76"/>
      <c r="V36" s="76"/>
      <c r="W36" s="67"/>
    </row>
    <row r="37" spans="1:23" x14ac:dyDescent="0.25">
      <c r="F37" s="5" t="s">
        <v>1920</v>
      </c>
      <c r="G37" s="123">
        <v>5062</v>
      </c>
      <c r="H37" s="111" t="s">
        <v>50</v>
      </c>
      <c r="I37" s="112"/>
      <c r="J37" s="124" t="s">
        <v>1723</v>
      </c>
      <c r="K37" s="125" t="s">
        <v>1742</v>
      </c>
      <c r="L37" s="163"/>
      <c r="M37" s="219"/>
      <c r="N37" s="126">
        <v>169160</v>
      </c>
      <c r="O37" s="239"/>
      <c r="P37" s="126">
        <v>169160</v>
      </c>
      <c r="Q37" s="170"/>
      <c r="R37" s="126"/>
      <c r="S37" s="126"/>
      <c r="T37" s="126">
        <v>128161</v>
      </c>
      <c r="U37" s="76"/>
      <c r="V37" s="76"/>
      <c r="W37" s="67"/>
    </row>
    <row r="38" spans="1:23" x14ac:dyDescent="0.25">
      <c r="F38" s="5" t="s">
        <v>1921</v>
      </c>
      <c r="G38" s="123">
        <v>1852</v>
      </c>
      <c r="H38" s="111" t="s">
        <v>50</v>
      </c>
      <c r="I38" s="112"/>
      <c r="J38" s="124" t="s">
        <v>1725</v>
      </c>
      <c r="K38" s="125" t="s">
        <v>1743</v>
      </c>
      <c r="L38" s="163"/>
      <c r="M38" s="219"/>
      <c r="N38" s="126">
        <v>16714</v>
      </c>
      <c r="O38" s="239"/>
      <c r="P38" s="126">
        <v>16714</v>
      </c>
      <c r="Q38" s="170"/>
      <c r="R38" s="126"/>
      <c r="S38" s="126"/>
      <c r="T38" s="126">
        <v>13577</v>
      </c>
      <c r="U38" s="76"/>
      <c r="V38" s="76"/>
      <c r="W38" s="67"/>
    </row>
    <row r="39" spans="1:23" x14ac:dyDescent="0.25">
      <c r="F39" s="5" t="s">
        <v>1922</v>
      </c>
      <c r="G39" s="123">
        <v>4483</v>
      </c>
      <c r="H39" s="111" t="s">
        <v>50</v>
      </c>
      <c r="I39" s="112"/>
      <c r="J39" s="124" t="s">
        <v>1727</v>
      </c>
      <c r="K39" s="125" t="s">
        <v>1744</v>
      </c>
      <c r="L39" s="163"/>
      <c r="M39" s="219"/>
      <c r="N39" s="126">
        <v>6135</v>
      </c>
      <c r="O39" s="239"/>
      <c r="P39" s="126">
        <v>6135</v>
      </c>
      <c r="Q39" s="170"/>
      <c r="R39" s="126"/>
      <c r="S39" s="126"/>
      <c r="T39" s="126">
        <v>4778</v>
      </c>
      <c r="U39" s="76"/>
      <c r="V39" s="76"/>
      <c r="W39" s="67"/>
    </row>
    <row r="40" spans="1:23" x14ac:dyDescent="0.25">
      <c r="F40" s="5" t="s">
        <v>1923</v>
      </c>
      <c r="G40" s="123">
        <v>1267</v>
      </c>
      <c r="H40" s="111" t="s">
        <v>50</v>
      </c>
      <c r="I40" s="112"/>
      <c r="J40" s="124" t="s">
        <v>1731</v>
      </c>
      <c r="K40" s="125" t="s">
        <v>1745</v>
      </c>
      <c r="L40" s="163"/>
      <c r="M40" s="219"/>
      <c r="N40" s="126">
        <v>3000</v>
      </c>
      <c r="O40" s="239"/>
      <c r="P40" s="126">
        <v>3000</v>
      </c>
      <c r="Q40" s="170"/>
      <c r="R40" s="126"/>
      <c r="S40" s="126"/>
      <c r="T40" s="126">
        <v>3000</v>
      </c>
      <c r="U40" s="76"/>
      <c r="V40" s="76"/>
      <c r="W40" s="67"/>
    </row>
    <row r="41" spans="1:23" x14ac:dyDescent="0.25">
      <c r="F41" s="5" t="s">
        <v>1924</v>
      </c>
      <c r="G41" s="123">
        <v>1267</v>
      </c>
      <c r="H41" s="111" t="s">
        <v>50</v>
      </c>
      <c r="I41" s="112"/>
      <c r="J41" s="124" t="s">
        <v>1746</v>
      </c>
      <c r="K41" s="125" t="s">
        <v>1747</v>
      </c>
      <c r="L41" s="163"/>
      <c r="M41" s="219"/>
      <c r="N41" s="126">
        <v>20000</v>
      </c>
      <c r="O41" s="239"/>
      <c r="P41" s="126">
        <v>20000</v>
      </c>
      <c r="Q41" s="170"/>
      <c r="R41" s="126"/>
      <c r="S41" s="126"/>
      <c r="T41" s="126">
        <v>20000</v>
      </c>
      <c r="U41" s="76"/>
      <c r="V41" s="76"/>
      <c r="W41" s="67"/>
    </row>
    <row r="42" spans="1:23" x14ac:dyDescent="0.25">
      <c r="F42" s="5" t="s">
        <v>1925</v>
      </c>
      <c r="G42" s="123">
        <v>1267</v>
      </c>
      <c r="H42" s="111" t="s">
        <v>50</v>
      </c>
      <c r="I42" s="112"/>
      <c r="J42" s="124" t="s">
        <v>1737</v>
      </c>
      <c r="K42" s="125" t="s">
        <v>1748</v>
      </c>
      <c r="L42" s="163"/>
      <c r="M42" s="219"/>
      <c r="N42" s="126">
        <v>3000</v>
      </c>
      <c r="O42" s="239"/>
      <c r="P42" s="126">
        <v>3000</v>
      </c>
      <c r="Q42" s="170"/>
      <c r="R42" s="126"/>
      <c r="S42" s="126"/>
      <c r="T42" s="126">
        <v>3000</v>
      </c>
      <c r="U42" s="76"/>
      <c r="V42" s="76"/>
      <c r="W42" s="67"/>
    </row>
    <row r="43" spans="1:23" x14ac:dyDescent="0.25">
      <c r="A43" t="s">
        <v>1705</v>
      </c>
      <c r="F43" s="5"/>
      <c r="G43" s="100"/>
      <c r="H43" s="5"/>
      <c r="J43" s="77" t="s">
        <v>1749</v>
      </c>
      <c r="K43" s="78"/>
      <c r="L43" s="166"/>
      <c r="M43" s="222"/>
      <c r="N43" s="79"/>
      <c r="O43" s="241"/>
      <c r="P43" s="79"/>
      <c r="Q43" s="173"/>
      <c r="R43" s="79"/>
      <c r="S43" s="79"/>
      <c r="T43" s="79"/>
      <c r="U43" s="79"/>
      <c r="V43" s="79"/>
      <c r="W43" s="67"/>
    </row>
    <row r="44" spans="1:23" x14ac:dyDescent="0.25">
      <c r="F44" s="5" t="s">
        <v>1926</v>
      </c>
      <c r="G44" s="127">
        <v>4626</v>
      </c>
      <c r="H44" s="111" t="s">
        <v>50</v>
      </c>
      <c r="I44" s="112"/>
      <c r="J44" s="128" t="s">
        <v>1750</v>
      </c>
      <c r="K44" s="129" t="s">
        <v>1751</v>
      </c>
      <c r="L44" s="163"/>
      <c r="M44" s="219"/>
      <c r="N44" s="130">
        <v>327152</v>
      </c>
      <c r="O44" s="239"/>
      <c r="P44" s="130">
        <v>327152</v>
      </c>
      <c r="Q44" s="174"/>
      <c r="R44" s="130"/>
      <c r="S44" s="130"/>
      <c r="T44" s="130">
        <v>467163</v>
      </c>
      <c r="U44" s="80"/>
      <c r="V44" s="80"/>
      <c r="W44" s="67"/>
    </row>
    <row r="45" spans="1:23" x14ac:dyDescent="0.25">
      <c r="F45" s="5" t="s">
        <v>1927</v>
      </c>
      <c r="G45" s="131">
        <v>5059</v>
      </c>
      <c r="H45" s="111" t="s">
        <v>50</v>
      </c>
      <c r="I45" s="112"/>
      <c r="J45" s="132" t="s">
        <v>1723</v>
      </c>
      <c r="K45" s="133" t="s">
        <v>1752</v>
      </c>
      <c r="L45" s="163"/>
      <c r="M45" s="219"/>
      <c r="N45" s="130">
        <v>184539</v>
      </c>
      <c r="O45" s="239"/>
      <c r="P45" s="130">
        <v>184539</v>
      </c>
      <c r="Q45" s="174"/>
      <c r="R45" s="130"/>
      <c r="S45" s="130"/>
      <c r="T45" s="130">
        <v>170881</v>
      </c>
      <c r="U45" s="80"/>
      <c r="V45" s="80"/>
      <c r="W45" s="67"/>
    </row>
    <row r="46" spans="1:23" x14ac:dyDescent="0.25">
      <c r="F46" s="5" t="s">
        <v>1928</v>
      </c>
      <c r="G46" s="131">
        <v>1849</v>
      </c>
      <c r="H46" s="111" t="s">
        <v>50</v>
      </c>
      <c r="I46" s="112"/>
      <c r="J46" s="132" t="s">
        <v>1725</v>
      </c>
      <c r="K46" s="133" t="s">
        <v>1753</v>
      </c>
      <c r="L46" s="163"/>
      <c r="M46" s="219"/>
      <c r="N46" s="130">
        <v>18233</v>
      </c>
      <c r="O46" s="239"/>
      <c r="P46" s="130">
        <v>18233</v>
      </c>
      <c r="Q46" s="174"/>
      <c r="R46" s="130"/>
      <c r="S46" s="130"/>
      <c r="T46" s="130">
        <v>18103</v>
      </c>
      <c r="U46" s="80"/>
      <c r="V46" s="80"/>
      <c r="W46" s="67"/>
    </row>
    <row r="47" spans="1:23" x14ac:dyDescent="0.25">
      <c r="F47" s="5" t="s">
        <v>1929</v>
      </c>
      <c r="G47" s="131">
        <v>4480</v>
      </c>
      <c r="H47" s="111" t="s">
        <v>50</v>
      </c>
      <c r="I47" s="112"/>
      <c r="J47" s="132" t="s">
        <v>1727</v>
      </c>
      <c r="K47" s="133" t="s">
        <v>1754</v>
      </c>
      <c r="L47" s="163"/>
      <c r="M47" s="219"/>
      <c r="N47" s="130">
        <v>6692</v>
      </c>
      <c r="O47" s="239"/>
      <c r="P47" s="130">
        <v>6692</v>
      </c>
      <c r="Q47" s="174"/>
      <c r="R47" s="130"/>
      <c r="S47" s="130"/>
      <c r="T47" s="130">
        <v>6370</v>
      </c>
      <c r="U47" s="80"/>
      <c r="V47" s="80"/>
      <c r="W47" s="67"/>
    </row>
    <row r="48" spans="1:23" x14ac:dyDescent="0.25">
      <c r="F48" s="5" t="s">
        <v>1930</v>
      </c>
      <c r="G48" s="131">
        <v>1694</v>
      </c>
      <c r="H48" s="111" t="s">
        <v>50</v>
      </c>
      <c r="I48" s="112"/>
      <c r="J48" s="132" t="s">
        <v>1755</v>
      </c>
      <c r="K48" s="129" t="s">
        <v>1756</v>
      </c>
      <c r="L48" s="163"/>
      <c r="M48" s="219"/>
      <c r="N48" s="130">
        <v>240321</v>
      </c>
      <c r="O48" s="239"/>
      <c r="P48" s="130">
        <v>240321</v>
      </c>
      <c r="Q48" s="174"/>
      <c r="R48" s="130"/>
      <c r="S48" s="130"/>
      <c r="T48" s="130">
        <v>267040</v>
      </c>
      <c r="U48" s="80"/>
      <c r="V48" s="80"/>
      <c r="W48" s="67"/>
    </row>
    <row r="49" spans="6:23" x14ac:dyDescent="0.25">
      <c r="F49" s="5" t="s">
        <v>1931</v>
      </c>
      <c r="G49" s="131">
        <v>1683</v>
      </c>
      <c r="H49" s="111" t="s">
        <v>50</v>
      </c>
      <c r="I49" s="112"/>
      <c r="J49" s="132" t="s">
        <v>1757</v>
      </c>
      <c r="K49" s="129" t="s">
        <v>1758</v>
      </c>
      <c r="L49" s="163"/>
      <c r="M49" s="219"/>
      <c r="N49" s="130">
        <v>47956</v>
      </c>
      <c r="O49" s="239"/>
      <c r="P49" s="130">
        <v>47956</v>
      </c>
      <c r="Q49" s="174"/>
      <c r="R49" s="130"/>
      <c r="S49" s="130"/>
      <c r="T49" s="130">
        <v>79600</v>
      </c>
      <c r="U49" s="80"/>
      <c r="V49" s="80"/>
      <c r="W49" s="67"/>
    </row>
    <row r="50" spans="6:23" x14ac:dyDescent="0.25">
      <c r="F50" s="5" t="s">
        <v>1932</v>
      </c>
      <c r="G50" s="131"/>
      <c r="H50" s="111"/>
      <c r="I50" s="112"/>
      <c r="J50" s="132" t="s">
        <v>1759</v>
      </c>
      <c r="K50" s="133" t="s">
        <v>1760</v>
      </c>
      <c r="L50" s="163"/>
      <c r="M50" s="219"/>
      <c r="N50" s="130">
        <v>16500</v>
      </c>
      <c r="O50" s="239"/>
      <c r="P50" s="130">
        <v>16500</v>
      </c>
      <c r="Q50" s="174"/>
      <c r="R50" s="130"/>
      <c r="S50" s="130"/>
      <c r="T50" s="130">
        <v>16500</v>
      </c>
      <c r="U50" s="80"/>
      <c r="V50" s="80"/>
      <c r="W50" s="67"/>
    </row>
    <row r="51" spans="6:23" x14ac:dyDescent="0.25">
      <c r="F51" s="5" t="s">
        <v>1933</v>
      </c>
      <c r="G51" s="131">
        <v>2478</v>
      </c>
      <c r="H51" s="111" t="s">
        <v>50</v>
      </c>
      <c r="I51" s="112"/>
      <c r="J51" s="132" t="s">
        <v>1761</v>
      </c>
      <c r="K51" s="133" t="s">
        <v>1762</v>
      </c>
      <c r="L51" s="163"/>
      <c r="M51" s="219"/>
      <c r="N51" s="130">
        <v>6922</v>
      </c>
      <c r="O51" s="239"/>
      <c r="P51" s="130">
        <v>6922</v>
      </c>
      <c r="Q51" s="174"/>
      <c r="R51" s="130"/>
      <c r="S51" s="130"/>
      <c r="T51" s="130">
        <v>10445</v>
      </c>
      <c r="U51" s="80"/>
      <c r="V51" s="80"/>
      <c r="W51" s="67"/>
    </row>
    <row r="52" spans="6:23" x14ac:dyDescent="0.25">
      <c r="F52" s="5" t="s">
        <v>1934</v>
      </c>
      <c r="G52" s="131">
        <v>1265</v>
      </c>
      <c r="H52" s="111" t="s">
        <v>50</v>
      </c>
      <c r="I52" s="112"/>
      <c r="J52" s="132" t="s">
        <v>1731</v>
      </c>
      <c r="K52" s="133" t="s">
        <v>1763</v>
      </c>
      <c r="L52" s="163"/>
      <c r="M52" s="219"/>
      <c r="N52" s="130">
        <v>2000</v>
      </c>
      <c r="O52" s="239"/>
      <c r="P52" s="130">
        <v>2000</v>
      </c>
      <c r="Q52" s="174"/>
      <c r="R52" s="130"/>
      <c r="S52" s="130"/>
      <c r="T52" s="130">
        <v>2000</v>
      </c>
      <c r="U52" s="80"/>
      <c r="V52" s="80"/>
      <c r="W52" s="67"/>
    </row>
    <row r="53" spans="6:23" x14ac:dyDescent="0.25">
      <c r="F53" s="5" t="s">
        <v>1935</v>
      </c>
      <c r="G53" s="131">
        <v>1265</v>
      </c>
      <c r="H53" s="111" t="s">
        <v>50</v>
      </c>
      <c r="I53" s="112"/>
      <c r="J53" s="132" t="s">
        <v>1746</v>
      </c>
      <c r="K53" s="133" t="s">
        <v>1764</v>
      </c>
      <c r="L53" s="163"/>
      <c r="M53" s="219"/>
      <c r="N53" s="130">
        <v>10000</v>
      </c>
      <c r="O53" s="239"/>
      <c r="P53" s="130">
        <v>10000</v>
      </c>
      <c r="Q53" s="174"/>
      <c r="R53" s="130"/>
      <c r="S53" s="130"/>
      <c r="T53" s="130">
        <v>10000</v>
      </c>
      <c r="U53" s="80"/>
      <c r="V53" s="80"/>
      <c r="W53" s="67"/>
    </row>
    <row r="54" spans="6:23" x14ac:dyDescent="0.25">
      <c r="F54" s="5" t="s">
        <v>1936</v>
      </c>
      <c r="G54" s="131">
        <v>1265</v>
      </c>
      <c r="H54" s="111" t="s">
        <v>50</v>
      </c>
      <c r="I54" s="112"/>
      <c r="J54" s="132" t="s">
        <v>1737</v>
      </c>
      <c r="K54" s="133" t="s">
        <v>1765</v>
      </c>
      <c r="L54" s="163"/>
      <c r="M54" s="219"/>
      <c r="N54" s="130">
        <v>12000</v>
      </c>
      <c r="O54" s="239"/>
      <c r="P54" s="130">
        <v>12000</v>
      </c>
      <c r="Q54" s="174"/>
      <c r="R54" s="130"/>
      <c r="S54" s="130"/>
      <c r="T54" s="130">
        <v>12000</v>
      </c>
      <c r="U54" s="80"/>
      <c r="V54" s="80"/>
      <c r="W54" s="67"/>
    </row>
    <row r="55" spans="6:23" x14ac:dyDescent="0.25">
      <c r="F55" s="5" t="s">
        <v>1937</v>
      </c>
      <c r="G55" s="131">
        <v>2272</v>
      </c>
      <c r="H55" s="111" t="s">
        <v>50</v>
      </c>
      <c r="I55" s="112"/>
      <c r="J55" s="132" t="s">
        <v>1766</v>
      </c>
      <c r="K55" s="133" t="s">
        <v>1767</v>
      </c>
      <c r="L55" s="163"/>
      <c r="M55" s="219"/>
      <c r="N55" s="134">
        <v>-9596</v>
      </c>
      <c r="O55" s="239"/>
      <c r="P55" s="130">
        <v>-9596</v>
      </c>
      <c r="Q55" s="174"/>
      <c r="R55" s="134"/>
      <c r="S55" s="134"/>
      <c r="T55" s="134">
        <v>-2108</v>
      </c>
      <c r="U55" s="81"/>
      <c r="V55" s="81"/>
      <c r="W55" s="67"/>
    </row>
    <row r="56" spans="6:23" x14ac:dyDescent="0.25">
      <c r="F56" s="5" t="s">
        <v>1938</v>
      </c>
      <c r="G56" s="135">
        <v>3571</v>
      </c>
      <c r="H56" s="111" t="s">
        <v>50</v>
      </c>
      <c r="I56" s="112"/>
      <c r="J56" s="136" t="s">
        <v>1768</v>
      </c>
      <c r="K56" s="137" t="s">
        <v>1769</v>
      </c>
      <c r="L56" s="163"/>
      <c r="M56" s="219"/>
      <c r="N56" s="138">
        <v>-372</v>
      </c>
      <c r="O56" s="239"/>
      <c r="P56" s="138">
        <v>-372</v>
      </c>
      <c r="Q56" s="172"/>
      <c r="R56" s="138"/>
      <c r="S56" s="138"/>
      <c r="T56" s="138">
        <v>-1876</v>
      </c>
      <c r="U56" s="82"/>
      <c r="V56" s="82"/>
      <c r="W56" s="67"/>
    </row>
    <row r="57" spans="6:23" x14ac:dyDescent="0.25">
      <c r="F57" s="5" t="s">
        <v>1939</v>
      </c>
      <c r="G57" s="139">
        <v>387</v>
      </c>
      <c r="H57" s="111" t="s">
        <v>50</v>
      </c>
      <c r="I57" s="112"/>
      <c r="J57" s="140" t="s">
        <v>1770</v>
      </c>
      <c r="K57" s="141" t="s">
        <v>1771</v>
      </c>
      <c r="L57" s="163"/>
      <c r="M57" s="219"/>
      <c r="N57" s="142">
        <v>23386</v>
      </c>
      <c r="O57" s="239"/>
      <c r="P57" s="142">
        <v>23386</v>
      </c>
      <c r="Q57" s="172"/>
      <c r="R57" s="142"/>
      <c r="S57" s="142"/>
      <c r="T57" s="142">
        <v>49178</v>
      </c>
      <c r="U57" s="83"/>
      <c r="V57" s="83"/>
      <c r="W57" s="67"/>
    </row>
    <row r="58" spans="6:23" x14ac:dyDescent="0.25">
      <c r="F58" s="5" t="s">
        <v>1940</v>
      </c>
      <c r="G58" s="139">
        <v>2080</v>
      </c>
      <c r="H58" s="111" t="s">
        <v>50</v>
      </c>
      <c r="I58" s="112"/>
      <c r="J58" s="140" t="s">
        <v>1772</v>
      </c>
      <c r="K58" s="141" t="s">
        <v>1773</v>
      </c>
      <c r="L58" s="163"/>
      <c r="M58" s="219"/>
      <c r="N58" s="142">
        <v>57763</v>
      </c>
      <c r="O58" s="239"/>
      <c r="P58" s="142">
        <v>57763</v>
      </c>
      <c r="Q58" s="172"/>
      <c r="R58" s="142"/>
      <c r="S58" s="142"/>
      <c r="T58" s="142">
        <v>67998</v>
      </c>
      <c r="U58" s="83"/>
      <c r="V58" s="83"/>
      <c r="W58" s="67"/>
    </row>
    <row r="59" spans="6:23" x14ac:dyDescent="0.25">
      <c r="F59" s="5" t="s">
        <v>1941</v>
      </c>
      <c r="G59" s="117">
        <v>4920</v>
      </c>
      <c r="H59" s="111" t="s">
        <v>50</v>
      </c>
      <c r="I59" s="112"/>
      <c r="J59" s="143" t="s">
        <v>1774</v>
      </c>
      <c r="K59" s="119" t="s">
        <v>1775</v>
      </c>
      <c r="L59" s="163"/>
      <c r="M59" s="219"/>
      <c r="N59" s="120">
        <v>303243</v>
      </c>
      <c r="O59" s="239"/>
      <c r="P59" s="120">
        <v>303243</v>
      </c>
      <c r="Q59" s="172"/>
      <c r="R59" s="120"/>
      <c r="S59" s="120"/>
      <c r="T59" s="120">
        <v>104037</v>
      </c>
      <c r="U59" s="72"/>
      <c r="V59" s="72"/>
      <c r="W59" s="67"/>
    </row>
    <row r="60" spans="6:23" x14ac:dyDescent="0.25">
      <c r="F60" s="5" t="s">
        <v>1942</v>
      </c>
      <c r="G60" s="117">
        <v>2739</v>
      </c>
      <c r="H60" s="111" t="s">
        <v>50</v>
      </c>
      <c r="I60" s="112"/>
      <c r="J60" s="143" t="s">
        <v>1776</v>
      </c>
      <c r="K60" s="119" t="s">
        <v>1777</v>
      </c>
      <c r="L60" s="163"/>
      <c r="M60" s="219"/>
      <c r="N60" s="120">
        <v>-209529</v>
      </c>
      <c r="O60" s="239"/>
      <c r="P60" s="120">
        <v>-209529</v>
      </c>
      <c r="Q60" s="172"/>
      <c r="R60" s="120"/>
      <c r="S60" s="120"/>
      <c r="T60" s="120">
        <v>30830</v>
      </c>
      <c r="U60" s="72"/>
      <c r="V60" s="72"/>
      <c r="W60" s="67"/>
    </row>
    <row r="61" spans="6:23" x14ac:dyDescent="0.25">
      <c r="F61" s="5" t="s">
        <v>1943</v>
      </c>
      <c r="G61" s="117">
        <v>2456</v>
      </c>
      <c r="H61" s="111" t="s">
        <v>50</v>
      </c>
      <c r="I61" s="112"/>
      <c r="J61" s="143" t="s">
        <v>1778</v>
      </c>
      <c r="K61" s="119" t="s">
        <v>1779</v>
      </c>
      <c r="L61" s="163"/>
      <c r="M61" s="219"/>
      <c r="N61" s="120">
        <v>135798</v>
      </c>
      <c r="O61" s="239"/>
      <c r="P61" s="120">
        <v>135798</v>
      </c>
      <c r="Q61" s="172"/>
      <c r="R61" s="120"/>
      <c r="S61" s="120"/>
      <c r="T61" s="120">
        <v>249611</v>
      </c>
      <c r="U61" s="72"/>
      <c r="V61" s="72"/>
      <c r="W61" s="67"/>
    </row>
    <row r="62" spans="6:23" x14ac:dyDescent="0.25">
      <c r="F62" s="5" t="s">
        <v>1944</v>
      </c>
      <c r="G62" s="117">
        <v>2741</v>
      </c>
      <c r="H62" s="111" t="s">
        <v>50</v>
      </c>
      <c r="I62" s="112"/>
      <c r="J62" s="143" t="s">
        <v>1780</v>
      </c>
      <c r="K62" s="119" t="s">
        <v>1781</v>
      </c>
      <c r="L62" s="163"/>
      <c r="M62" s="219"/>
      <c r="N62" s="120">
        <v>-24878</v>
      </c>
      <c r="O62" s="239"/>
      <c r="P62" s="120">
        <v>-24878</v>
      </c>
      <c r="Q62" s="172"/>
      <c r="R62" s="120"/>
      <c r="S62" s="120"/>
      <c r="T62" s="120">
        <v>-35114</v>
      </c>
      <c r="U62" s="72"/>
      <c r="V62" s="72"/>
      <c r="W62" s="67"/>
    </row>
    <row r="63" spans="6:23" x14ac:dyDescent="0.25">
      <c r="F63" s="5" t="s">
        <v>1945</v>
      </c>
      <c r="G63" s="117">
        <v>2750</v>
      </c>
      <c r="H63" s="111" t="s">
        <v>50</v>
      </c>
      <c r="I63" s="112"/>
      <c r="J63" s="143" t="s">
        <v>1782</v>
      </c>
      <c r="K63" s="119" t="s">
        <v>1783</v>
      </c>
      <c r="L63" s="163"/>
      <c r="M63" s="219"/>
      <c r="N63" s="120">
        <v>7788</v>
      </c>
      <c r="O63" s="239"/>
      <c r="P63" s="120">
        <v>7788</v>
      </c>
      <c r="Q63" s="172"/>
      <c r="R63" s="120"/>
      <c r="S63" s="120"/>
      <c r="T63" s="120">
        <v>-12191</v>
      </c>
      <c r="U63" s="72"/>
      <c r="V63" s="72"/>
      <c r="W63" s="67"/>
    </row>
    <row r="64" spans="6:23" x14ac:dyDescent="0.25">
      <c r="F64" s="5" t="s">
        <v>1946</v>
      </c>
      <c r="G64" s="144">
        <v>2815</v>
      </c>
      <c r="H64" s="158" t="s">
        <v>60</v>
      </c>
      <c r="I64" s="112" t="s">
        <v>2006</v>
      </c>
      <c r="J64" s="145" t="s">
        <v>1784</v>
      </c>
      <c r="K64" s="146" t="s">
        <v>1785</v>
      </c>
      <c r="L64" s="163" t="s">
        <v>248</v>
      </c>
      <c r="M64" s="219"/>
      <c r="N64" s="147">
        <v>415682</v>
      </c>
      <c r="O64" s="239"/>
      <c r="P64" s="147"/>
      <c r="Q64" s="172" t="s">
        <v>248</v>
      </c>
      <c r="R64" s="147">
        <v>415682</v>
      </c>
      <c r="S64" s="147"/>
      <c r="T64" s="147">
        <v>415682</v>
      </c>
      <c r="U64" s="85"/>
      <c r="V64" s="85"/>
      <c r="W64" s="86"/>
    </row>
    <row r="65" spans="3:23" x14ac:dyDescent="0.25">
      <c r="F65" s="5" t="s">
        <v>1947</v>
      </c>
      <c r="G65" s="144">
        <v>2804</v>
      </c>
      <c r="H65" s="111" t="s">
        <v>50</v>
      </c>
      <c r="I65" s="112"/>
      <c r="J65" s="145" t="s">
        <v>1786</v>
      </c>
      <c r="K65" s="146" t="s">
        <v>1787</v>
      </c>
      <c r="L65" s="163"/>
      <c r="M65" s="219"/>
      <c r="N65" s="147">
        <v>82565</v>
      </c>
      <c r="O65" s="239"/>
      <c r="P65" s="147">
        <v>82565</v>
      </c>
      <c r="Q65" s="172"/>
      <c r="R65" s="147"/>
      <c r="S65" s="147"/>
      <c r="T65" s="147">
        <v>0</v>
      </c>
      <c r="U65" s="85"/>
      <c r="V65" s="85"/>
      <c r="W65" s="86"/>
    </row>
    <row r="66" spans="3:23" x14ac:dyDescent="0.25">
      <c r="F66" s="5" t="s">
        <v>1948</v>
      </c>
      <c r="G66" s="144">
        <v>2805</v>
      </c>
      <c r="H66" s="158" t="s">
        <v>60</v>
      </c>
      <c r="I66" s="112" t="s">
        <v>2006</v>
      </c>
      <c r="J66" s="145" t="s">
        <v>1788</v>
      </c>
      <c r="K66" s="146" t="s">
        <v>1789</v>
      </c>
      <c r="L66" s="163" t="s">
        <v>248</v>
      </c>
      <c r="M66" s="219"/>
      <c r="N66" s="147">
        <v>-51724</v>
      </c>
      <c r="O66" s="239"/>
      <c r="P66" s="147"/>
      <c r="Q66" s="172" t="s">
        <v>248</v>
      </c>
      <c r="R66" s="147">
        <v>-51724</v>
      </c>
      <c r="S66" s="147"/>
      <c r="T66" s="147">
        <v>-11724</v>
      </c>
      <c r="U66" s="85"/>
      <c r="V66" s="85"/>
      <c r="W66" s="86"/>
    </row>
    <row r="67" spans="3:23" x14ac:dyDescent="0.25">
      <c r="F67" s="5" t="s">
        <v>1949</v>
      </c>
      <c r="G67" s="144">
        <v>2806</v>
      </c>
      <c r="H67" s="111" t="s">
        <v>50</v>
      </c>
      <c r="I67" s="112"/>
      <c r="J67" s="145" t="s">
        <v>1790</v>
      </c>
      <c r="K67" s="146" t="s">
        <v>1791</v>
      </c>
      <c r="L67" s="163"/>
      <c r="M67" s="219"/>
      <c r="N67" s="147">
        <v>-40140</v>
      </c>
      <c r="O67" s="239"/>
      <c r="P67" s="147">
        <v>-40140</v>
      </c>
      <c r="Q67" s="172"/>
      <c r="R67" s="147"/>
      <c r="S67" s="147"/>
      <c r="T67" s="147">
        <v>-40000</v>
      </c>
      <c r="U67" s="85"/>
      <c r="V67" s="85"/>
      <c r="W67" s="86"/>
    </row>
    <row r="68" spans="3:23" x14ac:dyDescent="0.25">
      <c r="F68" s="5" t="s">
        <v>1950</v>
      </c>
      <c r="G68" s="144">
        <v>4654</v>
      </c>
      <c r="H68" s="158" t="s">
        <v>60</v>
      </c>
      <c r="I68" s="112" t="s">
        <v>2006</v>
      </c>
      <c r="J68" s="145" t="s">
        <v>1792</v>
      </c>
      <c r="K68" s="146" t="s">
        <v>1793</v>
      </c>
      <c r="L68" s="163" t="s">
        <v>248</v>
      </c>
      <c r="M68" s="219"/>
      <c r="N68" s="147">
        <v>2067544</v>
      </c>
      <c r="O68" s="239"/>
      <c r="P68" s="147"/>
      <c r="Q68" s="172" t="s">
        <v>248</v>
      </c>
      <c r="R68" s="147">
        <v>2067544</v>
      </c>
      <c r="S68" s="147"/>
      <c r="T68" s="147">
        <v>2067544</v>
      </c>
      <c r="U68" s="85"/>
      <c r="V68" s="85"/>
      <c r="W68" s="86"/>
    </row>
    <row r="69" spans="3:23" x14ac:dyDescent="0.25">
      <c r="F69" s="5" t="s">
        <v>1951</v>
      </c>
      <c r="G69" s="144">
        <v>4653</v>
      </c>
      <c r="H69" s="111" t="s">
        <v>50</v>
      </c>
      <c r="I69" s="112"/>
      <c r="J69" s="145" t="s">
        <v>1794</v>
      </c>
      <c r="K69" s="146" t="s">
        <v>1795</v>
      </c>
      <c r="L69" s="163"/>
      <c r="M69" s="219"/>
      <c r="N69" s="147">
        <v>0</v>
      </c>
      <c r="O69" s="239"/>
      <c r="P69" s="147">
        <v>0</v>
      </c>
      <c r="Q69" s="172"/>
      <c r="R69" s="147"/>
      <c r="S69" s="147"/>
      <c r="T69" s="147">
        <v>0</v>
      </c>
      <c r="U69" s="85"/>
      <c r="V69" s="85"/>
      <c r="W69" s="86"/>
    </row>
    <row r="70" spans="3:23" x14ac:dyDescent="0.25">
      <c r="F70" s="5" t="s">
        <v>1952</v>
      </c>
      <c r="G70" s="144">
        <v>4664</v>
      </c>
      <c r="H70" s="111" t="s">
        <v>50</v>
      </c>
      <c r="I70" s="112"/>
      <c r="J70" s="145" t="s">
        <v>1796</v>
      </c>
      <c r="K70" s="146" t="s">
        <v>1797</v>
      </c>
      <c r="L70" s="163"/>
      <c r="M70" s="219"/>
      <c r="N70" s="147">
        <v>0</v>
      </c>
      <c r="O70" s="239"/>
      <c r="P70" s="147">
        <v>0</v>
      </c>
      <c r="Q70" s="172"/>
      <c r="R70" s="147"/>
      <c r="S70" s="147"/>
      <c r="T70" s="147">
        <v>0</v>
      </c>
      <c r="U70" s="85"/>
      <c r="V70" s="85"/>
      <c r="W70" s="86"/>
    </row>
    <row r="71" spans="3:23" x14ac:dyDescent="0.25">
      <c r="F71" s="5" t="s">
        <v>1953</v>
      </c>
      <c r="G71" s="144">
        <v>4655</v>
      </c>
      <c r="H71" s="158" t="s">
        <v>60</v>
      </c>
      <c r="I71" s="112" t="s">
        <v>2006</v>
      </c>
      <c r="J71" s="145" t="s">
        <v>1798</v>
      </c>
      <c r="K71" s="146" t="s">
        <v>1799</v>
      </c>
      <c r="L71" s="163" t="s">
        <v>248</v>
      </c>
      <c r="M71" s="219"/>
      <c r="N71" s="147">
        <v>-72887</v>
      </c>
      <c r="O71" s="239"/>
      <c r="P71" s="147"/>
      <c r="Q71" s="172" t="s">
        <v>248</v>
      </c>
      <c r="R71" s="147">
        <v>-72887</v>
      </c>
      <c r="S71" s="147"/>
      <c r="T71" s="147">
        <v>-49887</v>
      </c>
      <c r="U71" s="85"/>
      <c r="V71" s="85"/>
      <c r="W71" s="86"/>
    </row>
    <row r="72" spans="3:23" x14ac:dyDescent="0.25">
      <c r="F72" s="5" t="s">
        <v>1954</v>
      </c>
      <c r="G72" s="144">
        <v>4656</v>
      </c>
      <c r="H72" s="111" t="s">
        <v>50</v>
      </c>
      <c r="I72" s="112"/>
      <c r="J72" s="145" t="s">
        <v>1800</v>
      </c>
      <c r="K72" s="146" t="s">
        <v>1801</v>
      </c>
      <c r="L72" s="163"/>
      <c r="M72" s="219"/>
      <c r="N72" s="147">
        <v>-23403</v>
      </c>
      <c r="O72" s="239"/>
      <c r="P72" s="147">
        <v>-23403</v>
      </c>
      <c r="Q72" s="172"/>
      <c r="R72" s="147"/>
      <c r="S72" s="147"/>
      <c r="T72" s="147">
        <v>-23000</v>
      </c>
      <c r="U72" s="85"/>
      <c r="V72" s="85"/>
      <c r="W72" s="86"/>
    </row>
    <row r="73" spans="3:23" x14ac:dyDescent="0.25">
      <c r="F73" s="5" t="s">
        <v>1955</v>
      </c>
      <c r="G73" s="144">
        <v>4658</v>
      </c>
      <c r="H73" s="111" t="s">
        <v>50</v>
      </c>
      <c r="I73" s="112"/>
      <c r="J73" s="145" t="s">
        <v>1802</v>
      </c>
      <c r="K73" s="146" t="s">
        <v>1803</v>
      </c>
      <c r="L73" s="163"/>
      <c r="M73" s="219"/>
      <c r="N73" s="147">
        <v>0</v>
      </c>
      <c r="O73" s="239"/>
      <c r="P73" s="147">
        <v>0</v>
      </c>
      <c r="Q73" s="172"/>
      <c r="R73" s="147"/>
      <c r="S73" s="147"/>
      <c r="T73" s="147">
        <v>0</v>
      </c>
      <c r="U73" s="85"/>
      <c r="V73" s="85"/>
      <c r="W73" s="86"/>
    </row>
    <row r="74" spans="3:23" x14ac:dyDescent="0.25">
      <c r="C74" t="s">
        <v>1705</v>
      </c>
      <c r="D74" t="s">
        <v>1705</v>
      </c>
      <c r="E74" t="s">
        <v>1705</v>
      </c>
      <c r="F74" s="5" t="s">
        <v>1956</v>
      </c>
      <c r="G74" s="144">
        <v>4654</v>
      </c>
      <c r="H74" s="158" t="s">
        <v>60</v>
      </c>
      <c r="I74" s="112" t="s">
        <v>2006</v>
      </c>
      <c r="J74" s="145" t="s">
        <v>1804</v>
      </c>
      <c r="K74" s="146" t="s">
        <v>1805</v>
      </c>
      <c r="L74" s="163" t="s">
        <v>248</v>
      </c>
      <c r="M74" s="219"/>
      <c r="N74" s="147">
        <v>9374695</v>
      </c>
      <c r="O74" s="239"/>
      <c r="P74" s="147"/>
      <c r="Q74" s="172" t="s">
        <v>248</v>
      </c>
      <c r="R74" s="147">
        <v>9374695</v>
      </c>
      <c r="S74" s="147"/>
      <c r="T74" s="147">
        <v>9374695</v>
      </c>
    </row>
    <row r="75" spans="3:23" x14ac:dyDescent="0.25">
      <c r="F75" s="5" t="s">
        <v>1957</v>
      </c>
      <c r="G75" s="144">
        <v>4654</v>
      </c>
      <c r="H75" s="158" t="s">
        <v>60</v>
      </c>
      <c r="I75" s="112" t="s">
        <v>2006</v>
      </c>
      <c r="J75" s="148" t="s">
        <v>1806</v>
      </c>
      <c r="K75" s="146"/>
      <c r="L75" s="163" t="s">
        <v>248</v>
      </c>
      <c r="M75" s="219"/>
      <c r="N75" s="147">
        <v>3374695</v>
      </c>
      <c r="O75" s="239"/>
      <c r="P75" s="147"/>
      <c r="Q75" s="172" t="s">
        <v>248</v>
      </c>
      <c r="R75" s="147">
        <v>3374695</v>
      </c>
      <c r="S75" s="147"/>
      <c r="T75" s="147">
        <v>3374695</v>
      </c>
      <c r="U75" s="87"/>
      <c r="V75" s="87"/>
      <c r="W75" s="86"/>
    </row>
    <row r="76" spans="3:23" x14ac:dyDescent="0.25">
      <c r="F76" s="5" t="s">
        <v>1958</v>
      </c>
      <c r="G76" s="144">
        <v>4654</v>
      </c>
      <c r="H76" s="158" t="s">
        <v>60</v>
      </c>
      <c r="I76" s="112" t="s">
        <v>2006</v>
      </c>
      <c r="J76" s="148" t="s">
        <v>1807</v>
      </c>
      <c r="K76" s="146"/>
      <c r="L76" s="163" t="s">
        <v>248</v>
      </c>
      <c r="M76" s="219"/>
      <c r="N76" s="147">
        <v>6000000</v>
      </c>
      <c r="O76" s="239"/>
      <c r="P76" s="147"/>
      <c r="Q76" s="172" t="s">
        <v>248</v>
      </c>
      <c r="R76" s="147">
        <v>6000000</v>
      </c>
      <c r="S76" s="147"/>
      <c r="T76" s="147">
        <v>6000000</v>
      </c>
      <c r="U76" s="87"/>
      <c r="V76" s="87"/>
      <c r="W76" s="86"/>
    </row>
    <row r="77" spans="3:23" x14ac:dyDescent="0.25">
      <c r="C77" t="s">
        <v>1705</v>
      </c>
      <c r="D77" t="s">
        <v>1705</v>
      </c>
      <c r="E77" t="s">
        <v>1705</v>
      </c>
      <c r="F77" s="5" t="s">
        <v>1959</v>
      </c>
      <c r="G77" s="144">
        <v>4653</v>
      </c>
      <c r="H77" s="111" t="s">
        <v>50</v>
      </c>
      <c r="I77" s="112"/>
      <c r="J77" s="145" t="s">
        <v>1808</v>
      </c>
      <c r="K77" s="146" t="s">
        <v>1809</v>
      </c>
      <c r="L77" s="163"/>
      <c r="M77" s="219"/>
      <c r="N77" s="147">
        <v>172975</v>
      </c>
      <c r="O77" s="239"/>
      <c r="P77" s="147">
        <v>172975</v>
      </c>
      <c r="Q77" s="172"/>
      <c r="R77" s="12"/>
      <c r="S77" s="12"/>
      <c r="T77" s="12"/>
      <c r="W77" s="86"/>
    </row>
    <row r="78" spans="3:23" x14ac:dyDescent="0.25">
      <c r="F78" s="5" t="s">
        <v>1960</v>
      </c>
      <c r="G78" s="144">
        <v>4653</v>
      </c>
      <c r="H78" s="111" t="s">
        <v>50</v>
      </c>
      <c r="I78" s="112"/>
      <c r="J78" s="148" t="s">
        <v>1806</v>
      </c>
      <c r="K78" s="146"/>
      <c r="L78" s="163"/>
      <c r="M78" s="219"/>
      <c r="N78" s="147">
        <v>147179</v>
      </c>
      <c r="O78" s="239"/>
      <c r="P78" s="147">
        <v>147179</v>
      </c>
      <c r="Q78" s="172"/>
      <c r="R78" s="147">
        <v>0</v>
      </c>
      <c r="S78" s="147"/>
      <c r="T78" s="147"/>
      <c r="U78" s="87"/>
      <c r="V78" s="87"/>
      <c r="W78" s="86"/>
    </row>
    <row r="79" spans="3:23" x14ac:dyDescent="0.25">
      <c r="F79" s="5" t="s">
        <v>1961</v>
      </c>
      <c r="G79" s="144">
        <v>4653</v>
      </c>
      <c r="H79" s="111" t="s">
        <v>50</v>
      </c>
      <c r="I79" s="112"/>
      <c r="J79" s="148" t="s">
        <v>1807</v>
      </c>
      <c r="K79" s="146"/>
      <c r="L79" s="163"/>
      <c r="M79" s="219"/>
      <c r="N79" s="147">
        <v>25796</v>
      </c>
      <c r="O79" s="239"/>
      <c r="P79" s="147">
        <v>25796</v>
      </c>
      <c r="Q79" s="172"/>
      <c r="R79" s="147">
        <v>0</v>
      </c>
      <c r="S79" s="147"/>
      <c r="T79" s="147"/>
      <c r="U79" s="87"/>
      <c r="V79" s="87"/>
      <c r="W79" s="86"/>
    </row>
    <row r="80" spans="3:23" x14ac:dyDescent="0.25">
      <c r="F80" s="5" t="s">
        <v>1962</v>
      </c>
      <c r="G80" s="144">
        <v>4664</v>
      </c>
      <c r="H80" s="111" t="s">
        <v>50</v>
      </c>
      <c r="I80" s="112"/>
      <c r="J80" s="145" t="s">
        <v>1963</v>
      </c>
      <c r="K80" s="146" t="s">
        <v>1810</v>
      </c>
      <c r="L80" s="163"/>
      <c r="M80" s="219"/>
      <c r="N80" s="147">
        <v>-52</v>
      </c>
      <c r="O80" s="239"/>
      <c r="P80" s="147">
        <v>-52</v>
      </c>
      <c r="Q80" s="172"/>
      <c r="R80" s="147">
        <v>0</v>
      </c>
      <c r="S80" s="147"/>
      <c r="T80" s="147">
        <v>0</v>
      </c>
      <c r="U80" s="87"/>
      <c r="V80" s="87"/>
      <c r="W80" s="86"/>
    </row>
    <row r="81" spans="3:23" x14ac:dyDescent="0.25">
      <c r="C81" t="s">
        <v>1705</v>
      </c>
      <c r="D81" t="s">
        <v>1705</v>
      </c>
      <c r="E81" t="s">
        <v>1705</v>
      </c>
      <c r="F81" s="5" t="s">
        <v>1964</v>
      </c>
      <c r="G81" s="144">
        <v>4655</v>
      </c>
      <c r="H81" s="158" t="s">
        <v>60</v>
      </c>
      <c r="I81" s="112" t="s">
        <v>2006</v>
      </c>
      <c r="J81" s="145" t="s">
        <v>1811</v>
      </c>
      <c r="K81" s="146" t="s">
        <v>1812</v>
      </c>
      <c r="L81" s="163" t="s">
        <v>248</v>
      </c>
      <c r="M81" s="219"/>
      <c r="N81" s="147">
        <v>-7678365</v>
      </c>
      <c r="O81" s="239"/>
      <c r="P81" s="147"/>
      <c r="Q81" s="172" t="s">
        <v>248</v>
      </c>
      <c r="R81" s="147">
        <v>-7678365</v>
      </c>
      <c r="S81" s="147"/>
      <c r="T81" s="147">
        <v>-7302365</v>
      </c>
      <c r="W81" s="86"/>
    </row>
    <row r="82" spans="3:23" x14ac:dyDescent="0.25">
      <c r="F82" s="5" t="s">
        <v>1965</v>
      </c>
      <c r="G82" s="144">
        <v>4655</v>
      </c>
      <c r="H82" s="158" t="s">
        <v>60</v>
      </c>
      <c r="I82" s="112" t="s">
        <v>2006</v>
      </c>
      <c r="J82" s="148" t="s">
        <v>1806</v>
      </c>
      <c r="K82" s="146"/>
      <c r="L82" s="163" t="s">
        <v>248</v>
      </c>
      <c r="M82" s="219"/>
      <c r="N82" s="147">
        <v>-2795036</v>
      </c>
      <c r="O82" s="239"/>
      <c r="P82" s="147"/>
      <c r="Q82" s="172" t="s">
        <v>248</v>
      </c>
      <c r="R82" s="147">
        <v>-2795036</v>
      </c>
      <c r="S82" s="147"/>
      <c r="T82" s="147">
        <v>-2619036</v>
      </c>
      <c r="U82" s="87"/>
      <c r="V82" s="87"/>
      <c r="W82" s="86"/>
    </row>
    <row r="83" spans="3:23" x14ac:dyDescent="0.25">
      <c r="F83" s="5" t="s">
        <v>1966</v>
      </c>
      <c r="G83" s="144">
        <v>4655</v>
      </c>
      <c r="H83" s="158" t="s">
        <v>60</v>
      </c>
      <c r="I83" s="112" t="s">
        <v>2006</v>
      </c>
      <c r="J83" s="148" t="s">
        <v>1807</v>
      </c>
      <c r="K83" s="146"/>
      <c r="L83" s="163" t="s">
        <v>248</v>
      </c>
      <c r="M83" s="219"/>
      <c r="N83" s="147">
        <v>-4883329</v>
      </c>
      <c r="O83" s="239"/>
      <c r="P83" s="147"/>
      <c r="Q83" s="172" t="s">
        <v>248</v>
      </c>
      <c r="R83" s="147">
        <v>-4883329</v>
      </c>
      <c r="S83" s="147"/>
      <c r="T83" s="147">
        <v>-4683329</v>
      </c>
      <c r="U83" s="87"/>
      <c r="V83" s="87"/>
      <c r="W83" s="86"/>
    </row>
    <row r="84" spans="3:23" x14ac:dyDescent="0.25">
      <c r="C84" t="s">
        <v>1705</v>
      </c>
      <c r="D84" t="s">
        <v>1705</v>
      </c>
      <c r="E84" t="s">
        <v>1705</v>
      </c>
      <c r="F84" s="5" t="s">
        <v>1967</v>
      </c>
      <c r="G84" s="144">
        <v>4656</v>
      </c>
      <c r="H84" s="111" t="s">
        <v>50</v>
      </c>
      <c r="I84" s="112"/>
      <c r="J84" s="145" t="s">
        <v>1813</v>
      </c>
      <c r="K84" s="146" t="s">
        <v>1814</v>
      </c>
      <c r="L84" s="163"/>
      <c r="M84" s="219"/>
      <c r="N84" s="147">
        <v>-376311</v>
      </c>
      <c r="O84" s="239"/>
      <c r="P84" s="147">
        <v>-376311</v>
      </c>
      <c r="Q84" s="172"/>
      <c r="R84" s="147"/>
      <c r="S84" s="147"/>
      <c r="T84" s="147">
        <v>-376000</v>
      </c>
      <c r="W84" s="86"/>
    </row>
    <row r="85" spans="3:23" x14ac:dyDescent="0.25">
      <c r="F85" s="5" t="s">
        <v>1968</v>
      </c>
      <c r="G85" s="144">
        <v>4656</v>
      </c>
      <c r="H85" s="111" t="s">
        <v>50</v>
      </c>
      <c r="I85" s="112"/>
      <c r="J85" s="148" t="s">
        <v>1806</v>
      </c>
      <c r="K85" s="146"/>
      <c r="L85" s="163"/>
      <c r="M85" s="219"/>
      <c r="N85" s="147">
        <v>-209077</v>
      </c>
      <c r="O85" s="239"/>
      <c r="P85" s="147">
        <v>-209077</v>
      </c>
      <c r="Q85" s="172"/>
      <c r="R85" s="147"/>
      <c r="S85" s="147"/>
      <c r="T85" s="147">
        <v>-176000</v>
      </c>
      <c r="U85" s="87"/>
      <c r="V85" s="87"/>
      <c r="W85" s="86"/>
    </row>
    <row r="86" spans="3:23" x14ac:dyDescent="0.25">
      <c r="F86" s="5" t="s">
        <v>1969</v>
      </c>
      <c r="G86" s="144">
        <v>4656</v>
      </c>
      <c r="H86" s="111" t="s">
        <v>50</v>
      </c>
      <c r="I86" s="112"/>
      <c r="J86" s="148" t="s">
        <v>1807</v>
      </c>
      <c r="K86" s="146"/>
      <c r="L86" s="163"/>
      <c r="M86" s="219"/>
      <c r="N86" s="147">
        <v>-167234</v>
      </c>
      <c r="O86" s="239"/>
      <c r="P86" s="147">
        <v>-167234</v>
      </c>
      <c r="Q86" s="172"/>
      <c r="R86" s="147"/>
      <c r="S86" s="147"/>
      <c r="T86" s="147">
        <v>-200000</v>
      </c>
      <c r="U86" s="87"/>
      <c r="V86" s="87"/>
      <c r="W86" s="86"/>
    </row>
    <row r="87" spans="3:23" x14ac:dyDescent="0.25">
      <c r="F87" s="5" t="s">
        <v>1970</v>
      </c>
      <c r="G87" s="144">
        <v>4658</v>
      </c>
      <c r="H87" s="111" t="s">
        <v>50</v>
      </c>
      <c r="I87" s="112"/>
      <c r="J87" s="145" t="s">
        <v>1815</v>
      </c>
      <c r="K87" s="146" t="s">
        <v>1816</v>
      </c>
      <c r="L87" s="163"/>
      <c r="M87" s="219"/>
      <c r="N87" s="147">
        <v>52</v>
      </c>
      <c r="O87" s="239"/>
      <c r="P87" s="147">
        <v>52</v>
      </c>
      <c r="Q87" s="172"/>
      <c r="R87" s="147"/>
      <c r="S87" s="147"/>
      <c r="T87" s="147">
        <v>0</v>
      </c>
      <c r="U87" s="87"/>
      <c r="V87" s="87"/>
      <c r="W87" s="86"/>
    </row>
    <row r="88" spans="3:23" x14ac:dyDescent="0.25">
      <c r="F88" s="5" t="s">
        <v>1971</v>
      </c>
      <c r="G88" s="144">
        <v>4654</v>
      </c>
      <c r="H88" s="158" t="s">
        <v>60</v>
      </c>
      <c r="I88" s="112" t="s">
        <v>2006</v>
      </c>
      <c r="J88" s="145" t="s">
        <v>1817</v>
      </c>
      <c r="K88" s="146" t="s">
        <v>1818</v>
      </c>
      <c r="L88" s="163" t="s">
        <v>248</v>
      </c>
      <c r="M88" s="219"/>
      <c r="N88" s="147">
        <v>927564</v>
      </c>
      <c r="O88" s="239"/>
      <c r="P88" s="12"/>
      <c r="Q88" s="176" t="s">
        <v>248</v>
      </c>
      <c r="R88" s="147">
        <v>927564</v>
      </c>
      <c r="S88" s="147"/>
      <c r="T88" s="147">
        <v>927564</v>
      </c>
      <c r="U88" s="87"/>
      <c r="V88" s="87"/>
      <c r="W88" s="86"/>
    </row>
    <row r="89" spans="3:23" x14ac:dyDescent="0.25">
      <c r="F89" s="5" t="s">
        <v>1972</v>
      </c>
      <c r="G89" s="144">
        <v>4653</v>
      </c>
      <c r="H89" s="111" t="s">
        <v>50</v>
      </c>
      <c r="I89" s="112"/>
      <c r="J89" s="145" t="s">
        <v>1819</v>
      </c>
      <c r="K89" s="146" t="s">
        <v>1820</v>
      </c>
      <c r="L89" s="163"/>
      <c r="M89" s="219"/>
      <c r="N89" s="147">
        <v>24375</v>
      </c>
      <c r="O89" s="239"/>
      <c r="P89" s="147">
        <v>24375</v>
      </c>
      <c r="Q89" s="172"/>
      <c r="R89" s="147"/>
      <c r="S89" s="147"/>
      <c r="T89" s="147">
        <v>0</v>
      </c>
      <c r="U89" s="87"/>
      <c r="V89" s="87"/>
      <c r="W89" s="86"/>
    </row>
    <row r="90" spans="3:23" x14ac:dyDescent="0.25">
      <c r="F90" s="5" t="s">
        <v>1973</v>
      </c>
      <c r="G90" s="144">
        <v>4664</v>
      </c>
      <c r="H90" s="111" t="s">
        <v>50</v>
      </c>
      <c r="I90" s="112"/>
      <c r="J90" s="145" t="s">
        <v>1821</v>
      </c>
      <c r="K90" s="146" t="s">
        <v>1822</v>
      </c>
      <c r="L90" s="163"/>
      <c r="M90" s="219"/>
      <c r="N90" s="147">
        <v>-14820</v>
      </c>
      <c r="O90" s="239"/>
      <c r="P90" s="147">
        <v>-14820</v>
      </c>
      <c r="Q90" s="172"/>
      <c r="R90" s="147"/>
      <c r="S90" s="147"/>
      <c r="T90" s="147">
        <v>0</v>
      </c>
      <c r="U90" s="87"/>
      <c r="V90" s="87"/>
      <c r="W90" s="86"/>
    </row>
    <row r="91" spans="3:23" x14ac:dyDescent="0.25">
      <c r="F91" s="5" t="s">
        <v>1974</v>
      </c>
      <c r="G91" s="144">
        <v>4655</v>
      </c>
      <c r="H91" s="158" t="s">
        <v>60</v>
      </c>
      <c r="I91" s="112" t="s">
        <v>2006</v>
      </c>
      <c r="J91" s="145" t="s">
        <v>1823</v>
      </c>
      <c r="K91" s="146" t="s">
        <v>1824</v>
      </c>
      <c r="L91" s="163" t="s">
        <v>248</v>
      </c>
      <c r="M91" s="219"/>
      <c r="N91" s="147">
        <v>-826476</v>
      </c>
      <c r="O91" s="239"/>
      <c r="P91" s="12"/>
      <c r="Q91" s="176" t="s">
        <v>248</v>
      </c>
      <c r="R91" s="147">
        <v>-826476</v>
      </c>
      <c r="S91" s="147"/>
      <c r="T91" s="147">
        <v>-781476</v>
      </c>
      <c r="U91" s="87"/>
      <c r="V91" s="87"/>
      <c r="W91" s="86"/>
    </row>
    <row r="92" spans="3:23" x14ac:dyDescent="0.25">
      <c r="F92" s="5" t="s">
        <v>1975</v>
      </c>
      <c r="G92" s="144">
        <v>4656</v>
      </c>
      <c r="H92" s="111" t="s">
        <v>50</v>
      </c>
      <c r="I92" s="112"/>
      <c r="J92" s="145" t="s">
        <v>1825</v>
      </c>
      <c r="K92" s="146" t="s">
        <v>1826</v>
      </c>
      <c r="L92" s="163"/>
      <c r="M92" s="219"/>
      <c r="N92" s="147">
        <v>-46988</v>
      </c>
      <c r="O92" s="239"/>
      <c r="P92" s="147">
        <v>-46988</v>
      </c>
      <c r="Q92" s="172"/>
      <c r="R92" s="147"/>
      <c r="S92" s="147"/>
      <c r="T92" s="147">
        <v>-45000</v>
      </c>
      <c r="U92" s="87"/>
      <c r="V92" s="87"/>
      <c r="W92" s="86"/>
    </row>
    <row r="93" spans="3:23" x14ac:dyDescent="0.25">
      <c r="F93" s="5" t="s">
        <v>1976</v>
      </c>
      <c r="G93" s="144">
        <v>4658</v>
      </c>
      <c r="H93" s="111" t="s">
        <v>50</v>
      </c>
      <c r="I93" s="112"/>
      <c r="J93" s="145" t="s">
        <v>1827</v>
      </c>
      <c r="K93" s="146" t="s">
        <v>1828</v>
      </c>
      <c r="L93" s="163"/>
      <c r="M93" s="219"/>
      <c r="N93" s="147">
        <v>14820</v>
      </c>
      <c r="O93" s="239"/>
      <c r="P93" s="147">
        <v>14820</v>
      </c>
      <c r="Q93" s="172"/>
      <c r="R93" s="147"/>
      <c r="S93" s="147"/>
      <c r="T93" s="147">
        <v>0</v>
      </c>
      <c r="U93" s="87"/>
      <c r="V93" s="87"/>
      <c r="W93" s="86"/>
    </row>
    <row r="94" spans="3:23" x14ac:dyDescent="0.25">
      <c r="D94" s="88"/>
      <c r="F94" s="5" t="s">
        <v>1977</v>
      </c>
      <c r="G94" s="144">
        <v>4551</v>
      </c>
      <c r="H94" s="158" t="s">
        <v>60</v>
      </c>
      <c r="I94" s="112" t="s">
        <v>2006</v>
      </c>
      <c r="J94" s="145" t="s">
        <v>1829</v>
      </c>
      <c r="K94" s="146" t="s">
        <v>1830</v>
      </c>
      <c r="L94" s="163" t="s">
        <v>278</v>
      </c>
      <c r="M94" s="219"/>
      <c r="N94" s="147">
        <v>147996</v>
      </c>
      <c r="O94" s="239">
        <v>2727</v>
      </c>
      <c r="P94" s="149">
        <v>-34294</v>
      </c>
      <c r="Q94" s="177" t="s">
        <v>248</v>
      </c>
      <c r="R94" s="147">
        <v>182290</v>
      </c>
      <c r="S94" s="147"/>
      <c r="T94" s="147">
        <v>182290</v>
      </c>
      <c r="U94" s="87"/>
      <c r="V94" s="87"/>
      <c r="W94" s="86"/>
    </row>
    <row r="95" spans="3:23" x14ac:dyDescent="0.25">
      <c r="D95" s="88"/>
      <c r="F95" s="5" t="s">
        <v>1978</v>
      </c>
      <c r="G95" s="144">
        <v>5092</v>
      </c>
      <c r="H95" s="158" t="s">
        <v>60</v>
      </c>
      <c r="I95" s="112" t="s">
        <v>2006</v>
      </c>
      <c r="J95" s="145" t="s">
        <v>1831</v>
      </c>
      <c r="K95" s="146" t="s">
        <v>1832</v>
      </c>
      <c r="L95" s="163" t="s">
        <v>278</v>
      </c>
      <c r="M95" s="219"/>
      <c r="N95" s="147">
        <v>2046481</v>
      </c>
      <c r="O95" s="239" t="s">
        <v>2017</v>
      </c>
      <c r="P95" s="149">
        <v>-181210</v>
      </c>
      <c r="Q95" s="177" t="s">
        <v>248</v>
      </c>
      <c r="R95" s="147">
        <v>2227691</v>
      </c>
      <c r="S95" s="147"/>
      <c r="T95" s="147">
        <v>2227691</v>
      </c>
      <c r="U95" s="87"/>
      <c r="V95" s="87"/>
      <c r="W95" s="86"/>
    </row>
    <row r="96" spans="3:23" x14ac:dyDescent="0.25">
      <c r="D96" s="88"/>
      <c r="F96" s="5" t="s">
        <v>1979</v>
      </c>
      <c r="G96" s="144">
        <v>2120</v>
      </c>
      <c r="H96" s="158" t="s">
        <v>60</v>
      </c>
      <c r="I96" s="112" t="s">
        <v>2006</v>
      </c>
      <c r="J96" s="145" t="s">
        <v>1833</v>
      </c>
      <c r="K96" s="146" t="s">
        <v>1834</v>
      </c>
      <c r="L96" s="163" t="s">
        <v>278</v>
      </c>
      <c r="M96" s="219"/>
      <c r="N96" s="147">
        <v>615</v>
      </c>
      <c r="O96" s="239" t="s">
        <v>2018</v>
      </c>
      <c r="P96" s="149">
        <v>-221</v>
      </c>
      <c r="Q96" s="177" t="s">
        <v>248</v>
      </c>
      <c r="R96" s="147">
        <v>836</v>
      </c>
      <c r="S96" s="147"/>
      <c r="T96" s="147">
        <v>836</v>
      </c>
      <c r="U96" s="87"/>
      <c r="V96" s="87"/>
      <c r="W96" s="86"/>
    </row>
    <row r="97" spans="1:23" x14ac:dyDescent="0.25">
      <c r="D97" s="88"/>
      <c r="F97" s="5" t="s">
        <v>1980</v>
      </c>
      <c r="G97" s="144">
        <v>4834</v>
      </c>
      <c r="H97" s="158" t="s">
        <v>60</v>
      </c>
      <c r="I97" s="112"/>
      <c r="J97" s="145" t="s">
        <v>1835</v>
      </c>
      <c r="K97" s="146" t="s">
        <v>1836</v>
      </c>
      <c r="L97" s="163" t="s">
        <v>375</v>
      </c>
      <c r="M97" s="219"/>
      <c r="N97" s="147">
        <v>3186522</v>
      </c>
      <c r="O97" s="239" t="s">
        <v>514</v>
      </c>
      <c r="P97" s="149">
        <v>955005</v>
      </c>
      <c r="Q97" s="177" t="s">
        <v>2019</v>
      </c>
      <c r="R97" s="147">
        <v>2231517</v>
      </c>
      <c r="S97" s="147"/>
      <c r="T97" s="147">
        <v>2231517</v>
      </c>
      <c r="U97" s="87"/>
      <c r="V97" s="87"/>
      <c r="W97" s="86"/>
    </row>
    <row r="98" spans="1:23" x14ac:dyDescent="0.25">
      <c r="D98" s="88"/>
      <c r="F98" s="5" t="s">
        <v>1981</v>
      </c>
      <c r="G98" s="144">
        <v>237</v>
      </c>
      <c r="H98" s="158" t="s">
        <v>60</v>
      </c>
      <c r="I98" s="112"/>
      <c r="J98" s="145" t="s">
        <v>1837</v>
      </c>
      <c r="K98" s="146" t="s">
        <v>1838</v>
      </c>
      <c r="L98" s="163" t="s">
        <v>375</v>
      </c>
      <c r="M98" s="219"/>
      <c r="N98" s="147">
        <v>0</v>
      </c>
      <c r="O98" s="239" t="s">
        <v>514</v>
      </c>
      <c r="P98" s="149">
        <v>-822706</v>
      </c>
      <c r="Q98" s="177" t="s">
        <v>2019</v>
      </c>
      <c r="R98" s="147">
        <v>822706</v>
      </c>
      <c r="S98" s="147"/>
      <c r="T98" s="147">
        <v>822706</v>
      </c>
      <c r="U98" s="87"/>
      <c r="V98" s="87"/>
      <c r="W98" s="86"/>
    </row>
    <row r="99" spans="1:23" x14ac:dyDescent="0.25">
      <c r="D99" s="88"/>
      <c r="F99" s="5" t="s">
        <v>1982</v>
      </c>
      <c r="G99" s="144">
        <v>3507</v>
      </c>
      <c r="H99" s="158" t="s">
        <v>60</v>
      </c>
      <c r="I99" s="112"/>
      <c r="J99" s="145" t="s">
        <v>1839</v>
      </c>
      <c r="K99" s="146" t="s">
        <v>1840</v>
      </c>
      <c r="L99" s="163" t="s">
        <v>375</v>
      </c>
      <c r="M99" s="219"/>
      <c r="N99" s="147">
        <v>500</v>
      </c>
      <c r="O99" s="239" t="s">
        <v>514</v>
      </c>
      <c r="P99" s="149">
        <v>-2150</v>
      </c>
      <c r="Q99" s="177" t="s">
        <v>2019</v>
      </c>
      <c r="R99" s="147">
        <v>2650</v>
      </c>
      <c r="S99" s="147"/>
      <c r="T99" s="147">
        <v>2650</v>
      </c>
      <c r="U99" s="87"/>
      <c r="V99" s="87"/>
      <c r="W99" s="86"/>
    </row>
    <row r="100" spans="1:23" x14ac:dyDescent="0.25">
      <c r="D100" s="88"/>
      <c r="F100" s="5" t="s">
        <v>1983</v>
      </c>
      <c r="G100" s="144">
        <v>3935</v>
      </c>
      <c r="H100" s="158" t="s">
        <v>60</v>
      </c>
      <c r="I100" s="112"/>
      <c r="J100" s="145" t="s">
        <v>1841</v>
      </c>
      <c r="K100" s="146" t="s">
        <v>1842</v>
      </c>
      <c r="L100" s="163" t="s">
        <v>375</v>
      </c>
      <c r="M100" s="219"/>
      <c r="N100" s="147">
        <v>442988</v>
      </c>
      <c r="O100" s="239" t="s">
        <v>514</v>
      </c>
      <c r="P100" s="149">
        <v>114608</v>
      </c>
      <c r="Q100" s="177" t="s">
        <v>2019</v>
      </c>
      <c r="R100" s="147">
        <v>328380</v>
      </c>
      <c r="S100" s="147"/>
      <c r="T100" s="147">
        <v>328380</v>
      </c>
      <c r="U100" s="87"/>
      <c r="V100" s="87"/>
      <c r="W100" s="86"/>
    </row>
    <row r="101" spans="1:23" x14ac:dyDescent="0.25">
      <c r="D101" s="88"/>
      <c r="F101" s="5" t="s">
        <v>1984</v>
      </c>
      <c r="G101" s="144">
        <v>273</v>
      </c>
      <c r="H101" s="158" t="s">
        <v>60</v>
      </c>
      <c r="I101" s="112"/>
      <c r="J101" s="145" t="s">
        <v>1843</v>
      </c>
      <c r="K101" s="146" t="s">
        <v>1844</v>
      </c>
      <c r="L101" s="163" t="s">
        <v>375</v>
      </c>
      <c r="M101" s="219"/>
      <c r="N101" s="147">
        <v>892193</v>
      </c>
      <c r="O101" s="239" t="s">
        <v>514</v>
      </c>
      <c r="P101" s="149">
        <v>892193</v>
      </c>
      <c r="Q101" s="177" t="s">
        <v>2019</v>
      </c>
      <c r="R101" s="147">
        <v>0</v>
      </c>
      <c r="S101" s="147"/>
      <c r="T101" s="147">
        <v>0</v>
      </c>
      <c r="U101" s="87"/>
      <c r="V101" s="87"/>
      <c r="W101" s="86"/>
    </row>
    <row r="102" spans="1:23" x14ac:dyDescent="0.25">
      <c r="A102" t="s">
        <v>1705</v>
      </c>
      <c r="D102" s="88"/>
      <c r="G102" s="101">
        <v>542</v>
      </c>
      <c r="H102" s="159" t="s">
        <v>60</v>
      </c>
      <c r="I102" s="103" t="s">
        <v>2006</v>
      </c>
      <c r="J102" s="64" t="s">
        <v>1845</v>
      </c>
      <c r="K102" s="84" t="s">
        <v>360</v>
      </c>
      <c r="L102" s="163" t="s">
        <v>278</v>
      </c>
      <c r="M102" s="223"/>
      <c r="N102" s="90"/>
      <c r="O102" s="242"/>
      <c r="P102" s="91"/>
      <c r="Q102" s="233" t="s">
        <v>248</v>
      </c>
      <c r="R102" s="90"/>
      <c r="S102" s="90"/>
      <c r="T102" s="90"/>
      <c r="U102" s="87"/>
      <c r="V102" s="87"/>
      <c r="W102" s="86"/>
    </row>
    <row r="103" spans="1:23" x14ac:dyDescent="0.25">
      <c r="D103" s="88"/>
      <c r="F103" s="5" t="s">
        <v>1985</v>
      </c>
      <c r="G103" s="144">
        <v>541</v>
      </c>
      <c r="H103" s="158" t="s">
        <v>60</v>
      </c>
      <c r="I103" s="112"/>
      <c r="J103" s="150" t="s">
        <v>131</v>
      </c>
      <c r="K103" s="151" t="s">
        <v>1846</v>
      </c>
      <c r="L103" s="163" t="s">
        <v>375</v>
      </c>
      <c r="M103" s="219"/>
      <c r="N103" s="147">
        <v>60000</v>
      </c>
      <c r="O103" s="239" t="s">
        <v>514</v>
      </c>
      <c r="P103" s="149">
        <v>30000</v>
      </c>
      <c r="Q103" s="177" t="s">
        <v>2019</v>
      </c>
      <c r="R103" s="147">
        <v>30000</v>
      </c>
      <c r="S103" s="147"/>
      <c r="T103" s="147">
        <v>30000</v>
      </c>
      <c r="U103" s="87"/>
      <c r="V103" s="87"/>
      <c r="W103" s="86"/>
    </row>
    <row r="104" spans="1:23" x14ac:dyDescent="0.25">
      <c r="D104" s="88"/>
      <c r="F104" s="5" t="s">
        <v>1986</v>
      </c>
      <c r="G104" s="144">
        <v>575</v>
      </c>
      <c r="H104" s="158" t="s">
        <v>60</v>
      </c>
      <c r="I104" s="112"/>
      <c r="J104" s="150" t="s">
        <v>139</v>
      </c>
      <c r="K104" s="151" t="s">
        <v>1847</v>
      </c>
      <c r="L104" s="163" t="s">
        <v>375</v>
      </c>
      <c r="M104" s="219"/>
      <c r="N104" s="147">
        <v>6330</v>
      </c>
      <c r="O104" s="239" t="s">
        <v>514</v>
      </c>
      <c r="P104" s="149">
        <v>1248</v>
      </c>
      <c r="Q104" s="177" t="s">
        <v>2019</v>
      </c>
      <c r="R104" s="147">
        <v>5082</v>
      </c>
      <c r="S104" s="147"/>
      <c r="T104" s="147">
        <v>5082</v>
      </c>
      <c r="U104" s="87"/>
      <c r="V104" s="87"/>
      <c r="W104" s="86"/>
    </row>
    <row r="105" spans="1:23" x14ac:dyDescent="0.25">
      <c r="C105" t="s">
        <v>1705</v>
      </c>
      <c r="D105" t="s">
        <v>1705</v>
      </c>
      <c r="E105" t="s">
        <v>1705</v>
      </c>
      <c r="F105" s="5" t="s">
        <v>1987</v>
      </c>
      <c r="G105" s="144">
        <v>382</v>
      </c>
      <c r="H105" s="158" t="s">
        <v>60</v>
      </c>
      <c r="I105" s="112"/>
      <c r="J105" s="145" t="s">
        <v>1770</v>
      </c>
      <c r="K105" s="146" t="s">
        <v>1848</v>
      </c>
      <c r="L105" s="163" t="s">
        <v>375</v>
      </c>
      <c r="M105" s="219"/>
      <c r="N105" s="147">
        <v>-331701</v>
      </c>
      <c r="O105" s="239" t="s">
        <v>514</v>
      </c>
      <c r="P105" s="149">
        <v>-89886</v>
      </c>
      <c r="Q105" s="177" t="s">
        <v>2019</v>
      </c>
      <c r="R105" s="147">
        <v>-241815</v>
      </c>
      <c r="S105" s="147"/>
      <c r="T105" s="147">
        <v>-241815</v>
      </c>
      <c r="U105" s="85"/>
      <c r="V105" s="85"/>
    </row>
    <row r="106" spans="1:23" x14ac:dyDescent="0.25">
      <c r="D106" s="88"/>
      <c r="F106" s="5" t="s">
        <v>1988</v>
      </c>
      <c r="G106" s="144">
        <v>389</v>
      </c>
      <c r="H106" s="158" t="s">
        <v>60</v>
      </c>
      <c r="I106" s="112"/>
      <c r="J106" s="150" t="s">
        <v>1770</v>
      </c>
      <c r="K106" s="150"/>
      <c r="L106" s="163" t="s">
        <v>375</v>
      </c>
      <c r="M106" s="219"/>
      <c r="N106" s="147">
        <v>-331701</v>
      </c>
      <c r="O106" s="239" t="s">
        <v>514</v>
      </c>
      <c r="P106" s="149">
        <v>-89886</v>
      </c>
      <c r="Q106" s="177" t="s">
        <v>2019</v>
      </c>
      <c r="R106" s="147">
        <v>-241815</v>
      </c>
      <c r="S106" s="147"/>
      <c r="T106" s="147">
        <v>-241815</v>
      </c>
      <c r="U106" s="85"/>
      <c r="V106" s="85"/>
      <c r="W106" s="86"/>
    </row>
    <row r="107" spans="1:23" x14ac:dyDescent="0.25">
      <c r="D107" s="88"/>
      <c r="F107" s="5" t="s">
        <v>1989</v>
      </c>
      <c r="G107" s="144">
        <v>3389</v>
      </c>
      <c r="H107" s="158" t="s">
        <v>60</v>
      </c>
      <c r="I107" s="112" t="s">
        <v>2006</v>
      </c>
      <c r="J107" s="145" t="s">
        <v>1849</v>
      </c>
      <c r="K107" s="146" t="s">
        <v>1850</v>
      </c>
      <c r="L107" s="163" t="s">
        <v>278</v>
      </c>
      <c r="M107" s="219"/>
      <c r="N107" s="147">
        <v>-462838</v>
      </c>
      <c r="O107" s="239"/>
      <c r="P107" s="149">
        <v>-33334</v>
      </c>
      <c r="Q107" s="177" t="s">
        <v>248</v>
      </c>
      <c r="R107" s="147">
        <v>-429504</v>
      </c>
      <c r="S107" s="147"/>
      <c r="T107" s="147">
        <v>-429504</v>
      </c>
      <c r="U107" s="85"/>
      <c r="V107" s="85"/>
      <c r="W107" s="86"/>
    </row>
    <row r="108" spans="1:23" x14ac:dyDescent="0.25">
      <c r="D108" s="88"/>
      <c r="F108" s="5" t="s">
        <v>1990</v>
      </c>
      <c r="G108" s="144">
        <v>4833</v>
      </c>
      <c r="H108" s="158" t="s">
        <v>60</v>
      </c>
      <c r="I108" s="112"/>
      <c r="J108" s="145" t="s">
        <v>1851</v>
      </c>
      <c r="K108" s="146" t="s">
        <v>1852</v>
      </c>
      <c r="L108" s="163" t="s">
        <v>375</v>
      </c>
      <c r="M108" s="219"/>
      <c r="N108" s="147">
        <v>-1978195</v>
      </c>
      <c r="O108" s="239" t="s">
        <v>514</v>
      </c>
      <c r="P108" s="149">
        <v>803865</v>
      </c>
      <c r="Q108" s="177" t="s">
        <v>2019</v>
      </c>
      <c r="R108" s="147">
        <v>-2782060</v>
      </c>
      <c r="S108" s="147"/>
      <c r="T108" s="147">
        <v>-2782060</v>
      </c>
      <c r="U108" s="85"/>
      <c r="V108" s="85"/>
      <c r="W108" s="86"/>
    </row>
    <row r="109" spans="1:23" x14ac:dyDescent="0.25">
      <c r="D109" s="88"/>
      <c r="F109" s="5" t="s">
        <v>1991</v>
      </c>
      <c r="G109" s="144">
        <v>3496</v>
      </c>
      <c r="H109" s="158" t="s">
        <v>60</v>
      </c>
      <c r="I109" s="112"/>
      <c r="J109" s="145" t="s">
        <v>1853</v>
      </c>
      <c r="K109" s="146" t="s">
        <v>1854</v>
      </c>
      <c r="L109" s="163" t="s">
        <v>375</v>
      </c>
      <c r="M109" s="219"/>
      <c r="N109" s="147">
        <v>-452680</v>
      </c>
      <c r="O109" s="239" t="s">
        <v>514</v>
      </c>
      <c r="P109" s="149">
        <v>-37418</v>
      </c>
      <c r="Q109" s="177" t="s">
        <v>2019</v>
      </c>
      <c r="R109" s="147">
        <v>-415262</v>
      </c>
      <c r="S109" s="147"/>
      <c r="T109" s="147">
        <v>-415262</v>
      </c>
      <c r="U109" s="89"/>
      <c r="V109" s="85"/>
      <c r="W109" s="85"/>
    </row>
    <row r="110" spans="1:23" x14ac:dyDescent="0.25">
      <c r="D110" s="88"/>
      <c r="F110" s="5" t="s">
        <v>1992</v>
      </c>
      <c r="G110" s="144">
        <v>1017</v>
      </c>
      <c r="H110" s="158" t="s">
        <v>60</v>
      </c>
      <c r="I110" s="112"/>
      <c r="J110" s="145" t="s">
        <v>1855</v>
      </c>
      <c r="K110" s="146" t="s">
        <v>1856</v>
      </c>
      <c r="L110" s="163" t="s">
        <v>375</v>
      </c>
      <c r="M110" s="219"/>
      <c r="N110" s="147">
        <v>-198508</v>
      </c>
      <c r="O110" s="239" t="s">
        <v>514</v>
      </c>
      <c r="P110" s="149">
        <v>-63530</v>
      </c>
      <c r="Q110" s="177" t="s">
        <v>2019</v>
      </c>
      <c r="R110" s="147">
        <v>-134978</v>
      </c>
      <c r="S110" s="147"/>
      <c r="T110" s="147">
        <v>-134978</v>
      </c>
      <c r="U110" s="85"/>
      <c r="V110" s="85"/>
      <c r="W110" s="86"/>
    </row>
    <row r="111" spans="1:23" x14ac:dyDescent="0.25">
      <c r="D111" s="88"/>
      <c r="F111" s="5" t="s">
        <v>1993</v>
      </c>
      <c r="G111" s="144">
        <v>3673</v>
      </c>
      <c r="H111" s="158" t="s">
        <v>60</v>
      </c>
      <c r="I111" s="112"/>
      <c r="J111" s="145" t="s">
        <v>1857</v>
      </c>
      <c r="K111" s="146" t="s">
        <v>1858</v>
      </c>
      <c r="L111" s="163" t="s">
        <v>375</v>
      </c>
      <c r="M111" s="219"/>
      <c r="N111" s="147">
        <v>-603843</v>
      </c>
      <c r="O111" s="239" t="s">
        <v>514</v>
      </c>
      <c r="P111" s="149">
        <v>-180243</v>
      </c>
      <c r="Q111" s="177" t="s">
        <v>2019</v>
      </c>
      <c r="R111" s="147">
        <v>-423600</v>
      </c>
      <c r="S111" s="147"/>
      <c r="T111" s="147">
        <v>-423600</v>
      </c>
      <c r="U111" s="85"/>
      <c r="V111" s="85"/>
      <c r="W111" s="86"/>
    </row>
    <row r="112" spans="1:23" x14ac:dyDescent="0.25">
      <c r="D112" s="88"/>
      <c r="F112" s="5" t="s">
        <v>1994</v>
      </c>
      <c r="G112" s="144">
        <v>64</v>
      </c>
      <c r="H112" s="158" t="s">
        <v>60</v>
      </c>
      <c r="I112" s="112"/>
      <c r="J112" s="145" t="s">
        <v>1859</v>
      </c>
      <c r="K112" s="146" t="s">
        <v>1860</v>
      </c>
      <c r="L112" s="163" t="s">
        <v>375</v>
      </c>
      <c r="M112" s="219"/>
      <c r="N112" s="147">
        <v>-171105</v>
      </c>
      <c r="O112" s="239" t="s">
        <v>514</v>
      </c>
      <c r="P112" s="149">
        <v>-7633</v>
      </c>
      <c r="Q112" s="177" t="s">
        <v>2019</v>
      </c>
      <c r="R112" s="147">
        <v>-163472</v>
      </c>
      <c r="S112" s="147"/>
      <c r="T112" s="147">
        <v>-163472</v>
      </c>
      <c r="U112" s="85"/>
      <c r="V112" s="85"/>
      <c r="W112" s="86"/>
    </row>
    <row r="113" spans="1:23" x14ac:dyDescent="0.25">
      <c r="D113" s="88"/>
      <c r="F113" s="5" t="s">
        <v>1995</v>
      </c>
      <c r="G113" s="144">
        <v>266</v>
      </c>
      <c r="H113" s="158" t="s">
        <v>60</v>
      </c>
      <c r="I113" s="112"/>
      <c r="J113" s="145" t="s">
        <v>1861</v>
      </c>
      <c r="K113" s="146" t="s">
        <v>1862</v>
      </c>
      <c r="L113" s="163" t="s">
        <v>375</v>
      </c>
      <c r="M113" s="219"/>
      <c r="N113" s="147">
        <v>-778078</v>
      </c>
      <c r="O113" s="239" t="s">
        <v>514</v>
      </c>
      <c r="P113" s="149">
        <v>-778078</v>
      </c>
      <c r="Q113" s="177" t="s">
        <v>2019</v>
      </c>
      <c r="R113" s="147">
        <v>0</v>
      </c>
      <c r="S113" s="147"/>
      <c r="T113" s="147">
        <v>0</v>
      </c>
      <c r="U113" s="85"/>
      <c r="V113" s="85"/>
      <c r="W113" s="86"/>
    </row>
    <row r="114" spans="1:23" x14ac:dyDescent="0.25">
      <c r="D114" s="88"/>
      <c r="F114" s="5" t="s">
        <v>1996</v>
      </c>
      <c r="G114" s="144">
        <v>254</v>
      </c>
      <c r="H114" s="158" t="s">
        <v>60</v>
      </c>
      <c r="I114" s="112"/>
      <c r="J114" s="145" t="s">
        <v>1863</v>
      </c>
      <c r="K114" s="146" t="s">
        <v>1864</v>
      </c>
      <c r="L114" s="163" t="s">
        <v>375</v>
      </c>
      <c r="M114" s="219"/>
      <c r="N114" s="147">
        <v>-26516</v>
      </c>
      <c r="O114" s="239" t="s">
        <v>514</v>
      </c>
      <c r="P114" s="149">
        <v>-26516</v>
      </c>
      <c r="Q114" s="177" t="s">
        <v>2019</v>
      </c>
      <c r="R114" s="147">
        <v>0</v>
      </c>
      <c r="S114" s="147"/>
      <c r="T114" s="147">
        <v>0</v>
      </c>
      <c r="U114" s="85"/>
      <c r="V114" s="85"/>
      <c r="W114" s="86"/>
    </row>
    <row r="115" spans="1:23" x14ac:dyDescent="0.25">
      <c r="D115" s="88"/>
      <c r="F115" s="5" t="s">
        <v>1997</v>
      </c>
      <c r="G115" s="144">
        <v>3388</v>
      </c>
      <c r="H115" s="158" t="s">
        <v>60</v>
      </c>
      <c r="I115" s="112" t="s">
        <v>2006</v>
      </c>
      <c r="J115" s="145" t="s">
        <v>1865</v>
      </c>
      <c r="K115" s="146" t="s">
        <v>1866</v>
      </c>
      <c r="L115" s="163" t="s">
        <v>278</v>
      </c>
      <c r="M115" s="219"/>
      <c r="N115" s="147">
        <v>-592949</v>
      </c>
      <c r="O115" s="239"/>
      <c r="P115" s="149">
        <v>366611</v>
      </c>
      <c r="Q115" s="177" t="s">
        <v>248</v>
      </c>
      <c r="R115" s="147">
        <v>-959560</v>
      </c>
      <c r="S115" s="147"/>
      <c r="T115" s="147">
        <v>-959560</v>
      </c>
      <c r="U115" s="85"/>
      <c r="V115" s="85"/>
      <c r="W115" s="86"/>
    </row>
    <row r="116" spans="1:23" ht="24.75" x14ac:dyDescent="0.25">
      <c r="A116" t="s">
        <v>1705</v>
      </c>
      <c r="D116" s="88"/>
      <c r="F116" s="5" t="s">
        <v>1998</v>
      </c>
      <c r="G116" s="144">
        <v>4062</v>
      </c>
      <c r="H116" s="158" t="s">
        <v>60</v>
      </c>
      <c r="I116" s="112" t="s">
        <v>2006</v>
      </c>
      <c r="J116" s="145" t="s">
        <v>1867</v>
      </c>
      <c r="K116" s="146" t="s">
        <v>1868</v>
      </c>
      <c r="L116" s="163" t="s">
        <v>248</v>
      </c>
      <c r="M116" s="219" t="s">
        <v>2012</v>
      </c>
      <c r="N116" s="152"/>
      <c r="O116" s="239" t="s">
        <v>2021</v>
      </c>
      <c r="P116" s="153"/>
      <c r="Q116" s="176" t="s">
        <v>278</v>
      </c>
      <c r="R116" s="152"/>
      <c r="S116" s="152"/>
      <c r="T116" s="152"/>
      <c r="U116" s="85"/>
      <c r="V116" s="85"/>
      <c r="W116" s="86">
        <v>0</v>
      </c>
    </row>
    <row r="117" spans="1:23" x14ac:dyDescent="0.25">
      <c r="D117" s="88"/>
      <c r="F117" s="5" t="s">
        <v>1999</v>
      </c>
      <c r="G117" s="144">
        <v>1630</v>
      </c>
      <c r="H117" s="158" t="s">
        <v>60</v>
      </c>
      <c r="I117" s="112"/>
      <c r="J117" s="150" t="s">
        <v>1869</v>
      </c>
      <c r="K117" s="146"/>
      <c r="L117" s="163" t="s">
        <v>375</v>
      </c>
      <c r="M117" s="219" t="s">
        <v>2013</v>
      </c>
      <c r="N117" s="147">
        <v>-165202</v>
      </c>
      <c r="O117" s="239" t="s">
        <v>514</v>
      </c>
      <c r="P117" s="149">
        <v>12013</v>
      </c>
      <c r="Q117" s="177" t="s">
        <v>2019</v>
      </c>
      <c r="R117" s="147">
        <v>-177215</v>
      </c>
      <c r="S117" s="147"/>
      <c r="T117" s="154">
        <v>-177215</v>
      </c>
      <c r="U117" s="92"/>
      <c r="V117" s="92"/>
    </row>
    <row r="118" spans="1:23" x14ac:dyDescent="0.25">
      <c r="D118" s="88"/>
      <c r="F118" s="5" t="s">
        <v>2000</v>
      </c>
      <c r="G118" s="144">
        <v>3675</v>
      </c>
      <c r="H118" s="158" t="s">
        <v>60</v>
      </c>
      <c r="I118" s="112"/>
      <c r="J118" s="150" t="s">
        <v>1870</v>
      </c>
      <c r="K118" s="146"/>
      <c r="L118" s="163" t="s">
        <v>375</v>
      </c>
      <c r="M118" s="219" t="s">
        <v>2013</v>
      </c>
      <c r="N118" s="155"/>
      <c r="O118" s="239" t="s">
        <v>514</v>
      </c>
      <c r="P118" s="149">
        <v>-12013</v>
      </c>
      <c r="Q118" s="177" t="s">
        <v>2019</v>
      </c>
      <c r="R118" s="147">
        <v>12013</v>
      </c>
      <c r="S118" s="147"/>
      <c r="T118" s="156">
        <v>12013</v>
      </c>
      <c r="U118" s="93"/>
      <c r="V118" s="93"/>
    </row>
    <row r="119" spans="1:23" x14ac:dyDescent="0.25">
      <c r="D119" s="88"/>
      <c r="F119" s="5" t="s">
        <v>2001</v>
      </c>
      <c r="G119" s="144">
        <v>4038</v>
      </c>
      <c r="H119" s="111" t="s">
        <v>50</v>
      </c>
      <c r="I119" s="112"/>
      <c r="J119" s="145" t="s">
        <v>1871</v>
      </c>
      <c r="K119" s="146" t="s">
        <v>1872</v>
      </c>
      <c r="L119" s="163"/>
      <c r="M119" s="219"/>
      <c r="N119" s="147">
        <v>17090</v>
      </c>
      <c r="O119" s="239"/>
      <c r="P119" s="149">
        <v>17090</v>
      </c>
      <c r="Q119" s="177"/>
      <c r="R119" s="147">
        <v>0</v>
      </c>
      <c r="S119" s="147"/>
      <c r="T119" s="147">
        <v>0</v>
      </c>
      <c r="U119" s="85"/>
      <c r="V119" s="85"/>
      <c r="W119" s="86"/>
    </row>
    <row r="120" spans="1:23" x14ac:dyDescent="0.25">
      <c r="C120" t="s">
        <v>1705</v>
      </c>
      <c r="D120" s="88"/>
      <c r="E120" t="s">
        <v>1705</v>
      </c>
      <c r="F120" s="5" t="s">
        <v>2002</v>
      </c>
      <c r="G120" s="101"/>
      <c r="H120" s="5"/>
      <c r="J120" s="94" t="s">
        <v>1873</v>
      </c>
      <c r="K120" s="84"/>
      <c r="L120" s="166"/>
      <c r="M120" s="222"/>
      <c r="N120" s="85"/>
      <c r="O120" s="241"/>
      <c r="P120" s="89">
        <v>1623401</v>
      </c>
      <c r="Q120" s="167"/>
      <c r="R120" s="87"/>
      <c r="S120" s="87"/>
      <c r="T120" s="85"/>
      <c r="U120" s="85"/>
      <c r="V120" s="85"/>
      <c r="W120" s="86"/>
    </row>
    <row r="121" spans="1:23" x14ac:dyDescent="0.25">
      <c r="D121" s="88"/>
      <c r="F121" s="5" t="s">
        <v>2003</v>
      </c>
      <c r="G121" s="144">
        <v>5022</v>
      </c>
      <c r="H121" s="158" t="s">
        <v>60</v>
      </c>
      <c r="I121" s="112" t="s">
        <v>2006</v>
      </c>
      <c r="J121" s="145" t="s">
        <v>1874</v>
      </c>
      <c r="K121" s="146" t="s">
        <v>1875</v>
      </c>
      <c r="L121" s="163" t="s">
        <v>278</v>
      </c>
      <c r="M121" s="219"/>
      <c r="N121" s="147">
        <v>-3981190</v>
      </c>
      <c r="O121" s="239"/>
      <c r="P121" s="149">
        <v>0</v>
      </c>
      <c r="Q121" s="177" t="s">
        <v>248</v>
      </c>
      <c r="R121" s="147">
        <v>-3981190</v>
      </c>
      <c r="S121" s="147"/>
      <c r="T121" s="147">
        <v>-3981190</v>
      </c>
      <c r="U121" s="85"/>
      <c r="V121" s="85"/>
      <c r="W121" s="86"/>
    </row>
    <row r="122" spans="1:23" ht="36.75" x14ac:dyDescent="0.25">
      <c r="D122" s="88"/>
      <c r="F122" s="5" t="s">
        <v>2004</v>
      </c>
      <c r="G122" s="144">
        <v>3984</v>
      </c>
      <c r="H122" s="158" t="s">
        <v>60</v>
      </c>
      <c r="I122" s="112" t="s">
        <v>2006</v>
      </c>
      <c r="J122" s="145" t="s">
        <v>1876</v>
      </c>
      <c r="K122" s="146" t="s">
        <v>1877</v>
      </c>
      <c r="L122" s="163" t="s">
        <v>248</v>
      </c>
      <c r="M122" s="219" t="s">
        <v>2014</v>
      </c>
      <c r="N122" s="147">
        <v>-290542</v>
      </c>
      <c r="O122" s="239" t="s">
        <v>2022</v>
      </c>
      <c r="P122" s="149">
        <v>0</v>
      </c>
      <c r="Q122" s="177"/>
      <c r="R122" s="147">
        <v>-290542</v>
      </c>
      <c r="S122" s="147"/>
      <c r="T122" s="147">
        <v>-390957</v>
      </c>
      <c r="U122" s="85"/>
      <c r="V122" s="85"/>
      <c r="W122" s="86"/>
    </row>
    <row r="123" spans="1:23" ht="15.75" thickBot="1" x14ac:dyDescent="0.3">
      <c r="D123" s="88"/>
      <c r="F123" s="5" t="s">
        <v>2005</v>
      </c>
      <c r="G123" s="178">
        <v>4776</v>
      </c>
      <c r="H123" s="179" t="s">
        <v>50</v>
      </c>
      <c r="I123" s="180"/>
      <c r="J123" s="181" t="s">
        <v>1878</v>
      </c>
      <c r="K123" s="182" t="s">
        <v>1879</v>
      </c>
      <c r="L123" s="183"/>
      <c r="M123" s="224"/>
      <c r="N123" s="184">
        <v>700000</v>
      </c>
      <c r="O123" s="243"/>
      <c r="P123" s="184">
        <v>700000</v>
      </c>
      <c r="Q123" s="185"/>
      <c r="R123" s="184"/>
      <c r="S123" s="184"/>
      <c r="T123" s="184">
        <v>1000000</v>
      </c>
      <c r="U123" s="157"/>
      <c r="V123" s="157"/>
      <c r="W123" s="67"/>
    </row>
    <row r="124" spans="1:23" x14ac:dyDescent="0.25">
      <c r="D124" s="88"/>
      <c r="F124" s="186" t="s">
        <v>2012</v>
      </c>
      <c r="G124" s="187" t="s">
        <v>2011</v>
      </c>
      <c r="H124" s="188"/>
      <c r="I124" s="189"/>
      <c r="J124" s="190"/>
      <c r="K124" s="191"/>
      <c r="L124" s="192"/>
      <c r="M124" s="225"/>
      <c r="N124" s="193"/>
      <c r="O124" s="244"/>
      <c r="P124" s="195"/>
      <c r="Q124" s="194"/>
      <c r="R124" s="195"/>
      <c r="S124" s="195"/>
      <c r="T124" s="195"/>
      <c r="U124" s="195"/>
      <c r="V124" s="196"/>
      <c r="W124" s="67"/>
    </row>
    <row r="125" spans="1:23" x14ac:dyDescent="0.25">
      <c r="D125" s="88"/>
      <c r="F125" s="197" t="s">
        <v>2013</v>
      </c>
      <c r="G125" s="198" t="s">
        <v>2015</v>
      </c>
      <c r="H125" s="199"/>
      <c r="I125" s="200"/>
      <c r="J125" s="201"/>
      <c r="K125" s="202"/>
      <c r="L125" s="203"/>
      <c r="M125" s="226"/>
      <c r="N125" s="204"/>
      <c r="O125" s="245"/>
      <c r="P125" s="206"/>
      <c r="Q125" s="205"/>
      <c r="R125" s="206"/>
      <c r="S125" s="206"/>
      <c r="T125" s="206"/>
      <c r="U125" s="206"/>
      <c r="V125" s="207"/>
      <c r="W125" s="67"/>
    </row>
    <row r="126" spans="1:23" x14ac:dyDescent="0.25">
      <c r="D126" s="88"/>
      <c r="F126" s="197" t="s">
        <v>2014</v>
      </c>
      <c r="G126" s="198" t="s">
        <v>2010</v>
      </c>
      <c r="H126" s="199"/>
      <c r="I126" s="200"/>
      <c r="J126" s="201"/>
      <c r="K126" s="202"/>
      <c r="L126" s="203"/>
      <c r="M126" s="226"/>
      <c r="N126" s="204"/>
      <c r="O126" s="245"/>
      <c r="P126" s="206"/>
      <c r="Q126" s="205"/>
      <c r="R126" s="206"/>
      <c r="S126" s="206"/>
      <c r="T126" s="206"/>
      <c r="U126" s="206"/>
      <c r="V126" s="207"/>
      <c r="W126" s="67"/>
    </row>
    <row r="127" spans="1:23" ht="15.75" thickBot="1" x14ac:dyDescent="0.3">
      <c r="D127" s="88"/>
      <c r="F127" s="231" t="s">
        <v>2020</v>
      </c>
      <c r="G127" s="291" t="s">
        <v>2016</v>
      </c>
      <c r="H127" s="208"/>
      <c r="I127" s="209"/>
      <c r="J127" s="210"/>
      <c r="K127" s="211"/>
      <c r="L127" s="212"/>
      <c r="M127" s="227"/>
      <c r="N127" s="213"/>
      <c r="O127" s="246"/>
      <c r="P127" s="213"/>
      <c r="Q127" s="214"/>
      <c r="R127" s="213"/>
      <c r="S127" s="213"/>
      <c r="T127" s="213"/>
      <c r="U127" s="213"/>
      <c r="V127" s="215"/>
      <c r="W127" s="67"/>
    </row>
    <row r="128" spans="1:23" x14ac:dyDescent="0.25">
      <c r="D128" s="88"/>
      <c r="F128" s="265" t="s">
        <v>2026</v>
      </c>
      <c r="G128" s="266"/>
      <c r="H128" s="267"/>
      <c r="I128" s="268"/>
      <c r="J128" s="269"/>
      <c r="K128" s="270"/>
      <c r="L128" s="271"/>
      <c r="M128" s="272"/>
      <c r="N128" s="273"/>
      <c r="O128" s="274"/>
      <c r="P128" s="273"/>
      <c r="Q128" s="275"/>
      <c r="R128" s="276"/>
      <c r="S128" s="206"/>
      <c r="T128" s="206"/>
      <c r="U128" s="206"/>
      <c r="V128" s="206"/>
      <c r="W128" s="67"/>
    </row>
    <row r="129" spans="1:23" x14ac:dyDescent="0.25">
      <c r="D129" s="88"/>
      <c r="F129" s="277" t="s">
        <v>2023</v>
      </c>
      <c r="G129" s="256" t="s">
        <v>2024</v>
      </c>
      <c r="H129" s="257"/>
      <c r="I129" s="258"/>
      <c r="J129" s="259"/>
      <c r="K129" s="260"/>
      <c r="L129" s="255"/>
      <c r="M129" s="261"/>
      <c r="N129" s="262"/>
      <c r="O129" s="263"/>
      <c r="P129" s="262"/>
      <c r="Q129" s="264"/>
      <c r="R129" s="278"/>
      <c r="S129" s="206"/>
      <c r="T129" s="206"/>
      <c r="U129" s="206"/>
      <c r="V129" s="206"/>
      <c r="W129" s="67"/>
    </row>
    <row r="130" spans="1:23" x14ac:dyDescent="0.25">
      <c r="D130" s="88"/>
      <c r="F130" s="277" t="s">
        <v>514</v>
      </c>
      <c r="G130" s="256" t="s">
        <v>2025</v>
      </c>
      <c r="H130" s="257"/>
      <c r="I130" s="258"/>
      <c r="J130" s="259"/>
      <c r="K130" s="260"/>
      <c r="L130" s="255"/>
      <c r="M130" s="261"/>
      <c r="N130" s="262"/>
      <c r="O130" s="263"/>
      <c r="P130" s="262"/>
      <c r="Q130" s="264"/>
      <c r="R130" s="278"/>
      <c r="S130" s="206"/>
      <c r="T130" s="206"/>
      <c r="U130" s="206"/>
      <c r="V130" s="206"/>
      <c r="W130" s="67"/>
    </row>
    <row r="131" spans="1:23" x14ac:dyDescent="0.25">
      <c r="D131" s="88"/>
      <c r="F131" s="277"/>
      <c r="G131" s="256" t="s">
        <v>2027</v>
      </c>
      <c r="H131" s="257"/>
      <c r="I131" s="258"/>
      <c r="J131" s="259"/>
      <c r="K131" s="260"/>
      <c r="L131" s="255"/>
      <c r="M131" s="261"/>
      <c r="N131" s="262"/>
      <c r="O131" s="263"/>
      <c r="P131" s="262"/>
      <c r="Q131" s="264"/>
      <c r="R131" s="278"/>
      <c r="S131" s="206"/>
      <c r="T131" s="206"/>
      <c r="U131" s="206"/>
      <c r="V131" s="206"/>
      <c r="W131" s="67"/>
    </row>
    <row r="132" spans="1:23" x14ac:dyDescent="0.25">
      <c r="D132" s="88"/>
      <c r="F132" s="277"/>
      <c r="G132" s="256" t="s">
        <v>2028</v>
      </c>
      <c r="H132" s="257"/>
      <c r="I132" s="258"/>
      <c r="J132" s="259"/>
      <c r="K132" s="260"/>
      <c r="L132" s="255"/>
      <c r="M132" s="261"/>
      <c r="N132" s="262"/>
      <c r="O132" s="263"/>
      <c r="P132" s="262"/>
      <c r="Q132" s="264"/>
      <c r="R132" s="278"/>
      <c r="S132" s="206"/>
      <c r="T132" s="206"/>
      <c r="U132" s="206"/>
      <c r="V132" s="206"/>
      <c r="W132" s="67"/>
    </row>
    <row r="133" spans="1:23" x14ac:dyDescent="0.25">
      <c r="D133" s="88"/>
      <c r="F133" s="277"/>
      <c r="G133" s="256" t="s">
        <v>2029</v>
      </c>
      <c r="H133" s="257"/>
      <c r="I133" s="258"/>
      <c r="J133" s="259"/>
      <c r="K133" s="260"/>
      <c r="L133" s="255"/>
      <c r="M133" s="261"/>
      <c r="N133" s="262"/>
      <c r="O133" s="263"/>
      <c r="P133" s="262"/>
      <c r="Q133" s="264"/>
      <c r="R133" s="278"/>
      <c r="S133" s="206"/>
      <c r="T133" s="206"/>
      <c r="U133" s="206"/>
      <c r="V133" s="206"/>
      <c r="W133" s="67"/>
    </row>
    <row r="134" spans="1:23" ht="15.75" thickBot="1" x14ac:dyDescent="0.3">
      <c r="D134" s="88"/>
      <c r="F134" s="279"/>
      <c r="G134" s="280"/>
      <c r="H134" s="281"/>
      <c r="I134" s="282"/>
      <c r="J134" s="283"/>
      <c r="K134" s="284"/>
      <c r="L134" s="285"/>
      <c r="M134" s="286"/>
      <c r="N134" s="287"/>
      <c r="O134" s="288"/>
      <c r="P134" s="287"/>
      <c r="Q134" s="289"/>
      <c r="R134" s="290"/>
      <c r="S134" s="206"/>
      <c r="T134" s="206"/>
      <c r="U134" s="206"/>
      <c r="V134" s="206"/>
      <c r="W134" s="67"/>
    </row>
    <row r="135" spans="1:23" x14ac:dyDescent="0.25">
      <c r="A135" t="s">
        <v>1705</v>
      </c>
      <c r="F135" s="5"/>
      <c r="G135" s="5"/>
      <c r="H135" s="5"/>
      <c r="J135" t="s">
        <v>1880</v>
      </c>
      <c r="K135" s="95">
        <f>+SUMIFS(K$11:K$63,$C$11:$C$63,"")</f>
        <v>0</v>
      </c>
      <c r="L135" s="167"/>
      <c r="M135" s="228"/>
      <c r="N135" s="95">
        <f>+SUMIFS(N$11:N$63,$C$11:$C$63,"")</f>
        <v>-18030025</v>
      </c>
      <c r="O135" s="237"/>
      <c r="P135" s="95">
        <f>+SUMIFS(P$11:P$63,$D$11:$D$63,"")</f>
        <v>-18030025</v>
      </c>
      <c r="Q135" s="167"/>
      <c r="R135" s="95">
        <f>+SUMIFS(R$11:R$63,$E$11:$E$63,"")</f>
        <v>0</v>
      </c>
      <c r="S135" s="95"/>
      <c r="T135" s="95">
        <f>+SUMIFS(T$11:T$63,$C$11:$C$63,"")</f>
        <v>-20094598</v>
      </c>
      <c r="U135" s="95">
        <f t="shared" ref="U135:V135" si="0">+SUM(U$11:U$63)</f>
        <v>-19195013</v>
      </c>
      <c r="V135" s="95">
        <f t="shared" si="0"/>
        <v>0</v>
      </c>
      <c r="W135" s="86"/>
    </row>
    <row r="136" spans="1:23" x14ac:dyDescent="0.25">
      <c r="A136" t="s">
        <v>1705</v>
      </c>
      <c r="F136" s="5"/>
      <c r="G136" s="5"/>
      <c r="H136" s="5"/>
      <c r="J136" t="s">
        <v>1881</v>
      </c>
      <c r="K136" s="95">
        <f>+SUMIFS(K$64:K$123,$C$64:$C$123,"")</f>
        <v>0</v>
      </c>
      <c r="L136" s="167"/>
      <c r="M136" s="228"/>
      <c r="N136" s="95">
        <f>+SUMIFS(N$64:N$123,$C$64:$C$123,"")</f>
        <v>1416474</v>
      </c>
      <c r="O136" s="237"/>
      <c r="P136" s="95">
        <f>+SUMIFS(P$64:P$123,$D$64:$D$123,"")</f>
        <v>3039875</v>
      </c>
      <c r="Q136" s="167"/>
      <c r="R136" s="95">
        <f>+SUMIFS(R$64:R$123,$E$64:$E$123,"")</f>
        <v>0</v>
      </c>
      <c r="S136" s="95"/>
      <c r="T136" s="95">
        <f>+SUMIFS(T$64:T$123,$C$64:$C$123,"")</f>
        <v>899585</v>
      </c>
      <c r="U136" s="95">
        <f>+SUMIFS(U$64:U$122,$X64:$X122,"")</f>
        <v>0</v>
      </c>
      <c r="V136" s="95">
        <f>+SUMIFS(V$64:V$122,$X64:$X122,"")</f>
        <v>0</v>
      </c>
      <c r="W136" s="86"/>
    </row>
    <row r="137" spans="1:23" x14ac:dyDescent="0.25">
      <c r="A137" t="s">
        <v>1705</v>
      </c>
      <c r="J137" t="s">
        <v>1882</v>
      </c>
      <c r="K137" s="96">
        <f>+SUMIFS(K$11:K$123,$C$11:$C$123,"")</f>
        <v>0</v>
      </c>
      <c r="L137" s="9"/>
      <c r="M137" s="229"/>
      <c r="N137" s="96">
        <f>+SUMIFS(N$11:N$123,$C$11:$C$123,"")</f>
        <v>-16613551</v>
      </c>
      <c r="O137" s="247"/>
      <c r="P137" s="96">
        <f>+SUMIFS(P$11:P$123,$D$11:$D$123,"")</f>
        <v>-14990150</v>
      </c>
      <c r="Q137" s="9"/>
      <c r="R137" s="96">
        <f>+SUMIFS(R$11:R$123,$E$11:$E$123,"")</f>
        <v>0</v>
      </c>
      <c r="S137" s="96"/>
      <c r="T137" s="96">
        <f>+SUMIFS(T$11:T$123,$C$11:$C$123,"")</f>
        <v>-19195013</v>
      </c>
      <c r="U137" s="96">
        <f>+SUM(U$11:U$122)</f>
        <v>-19195013</v>
      </c>
      <c r="V137" s="96">
        <f>+SUM(V$11:V$122)</f>
        <v>0</v>
      </c>
      <c r="W137" s="96">
        <v>0</v>
      </c>
    </row>
    <row r="138" spans="1:23" x14ac:dyDescent="0.25">
      <c r="A138" t="s">
        <v>1705</v>
      </c>
      <c r="J138" t="s">
        <v>1883</v>
      </c>
      <c r="K138" s="97">
        <f>+SUMIFS(K$11:K$123,K$11:K$123,"&gt;0",$C$11:$C$123,"")</f>
        <v>0</v>
      </c>
      <c r="L138" s="9"/>
      <c r="M138" s="229"/>
      <c r="N138" s="97">
        <f>+SUMIFS(N$11:N$123,N$11:N$123,"&gt;0",$C$11:$C$123,"")</f>
        <v>36022439</v>
      </c>
      <c r="O138" s="247"/>
      <c r="P138" s="97">
        <f>+SUMIFS(P$11:P$123,P$11:P$123,"&gt;0",$D$11:$D$123,"")</f>
        <v>21252273</v>
      </c>
      <c r="Q138" s="9"/>
      <c r="R138" s="97">
        <f>+SUMIFS(R$11:R$123,R$11:R$123,"&gt;0",$E$11:$E$123,"")</f>
        <v>18628650</v>
      </c>
      <c r="S138" s="97"/>
      <c r="T138" s="97">
        <f>+SUMIFS(T$11:T$123,T$11:T$123,"&gt;0",$C$11:$C$123,"")</f>
        <v>40386184</v>
      </c>
      <c r="U138" s="97">
        <v>40738262</v>
      </c>
      <c r="V138" s="97">
        <f>+T138-U138</f>
        <v>-352078</v>
      </c>
    </row>
    <row r="139" spans="1:23" x14ac:dyDescent="0.25">
      <c r="A139" t="s">
        <v>1705</v>
      </c>
      <c r="J139" t="s">
        <v>1884</v>
      </c>
      <c r="K139" s="97">
        <f>+SUMIFS(K$11:K$123,K$11:K$123,"&lt;0",$C$11:$C$123,"")</f>
        <v>0</v>
      </c>
      <c r="L139" s="9"/>
      <c r="M139" s="229"/>
      <c r="N139" s="97">
        <f>+SUMIFS(N$11:N$123,N$11:N$123,"&lt;0",$C$11:$C$123,"")</f>
        <v>-52635990</v>
      </c>
      <c r="O139" s="247"/>
      <c r="P139" s="97">
        <f>+SUMIFS(P$11:P$123,P$11:P$123,"&lt;0",$D$11:$D$123,"")</f>
        <v>-36242423</v>
      </c>
      <c r="Q139" s="9"/>
      <c r="R139" s="97">
        <f>+SUMIFS(R$11:R$123,R$11:R$123,"&lt;0",$E$11:$E$123,"")</f>
        <v>-18628650</v>
      </c>
      <c r="S139" s="97"/>
      <c r="T139" s="97">
        <f>+SUMIFS(T$11:T$123,T$11:T$123,"&lt;0",$C$11:$C$123,"")</f>
        <v>-59581197</v>
      </c>
      <c r="U139" s="97">
        <v>-37964922</v>
      </c>
      <c r="V139" s="97">
        <f>+T139-U139</f>
        <v>-21616275</v>
      </c>
    </row>
    <row r="140" spans="1:23" x14ac:dyDescent="0.25">
      <c r="A140" t="s">
        <v>1705</v>
      </c>
      <c r="J140" t="s">
        <v>1885</v>
      </c>
      <c r="K140" s="97">
        <f>+K138+K139</f>
        <v>0</v>
      </c>
      <c r="L140" s="9"/>
      <c r="M140" s="229"/>
      <c r="N140" s="97">
        <f t="shared" ref="N140:T140" si="1">+N138+N139</f>
        <v>-16613551</v>
      </c>
      <c r="O140" s="247"/>
      <c r="P140" s="97">
        <f t="shared" si="1"/>
        <v>-14990150</v>
      </c>
      <c r="Q140" s="9"/>
      <c r="R140" s="97">
        <f t="shared" si="1"/>
        <v>0</v>
      </c>
      <c r="S140" s="97"/>
      <c r="T140" s="97">
        <f t="shared" si="1"/>
        <v>-19195013</v>
      </c>
      <c r="U140" s="97"/>
      <c r="V140" s="97"/>
    </row>
    <row r="141" spans="1:23" x14ac:dyDescent="0.25">
      <c r="A141" t="s">
        <v>1705</v>
      </c>
      <c r="K141" s="97"/>
      <c r="L141" s="9"/>
      <c r="M141" s="229"/>
      <c r="N141" s="97"/>
      <c r="O141" s="247"/>
      <c r="P141" s="97"/>
      <c r="Q141" s="9"/>
      <c r="R141" s="97"/>
      <c r="S141" s="97"/>
      <c r="T141" s="97"/>
      <c r="U141" s="97"/>
      <c r="V141" s="97"/>
    </row>
    <row r="142" spans="1:23" x14ac:dyDescent="0.25">
      <c r="A142" t="s">
        <v>1705</v>
      </c>
      <c r="J142" t="s">
        <v>1886</v>
      </c>
      <c r="K142" s="97">
        <f>+SUMIFS(K$11:K$63,K$11:K$63,"&gt;0",$C$11:$C$63,"")</f>
        <v>0</v>
      </c>
      <c r="L142" s="9"/>
      <c r="M142" s="229"/>
      <c r="N142" s="97">
        <f>+SUMIFS(N$11:N$63,N$11:N$63,"&gt;0",$C$11:$C$63,"")</f>
        <v>15441452</v>
      </c>
      <c r="O142" s="247"/>
      <c r="P142" s="97">
        <f>+SUMIFS(P$11:P$63,P$11:P$63,"&gt;0",$D$11:$D$63,"")</f>
        <v>15441452</v>
      </c>
      <c r="Q142" s="9"/>
      <c r="R142" s="97">
        <f>+SUMIFS(R$11:R$63,R$11:R$63,"&gt;0",$E$11:$E$63,"")</f>
        <v>0</v>
      </c>
      <c r="S142" s="97"/>
      <c r="T142" s="97">
        <f>+SUMIFS(T$11:T$63,T$11:T$63,"&gt;0",$C$11:$C$63,"")</f>
        <v>20757534</v>
      </c>
      <c r="U142" s="97"/>
      <c r="V142" s="97"/>
    </row>
    <row r="143" spans="1:23" x14ac:dyDescent="0.25">
      <c r="A143" t="s">
        <v>1705</v>
      </c>
      <c r="J143" t="s">
        <v>1887</v>
      </c>
      <c r="K143" s="97">
        <f>+SUMIFS(K$11:K$63,K$11:K$63,"&lt;0",$C$11:$C$63,"")</f>
        <v>0</v>
      </c>
      <c r="L143" s="9"/>
      <c r="M143" s="229"/>
      <c r="N143" s="97">
        <f>+SUMIFS(N$11:N$63,N$11:N$63,"&lt;0",$C$11:$C$63,"")</f>
        <v>-33471477</v>
      </c>
      <c r="O143" s="247"/>
      <c r="P143" s="97">
        <f>+SUMIFS(P$11:P$63,P$11:P$63,"&lt;0",$D$11:$D$63,"")</f>
        <v>-33471477</v>
      </c>
      <c r="Q143" s="9"/>
      <c r="R143" s="97">
        <f>+SUMIFS(R$11:R$63,R$11:R$63,"&lt;0",$E$11:$E$63,"")</f>
        <v>0</v>
      </c>
      <c r="S143" s="97"/>
      <c r="T143" s="97">
        <f>+SUMIFS(T$11:T$63,T$11:T$63,"&lt;0",$C$11:$C$63,"")</f>
        <v>-40852132</v>
      </c>
      <c r="U143" s="97"/>
      <c r="V143" s="97"/>
    </row>
    <row r="144" spans="1:23" x14ac:dyDescent="0.25">
      <c r="A144" t="s">
        <v>1705</v>
      </c>
      <c r="J144" t="s">
        <v>1888</v>
      </c>
      <c r="K144" s="97">
        <f>+SUM(K142:K143)</f>
        <v>0</v>
      </c>
      <c r="L144" s="9"/>
      <c r="M144" s="229"/>
      <c r="N144" s="97">
        <f>+SUM(N142:N143)</f>
        <v>-18030025</v>
      </c>
      <c r="O144" s="247"/>
      <c r="P144" s="97">
        <f>+SUM(P142:P143)</f>
        <v>-18030025</v>
      </c>
      <c r="Q144" s="9"/>
      <c r="R144" s="97">
        <f>+SUM(R142:R143)</f>
        <v>0</v>
      </c>
      <c r="S144" s="97"/>
      <c r="T144" s="97">
        <f>+SUM(T142:T143)</f>
        <v>-20094598</v>
      </c>
      <c r="U144" s="97"/>
      <c r="V144" s="97"/>
    </row>
    <row r="145" spans="1:22" x14ac:dyDescent="0.25">
      <c r="A145" t="s">
        <v>1705</v>
      </c>
      <c r="J145" t="s">
        <v>1889</v>
      </c>
      <c r="K145" s="97">
        <f>+SUMIFS(K$64:K$123,K$64:K$123,"&gt;0",$C$64:$C$123,"")</f>
        <v>0</v>
      </c>
      <c r="L145" s="9"/>
      <c r="M145" s="229"/>
      <c r="N145" s="97">
        <f>+SUMIFS(N$64:N$123,N$64:N$123,"&gt;0",$C$64:$C$123,"")</f>
        <v>20580987</v>
      </c>
      <c r="O145" s="247"/>
      <c r="P145" s="97">
        <f>+SUMIFS(P$64:P$123,P$64:P$123,"&gt;0",$D$64:$D$123,"")</f>
        <v>5810821</v>
      </c>
      <c r="Q145" s="9"/>
      <c r="R145" s="97">
        <f>+SUMIFS(R$64:R$123,R$64:R$123,"&gt;0",$E$64:$E$123,"")</f>
        <v>18628650</v>
      </c>
      <c r="S145" s="97"/>
      <c r="T145" s="97">
        <f>+SUMIFS(T$64:T$123,T$64:T$123,"&gt;0",$C$64:$C$123,"")</f>
        <v>19628650</v>
      </c>
      <c r="U145" s="97"/>
      <c r="V145" s="97"/>
    </row>
    <row r="146" spans="1:22" x14ac:dyDescent="0.25">
      <c r="A146" t="s">
        <v>1705</v>
      </c>
      <c r="J146" t="s">
        <v>1890</v>
      </c>
      <c r="K146" s="97">
        <f>+SUMIFS(K$64:K$123,K$64:K$123,"&lt;0",$C$64:$C$123,"")</f>
        <v>0</v>
      </c>
      <c r="L146" s="9"/>
      <c r="M146" s="229"/>
      <c r="N146" s="97">
        <f>+SUMIFS(N$64:N$123,N$64:N$123,"&lt;0",$C$64:$C$123,"")</f>
        <v>-19164513</v>
      </c>
      <c r="O146" s="247"/>
      <c r="P146" s="97">
        <f>+SUMIFS(P$64:P$123,P$64:P$123,"&lt;0",$D$64:$D$123,"")</f>
        <v>-2770946</v>
      </c>
      <c r="Q146" s="9"/>
      <c r="R146" s="97">
        <f>+SUMIFS(R$64:R$123,R$64:R$123,"&lt;0",$E$64:$E$123,"")</f>
        <v>-18628650</v>
      </c>
      <c r="S146" s="97"/>
      <c r="T146" s="97">
        <f>+SUMIFS(T$64:T$123,T$64:T$123,"&lt;0",$C$64:$C$123,"")</f>
        <v>-18729065</v>
      </c>
      <c r="U146" s="97"/>
      <c r="V146" s="97"/>
    </row>
    <row r="147" spans="1:22" x14ac:dyDescent="0.25">
      <c r="A147" t="s">
        <v>1705</v>
      </c>
      <c r="J147" t="s">
        <v>1891</v>
      </c>
      <c r="K147" s="97">
        <f>+SUM(K145:K146)</f>
        <v>0</v>
      </c>
      <c r="L147" s="9"/>
      <c r="M147" s="229"/>
      <c r="N147" s="97">
        <f>+SUM(N145:N146)</f>
        <v>1416474</v>
      </c>
      <c r="O147" s="247"/>
      <c r="P147" s="97">
        <f>+SUM(P145:P146)</f>
        <v>3039875</v>
      </c>
      <c r="Q147" s="9"/>
      <c r="R147" s="97">
        <f>+SUM(R145:R146)</f>
        <v>0</v>
      </c>
      <c r="S147" s="97"/>
      <c r="T147" s="97">
        <f>+SUM(T145:T146)</f>
        <v>899585</v>
      </c>
      <c r="U147" s="97"/>
      <c r="V147" s="97"/>
    </row>
    <row r="148" spans="1:22" x14ac:dyDescent="0.25">
      <c r="A148" t="s">
        <v>1705</v>
      </c>
      <c r="J148" t="s">
        <v>1892</v>
      </c>
      <c r="K148" s="97">
        <f>+K144+K147</f>
        <v>0</v>
      </c>
      <c r="L148" s="9"/>
      <c r="M148" s="229"/>
      <c r="N148" s="97">
        <f>+N144+N147</f>
        <v>-16613551</v>
      </c>
      <c r="O148" s="247"/>
      <c r="P148" s="97">
        <f>+P144+P147</f>
        <v>-14990150</v>
      </c>
      <c r="Q148" s="9"/>
      <c r="R148" s="97">
        <f>+R144+R147</f>
        <v>0</v>
      </c>
      <c r="S148" s="97"/>
      <c r="T148" s="97">
        <f>+T144+T147</f>
        <v>-19195013</v>
      </c>
      <c r="U148" s="97"/>
      <c r="V148" s="97"/>
    </row>
    <row r="149" spans="1:22" x14ac:dyDescent="0.25">
      <c r="L149" s="161"/>
      <c r="M149" s="217"/>
      <c r="O149" s="237"/>
      <c r="Q149" s="161"/>
    </row>
    <row r="150" spans="1:22" x14ac:dyDescent="0.25">
      <c r="L150" s="161"/>
      <c r="M150" s="217"/>
      <c r="N150">
        <v>-18030025</v>
      </c>
      <c r="O150" s="237"/>
      <c r="P150">
        <v>-18030025</v>
      </c>
      <c r="Q150" s="161"/>
      <c r="R150">
        <v>0</v>
      </c>
      <c r="T150">
        <v>-20094598</v>
      </c>
      <c r="U150">
        <v>-19195013</v>
      </c>
    </row>
    <row r="151" spans="1:22" x14ac:dyDescent="0.25">
      <c r="L151" s="161"/>
      <c r="M151" s="217"/>
      <c r="N151">
        <v>1416474</v>
      </c>
      <c r="O151" s="237"/>
      <c r="P151">
        <v>1416474</v>
      </c>
      <c r="Q151" s="161"/>
      <c r="R151">
        <v>0</v>
      </c>
      <c r="T151">
        <v>899585</v>
      </c>
      <c r="U151">
        <v>0</v>
      </c>
    </row>
    <row r="152" spans="1:22" x14ac:dyDescent="0.25">
      <c r="L152" s="161"/>
      <c r="M152" s="217"/>
      <c r="N152">
        <v>-16613551</v>
      </c>
      <c r="O152" s="237"/>
      <c r="P152">
        <v>-16613551</v>
      </c>
      <c r="Q152" s="161"/>
      <c r="R152">
        <v>0</v>
      </c>
      <c r="T152">
        <v>-19195013</v>
      </c>
      <c r="U152">
        <v>-19195013</v>
      </c>
    </row>
    <row r="153" spans="1:22" x14ac:dyDescent="0.25">
      <c r="L153" s="161"/>
      <c r="M153" s="217"/>
      <c r="N153">
        <v>36022439</v>
      </c>
      <c r="O153" s="237"/>
      <c r="P153">
        <v>21252273</v>
      </c>
      <c r="Q153" s="161"/>
      <c r="R153">
        <v>18628650</v>
      </c>
      <c r="T153">
        <v>40386184</v>
      </c>
      <c r="U153">
        <v>40738262</v>
      </c>
    </row>
    <row r="154" spans="1:22" x14ac:dyDescent="0.25">
      <c r="L154" s="161"/>
      <c r="M154" s="217"/>
      <c r="N154">
        <v>-52635990</v>
      </c>
      <c r="O154" s="237"/>
      <c r="P154">
        <v>-36242423</v>
      </c>
      <c r="Q154" s="161"/>
      <c r="R154">
        <v>-18628650</v>
      </c>
      <c r="T154">
        <v>-59581197</v>
      </c>
      <c r="U154">
        <v>-37964922</v>
      </c>
    </row>
    <row r="155" spans="1:22" x14ac:dyDescent="0.25">
      <c r="L155" s="161"/>
      <c r="M155" s="217"/>
      <c r="N155">
        <v>-16613551</v>
      </c>
      <c r="O155" s="237"/>
      <c r="P155">
        <v>-14990150</v>
      </c>
      <c r="Q155" s="161"/>
      <c r="R155">
        <v>0</v>
      </c>
      <c r="T155">
        <v>-19195013</v>
      </c>
    </row>
    <row r="156" spans="1:22" x14ac:dyDescent="0.25">
      <c r="L156" s="161"/>
      <c r="M156" s="217"/>
      <c r="O156" s="237"/>
      <c r="Q156" s="161"/>
    </row>
    <row r="157" spans="1:22" x14ac:dyDescent="0.25">
      <c r="L157" s="161"/>
      <c r="M157" s="217"/>
      <c r="N157">
        <v>15441452</v>
      </c>
      <c r="O157" s="237"/>
      <c r="P157">
        <v>15441452</v>
      </c>
      <c r="Q157" s="161"/>
      <c r="R157">
        <v>0</v>
      </c>
      <c r="T157">
        <v>20757534</v>
      </c>
    </row>
    <row r="158" spans="1:22" x14ac:dyDescent="0.25">
      <c r="L158" s="161"/>
      <c r="M158" s="217"/>
      <c r="N158">
        <v>-33471477</v>
      </c>
      <c r="O158" s="237"/>
      <c r="P158">
        <v>-33471477</v>
      </c>
      <c r="Q158" s="161"/>
      <c r="R158">
        <v>0</v>
      </c>
      <c r="T158">
        <v>-40852132</v>
      </c>
    </row>
    <row r="159" spans="1:22" x14ac:dyDescent="0.25">
      <c r="L159" s="161"/>
      <c r="M159" s="217"/>
      <c r="N159">
        <v>-18030025</v>
      </c>
      <c r="O159" s="237"/>
      <c r="P159">
        <v>-18030025</v>
      </c>
      <c r="Q159" s="161"/>
      <c r="R159">
        <v>0</v>
      </c>
      <c r="T159">
        <v>-20094598</v>
      </c>
    </row>
    <row r="160" spans="1:22" x14ac:dyDescent="0.25">
      <c r="L160" s="161"/>
      <c r="M160" s="217"/>
      <c r="N160">
        <v>20580987</v>
      </c>
      <c r="O160" s="237"/>
      <c r="P160">
        <v>5810821</v>
      </c>
      <c r="Q160" s="161"/>
      <c r="R160">
        <v>18628650</v>
      </c>
      <c r="T160">
        <v>19628650</v>
      </c>
    </row>
    <row r="161" spans="12:20" x14ac:dyDescent="0.25">
      <c r="L161" s="161"/>
      <c r="M161" s="217"/>
      <c r="N161">
        <v>-19164513</v>
      </c>
      <c r="O161" s="237"/>
      <c r="P161">
        <v>-2770946</v>
      </c>
      <c r="Q161" s="161"/>
      <c r="R161">
        <v>-18628650</v>
      </c>
      <c r="T161">
        <v>-18729065</v>
      </c>
    </row>
    <row r="162" spans="12:20" x14ac:dyDescent="0.25">
      <c r="L162" s="161"/>
      <c r="M162" s="217"/>
      <c r="N162">
        <v>1416474</v>
      </c>
      <c r="O162" s="237"/>
      <c r="P162">
        <v>3039875</v>
      </c>
      <c r="Q162" s="161"/>
      <c r="R162">
        <v>0</v>
      </c>
      <c r="T162">
        <v>899585</v>
      </c>
    </row>
    <row r="163" spans="12:20" x14ac:dyDescent="0.25">
      <c r="L163" s="161"/>
      <c r="M163" s="217"/>
      <c r="N163">
        <v>-16613551</v>
      </c>
      <c r="O163" s="237"/>
      <c r="P163">
        <v>-14990150</v>
      </c>
      <c r="Q163" s="161"/>
      <c r="R163">
        <v>0</v>
      </c>
      <c r="T163">
        <v>-19195013</v>
      </c>
    </row>
    <row r="164" spans="12:20" x14ac:dyDescent="0.25">
      <c r="L164" s="161"/>
      <c r="M164" s="217"/>
      <c r="Q164" s="161"/>
    </row>
    <row r="165" spans="12:20" x14ac:dyDescent="0.25">
      <c r="L165" s="161"/>
      <c r="M165" s="217"/>
      <c r="Q165" s="161"/>
    </row>
    <row r="166" spans="12:20" x14ac:dyDescent="0.25">
      <c r="L166" s="161"/>
      <c r="M166" s="217"/>
      <c r="Q166" s="161"/>
    </row>
    <row r="167" spans="12:20" x14ac:dyDescent="0.25">
      <c r="L167" s="161"/>
      <c r="M167" s="217"/>
      <c r="Q167" s="161"/>
    </row>
    <row r="168" spans="12:20" x14ac:dyDescent="0.25">
      <c r="L168" s="161"/>
      <c r="M168" s="217"/>
      <c r="Q168" s="161"/>
    </row>
  </sheetData>
  <autoFilter ref="A1:X148"/>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I9" sqref="I9"/>
    </sheetView>
  </sheetViews>
  <sheetFormatPr defaultRowHeight="15" x14ac:dyDescent="0.25"/>
  <cols>
    <col min="1" max="1" width="9.140625" style="103"/>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x14ac:dyDescent="0.25">
      <c r="A1" s="248"/>
      <c r="B1" s="20" t="s">
        <v>413</v>
      </c>
      <c r="C1" s="21" t="s">
        <v>414</v>
      </c>
      <c r="D1" s="21" t="s">
        <v>415</v>
      </c>
      <c r="E1" s="21" t="s">
        <v>416</v>
      </c>
      <c r="F1" s="21" t="s">
        <v>417</v>
      </c>
      <c r="G1" s="21" t="s">
        <v>417</v>
      </c>
      <c r="H1" s="21" t="s">
        <v>417</v>
      </c>
      <c r="I1" s="21" t="s">
        <v>418</v>
      </c>
    </row>
    <row r="2" spans="1:9" s="20" customFormat="1" ht="30" x14ac:dyDescent="0.25">
      <c r="A2" s="248"/>
      <c r="C2" s="21"/>
      <c r="D2" s="21"/>
      <c r="E2" s="21"/>
      <c r="F2" s="21" t="s">
        <v>419</v>
      </c>
      <c r="G2" s="21" t="s">
        <v>420</v>
      </c>
      <c r="H2" s="21" t="s">
        <v>421</v>
      </c>
      <c r="I2" s="21" t="s">
        <v>422</v>
      </c>
    </row>
    <row r="3" spans="1:9" ht="105" x14ac:dyDescent="0.25">
      <c r="A3" s="103">
        <v>1</v>
      </c>
      <c r="B3" t="s">
        <v>423</v>
      </c>
      <c r="C3" s="22" t="s">
        <v>424</v>
      </c>
      <c r="D3" s="22" t="s">
        <v>425</v>
      </c>
      <c r="E3" s="22" t="s">
        <v>426</v>
      </c>
      <c r="F3" s="23" t="s">
        <v>427</v>
      </c>
      <c r="G3" s="23" t="s">
        <v>428</v>
      </c>
      <c r="H3" s="24" t="s">
        <v>428</v>
      </c>
      <c r="I3" s="22" t="s">
        <v>428</v>
      </c>
    </row>
    <row r="4" spans="1:9" x14ac:dyDescent="0.25">
      <c r="F4" s="23"/>
      <c r="G4" s="23"/>
      <c r="H4" s="24"/>
    </row>
    <row r="5" spans="1:9" x14ac:dyDescent="0.25">
      <c r="F5" s="23"/>
      <c r="G5" s="23"/>
      <c r="H5" s="24"/>
    </row>
    <row r="6" spans="1:9" ht="45" x14ac:dyDescent="0.25">
      <c r="A6" s="103">
        <v>2</v>
      </c>
      <c r="B6" t="s">
        <v>429</v>
      </c>
      <c r="C6" s="22" t="s">
        <v>424</v>
      </c>
      <c r="D6" s="22" t="s">
        <v>430</v>
      </c>
      <c r="E6" s="22" t="s">
        <v>431</v>
      </c>
      <c r="F6" s="23" t="s">
        <v>427</v>
      </c>
      <c r="G6" s="23" t="s">
        <v>428</v>
      </c>
      <c r="H6" s="24" t="s">
        <v>428</v>
      </c>
      <c r="I6" s="22" t="s">
        <v>428</v>
      </c>
    </row>
    <row r="7" spans="1:9" x14ac:dyDescent="0.25">
      <c r="F7" s="23"/>
      <c r="G7" s="23"/>
      <c r="H7" s="24"/>
    </row>
    <row r="8" spans="1:9" x14ac:dyDescent="0.25">
      <c r="F8" s="23"/>
      <c r="G8" s="23"/>
      <c r="H8" s="24"/>
    </row>
    <row r="9" spans="1:9" ht="45" x14ac:dyDescent="0.25">
      <c r="A9" s="103">
        <v>3</v>
      </c>
      <c r="B9" t="s">
        <v>432</v>
      </c>
      <c r="C9" s="22" t="s">
        <v>433</v>
      </c>
      <c r="D9" s="22" t="s">
        <v>434</v>
      </c>
      <c r="E9" s="22" t="s">
        <v>435</v>
      </c>
      <c r="F9" s="23" t="s">
        <v>436</v>
      </c>
      <c r="G9" s="23" t="s">
        <v>437</v>
      </c>
      <c r="H9" s="24" t="s">
        <v>438</v>
      </c>
      <c r="I9" s="22" t="s">
        <v>439</v>
      </c>
    </row>
    <row r="10" spans="1:9" x14ac:dyDescent="0.25">
      <c r="F10" s="23"/>
      <c r="G10" s="23"/>
      <c r="H10" s="24"/>
    </row>
    <row r="11" spans="1:9" x14ac:dyDescent="0.25">
      <c r="F11" s="23"/>
      <c r="G11" s="23"/>
      <c r="H11" s="24"/>
    </row>
    <row r="12" spans="1:9" ht="75" x14ac:dyDescent="0.25">
      <c r="A12" s="103">
        <v>4</v>
      </c>
      <c r="B12" t="s">
        <v>440</v>
      </c>
      <c r="C12" s="22" t="s">
        <v>441</v>
      </c>
      <c r="D12" s="22" t="s">
        <v>442</v>
      </c>
      <c r="E12" s="22" t="s">
        <v>443</v>
      </c>
      <c r="F12" s="23" t="s">
        <v>444</v>
      </c>
      <c r="G12" s="23" t="s">
        <v>445</v>
      </c>
      <c r="H12" s="24" t="s">
        <v>446</v>
      </c>
      <c r="I12" s="22" t="s">
        <v>447</v>
      </c>
    </row>
    <row r="13" spans="1:9" x14ac:dyDescent="0.25">
      <c r="F13" s="23"/>
      <c r="G13" s="23"/>
      <c r="H13" s="24"/>
    </row>
    <row r="14" spans="1:9" x14ac:dyDescent="0.25">
      <c r="F14" s="23"/>
      <c r="G14" s="23"/>
      <c r="H14" s="24"/>
    </row>
    <row r="15" spans="1:9" ht="90" x14ac:dyDescent="0.25">
      <c r="A15" s="103" t="s">
        <v>448</v>
      </c>
      <c r="B15" t="s">
        <v>449</v>
      </c>
      <c r="C15" s="22" t="s">
        <v>450</v>
      </c>
      <c r="D15" s="22" t="s">
        <v>451</v>
      </c>
      <c r="E15" s="22" t="s">
        <v>452</v>
      </c>
      <c r="F15" s="23" t="s">
        <v>453</v>
      </c>
      <c r="G15" s="23" t="s">
        <v>453</v>
      </c>
      <c r="H15" s="24" t="s">
        <v>453</v>
      </c>
      <c r="I15" s="22" t="s">
        <v>453</v>
      </c>
    </row>
    <row r="16" spans="1:9" x14ac:dyDescent="0.25">
      <c r="F16" s="23"/>
      <c r="G16" s="23"/>
      <c r="H16" s="24"/>
    </row>
    <row r="17" spans="1:9" x14ac:dyDescent="0.25">
      <c r="F17" s="23"/>
      <c r="G17" s="23"/>
      <c r="H17" s="24"/>
    </row>
    <row r="18" spans="1:9" ht="30" x14ac:dyDescent="0.25">
      <c r="A18" s="103" t="s">
        <v>454</v>
      </c>
      <c r="B18" t="s">
        <v>455</v>
      </c>
      <c r="C18" s="22" t="s">
        <v>1672</v>
      </c>
      <c r="E18" s="22" t="s">
        <v>456</v>
      </c>
      <c r="F18" s="23" t="s">
        <v>457</v>
      </c>
      <c r="G18" s="23" t="s">
        <v>457</v>
      </c>
      <c r="H18" s="24" t="s">
        <v>457</v>
      </c>
      <c r="I18" s="22" t="s">
        <v>457</v>
      </c>
    </row>
    <row r="19" spans="1:9" ht="30" x14ac:dyDescent="0.25">
      <c r="C19" s="22" t="s">
        <v>458</v>
      </c>
      <c r="F19" s="23"/>
      <c r="G19" s="23"/>
      <c r="H19" s="24"/>
    </row>
    <row r="20" spans="1:9" x14ac:dyDescent="0.25">
      <c r="F20" s="23"/>
      <c r="G20" s="23"/>
      <c r="H20" s="24"/>
    </row>
    <row r="21" spans="1:9" x14ac:dyDescent="0.25">
      <c r="F21" s="23"/>
      <c r="G21" s="23"/>
      <c r="H21" s="24"/>
    </row>
    <row r="22" spans="1:9" ht="30" x14ac:dyDescent="0.25">
      <c r="A22" s="103" t="s">
        <v>459</v>
      </c>
      <c r="B22" t="s">
        <v>460</v>
      </c>
      <c r="C22" s="22" t="s">
        <v>461</v>
      </c>
      <c r="D22" s="22" t="s">
        <v>462</v>
      </c>
      <c r="E22" s="22" t="s">
        <v>463</v>
      </c>
      <c r="F22" s="23" t="s">
        <v>463</v>
      </c>
      <c r="G22" s="23" t="s">
        <v>463</v>
      </c>
      <c r="H22" s="24" t="s">
        <v>463</v>
      </c>
      <c r="I22" s="22" t="s">
        <v>463</v>
      </c>
    </row>
    <row r="23" spans="1:9" x14ac:dyDescent="0.25">
      <c r="F23" s="23"/>
      <c r="G23" s="23"/>
      <c r="H23" s="24"/>
    </row>
    <row r="24" spans="1:9" x14ac:dyDescent="0.25">
      <c r="F24" s="23"/>
      <c r="G24" s="23"/>
      <c r="H24" s="24"/>
    </row>
    <row r="25" spans="1:9" x14ac:dyDescent="0.25">
      <c r="F25" s="23"/>
      <c r="G25" s="23"/>
      <c r="H25" s="24"/>
    </row>
    <row r="26" spans="1:9" x14ac:dyDescent="0.25">
      <c r="F26" s="23"/>
      <c r="G26" s="23"/>
      <c r="H26"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3"/>
  <sheetViews>
    <sheetView workbookViewId="0">
      <selection activeCell="A5" sqref="A5"/>
    </sheetView>
  </sheetViews>
  <sheetFormatPr defaultRowHeight="15" x14ac:dyDescent="0.25"/>
  <sheetData>
    <row r="2" spans="1:2" x14ac:dyDescent="0.25">
      <c r="A2" s="2">
        <v>222</v>
      </c>
      <c r="B2" t="s">
        <v>118</v>
      </c>
    </row>
    <row r="3" spans="1:2" x14ac:dyDescent="0.25">
      <c r="A3" s="2" t="s">
        <v>464</v>
      </c>
    </row>
    <row r="4" spans="1:2" x14ac:dyDescent="0.25">
      <c r="A4" s="2"/>
    </row>
    <row r="5" spans="1:2" x14ac:dyDescent="0.25">
      <c r="A5" s="25" t="s">
        <v>465</v>
      </c>
    </row>
    <row r="6" spans="1:2" x14ac:dyDescent="0.25">
      <c r="A6" s="25" t="s">
        <v>466</v>
      </c>
    </row>
    <row r="7" spans="1:2" x14ac:dyDescent="0.25">
      <c r="A7" s="25" t="s">
        <v>467</v>
      </c>
    </row>
    <row r="8" spans="1:2" x14ac:dyDescent="0.25">
      <c r="A8" s="2"/>
    </row>
    <row r="9" spans="1:2" x14ac:dyDescent="0.25">
      <c r="A9" t="s">
        <v>468</v>
      </c>
    </row>
    <row r="10" spans="1:2" x14ac:dyDescent="0.25">
      <c r="A10" t="s">
        <v>469</v>
      </c>
    </row>
    <row r="11" spans="1:2" x14ac:dyDescent="0.25">
      <c r="A11" t="s">
        <v>470</v>
      </c>
    </row>
    <row r="12" spans="1:2" x14ac:dyDescent="0.25">
      <c r="A12" t="s">
        <v>471</v>
      </c>
    </row>
    <row r="13" spans="1:2" x14ac:dyDescent="0.25">
      <c r="A13" t="s">
        <v>472</v>
      </c>
    </row>
    <row r="14" spans="1:2" x14ac:dyDescent="0.25">
      <c r="A14" t="s">
        <v>473</v>
      </c>
    </row>
    <row r="15" spans="1:2" x14ac:dyDescent="0.25">
      <c r="A15" t="s">
        <v>474</v>
      </c>
    </row>
    <row r="16" spans="1:2" x14ac:dyDescent="0.25">
      <c r="A16" t="s">
        <v>475</v>
      </c>
    </row>
    <row r="19" spans="1:16" x14ac:dyDescent="0.25">
      <c r="A19" s="2" t="s">
        <v>476</v>
      </c>
      <c r="B19" t="s">
        <v>477</v>
      </c>
    </row>
    <row r="20" spans="1:16" x14ac:dyDescent="0.25">
      <c r="A20" t="s">
        <v>478</v>
      </c>
    </row>
    <row r="22" spans="1:16" x14ac:dyDescent="0.25">
      <c r="A22">
        <v>145</v>
      </c>
      <c r="B22">
        <v>1</v>
      </c>
      <c r="C22" t="s">
        <v>99</v>
      </c>
      <c r="D22">
        <v>1</v>
      </c>
      <c r="E22" t="s">
        <v>49</v>
      </c>
      <c r="F22" t="s">
        <v>60</v>
      </c>
      <c r="G22" t="s">
        <v>76</v>
      </c>
      <c r="H22" t="s">
        <v>350</v>
      </c>
      <c r="I22" t="s">
        <v>292</v>
      </c>
      <c r="J22" t="s">
        <v>292</v>
      </c>
      <c r="K22" t="s">
        <v>292</v>
      </c>
      <c r="L22" t="s">
        <v>54</v>
      </c>
      <c r="M22" t="s">
        <v>295</v>
      </c>
      <c r="O22" t="s">
        <v>248</v>
      </c>
      <c r="P22" t="s">
        <v>299</v>
      </c>
    </row>
    <row r="23" spans="1:16" x14ac:dyDescent="0.25">
      <c r="A23">
        <v>146</v>
      </c>
      <c r="B23">
        <v>1</v>
      </c>
      <c r="C23" t="s">
        <v>105</v>
      </c>
      <c r="D23">
        <v>1</v>
      </c>
      <c r="E23" t="s">
        <v>49</v>
      </c>
      <c r="F23" t="s">
        <v>60</v>
      </c>
      <c r="G23" t="s">
        <v>76</v>
      </c>
      <c r="H23" t="s">
        <v>350</v>
      </c>
      <c r="I23" t="s">
        <v>292</v>
      </c>
      <c r="J23" t="s">
        <v>292</v>
      </c>
      <c r="K23" t="s">
        <v>292</v>
      </c>
      <c r="L23" t="s">
        <v>54</v>
      </c>
      <c r="M23" t="s">
        <v>295</v>
      </c>
      <c r="O23" t="s">
        <v>248</v>
      </c>
      <c r="P23" t="s">
        <v>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28"/>
  <sheetViews>
    <sheetView workbookViewId="0">
      <selection activeCell="AX317" sqref="AX317"/>
    </sheetView>
  </sheetViews>
  <sheetFormatPr defaultRowHeight="15" x14ac:dyDescent="0.25"/>
  <sheetData>
    <row r="1" spans="1:48" x14ac:dyDescent="0.25">
      <c r="A1" t="s">
        <v>0</v>
      </c>
      <c r="B1" t="s">
        <v>3</v>
      </c>
      <c r="C1" t="s">
        <v>517</v>
      </c>
      <c r="D1" t="s">
        <v>48</v>
      </c>
      <c r="E1" t="s">
        <v>518</v>
      </c>
      <c r="F1" t="s">
        <v>519</v>
      </c>
      <c r="G1" t="s">
        <v>520</v>
      </c>
      <c r="H1" t="s">
        <v>521</v>
      </c>
      <c r="I1" t="s">
        <v>522</v>
      </c>
      <c r="J1" t="s">
        <v>523</v>
      </c>
      <c r="K1" t="s">
        <v>524</v>
      </c>
      <c r="L1" t="s">
        <v>525</v>
      </c>
      <c r="M1" t="s">
        <v>526</v>
      </c>
      <c r="N1" t="s">
        <v>527</v>
      </c>
      <c r="O1" t="s">
        <v>528</v>
      </c>
      <c r="P1" t="s">
        <v>369</v>
      </c>
      <c r="Q1" t="s">
        <v>529</v>
      </c>
      <c r="R1" t="s">
        <v>5</v>
      </c>
      <c r="S1" t="s">
        <v>530</v>
      </c>
      <c r="T1" t="s">
        <v>531</v>
      </c>
      <c r="U1" t="s">
        <v>301</v>
      </c>
      <c r="V1" t="s">
        <v>532</v>
      </c>
      <c r="W1" t="s">
        <v>533</v>
      </c>
      <c r="X1" t="s">
        <v>534</v>
      </c>
      <c r="Y1" t="s">
        <v>535</v>
      </c>
      <c r="Z1" t="s">
        <v>536</v>
      </c>
      <c r="AA1" t="s">
        <v>537</v>
      </c>
      <c r="AB1" t="s">
        <v>538</v>
      </c>
      <c r="AC1" t="s">
        <v>539</v>
      </c>
      <c r="AD1" t="s">
        <v>540</v>
      </c>
      <c r="AE1" t="s">
        <v>541</v>
      </c>
      <c r="AF1" t="s">
        <v>46</v>
      </c>
      <c r="AG1" t="s">
        <v>542</v>
      </c>
      <c r="AH1" t="s">
        <v>543</v>
      </c>
      <c r="AI1" t="s">
        <v>544</v>
      </c>
      <c r="AJ1" t="s">
        <v>545</v>
      </c>
      <c r="AK1" t="s">
        <v>546</v>
      </c>
      <c r="AL1" t="s">
        <v>547</v>
      </c>
      <c r="AM1" t="s">
        <v>548</v>
      </c>
      <c r="AN1" t="s">
        <v>549</v>
      </c>
      <c r="AO1" t="s">
        <v>550</v>
      </c>
      <c r="AP1" t="s">
        <v>551</v>
      </c>
      <c r="AQ1" t="s">
        <v>552</v>
      </c>
      <c r="AR1" t="s">
        <v>553</v>
      </c>
      <c r="AS1" t="s">
        <v>554</v>
      </c>
      <c r="AT1" t="s">
        <v>555</v>
      </c>
      <c r="AU1" t="s">
        <v>556</v>
      </c>
      <c r="AV1" t="s">
        <v>557</v>
      </c>
    </row>
    <row r="2" spans="1:48" x14ac:dyDescent="0.25">
      <c r="A2" t="s">
        <v>560</v>
      </c>
      <c r="B2" t="s">
        <v>96</v>
      </c>
      <c r="C2">
        <v>0</v>
      </c>
      <c r="D2" t="s">
        <v>46</v>
      </c>
      <c r="E2" t="s">
        <v>46</v>
      </c>
      <c r="N2" t="s">
        <v>489</v>
      </c>
      <c r="Q2" t="s">
        <v>49</v>
      </c>
      <c r="R2" t="s">
        <v>51</v>
      </c>
      <c r="S2" t="s">
        <v>350</v>
      </c>
      <c r="T2" t="s">
        <v>559</v>
      </c>
      <c r="AE2" t="s">
        <v>489</v>
      </c>
      <c r="AG2" t="s">
        <v>489</v>
      </c>
      <c r="AM2" t="s">
        <v>489</v>
      </c>
    </row>
    <row r="3" spans="1:48" x14ac:dyDescent="0.25">
      <c r="A3">
        <v>9001</v>
      </c>
      <c r="B3" t="s">
        <v>96</v>
      </c>
      <c r="C3">
        <v>1</v>
      </c>
      <c r="D3" t="s">
        <v>561</v>
      </c>
      <c r="E3" t="s">
        <v>46</v>
      </c>
      <c r="F3" t="s">
        <v>350</v>
      </c>
      <c r="N3" t="s">
        <v>489</v>
      </c>
      <c r="Q3" t="s">
        <v>49</v>
      </c>
      <c r="R3" t="s">
        <v>51</v>
      </c>
      <c r="S3" t="s">
        <v>350</v>
      </c>
      <c r="T3" t="s">
        <v>559</v>
      </c>
      <c r="AB3" t="s">
        <v>562</v>
      </c>
      <c r="AE3" t="s">
        <v>489</v>
      </c>
      <c r="AG3" t="s">
        <v>489</v>
      </c>
      <c r="AM3" t="s">
        <v>489</v>
      </c>
    </row>
    <row r="4" spans="1:48" x14ac:dyDescent="0.25">
      <c r="A4">
        <v>9002</v>
      </c>
      <c r="B4" t="s">
        <v>96</v>
      </c>
      <c r="C4">
        <v>2</v>
      </c>
      <c r="D4" t="s">
        <v>563</v>
      </c>
      <c r="E4" t="s">
        <v>46</v>
      </c>
      <c r="F4" t="s">
        <v>350</v>
      </c>
      <c r="G4" t="s">
        <v>564</v>
      </c>
      <c r="N4" t="s">
        <v>489</v>
      </c>
      <c r="Q4" t="s">
        <v>49</v>
      </c>
      <c r="R4" t="s">
        <v>51</v>
      </c>
      <c r="S4" t="s">
        <v>350</v>
      </c>
      <c r="T4" t="s">
        <v>559</v>
      </c>
      <c r="AB4" t="s">
        <v>562</v>
      </c>
      <c r="AE4" t="s">
        <v>489</v>
      </c>
      <c r="AG4" t="s">
        <v>489</v>
      </c>
      <c r="AM4" t="s">
        <v>489</v>
      </c>
    </row>
    <row r="5" spans="1:48" x14ac:dyDescent="0.25">
      <c r="A5">
        <v>9003</v>
      </c>
      <c r="B5" t="s">
        <v>96</v>
      </c>
      <c r="C5">
        <v>3</v>
      </c>
      <c r="D5" t="s">
        <v>565</v>
      </c>
      <c r="E5" t="s">
        <v>46</v>
      </c>
      <c r="F5" t="s">
        <v>350</v>
      </c>
      <c r="G5" t="s">
        <v>564</v>
      </c>
      <c r="H5" t="s">
        <v>566</v>
      </c>
      <c r="N5" t="s">
        <v>489</v>
      </c>
      <c r="Q5" t="s">
        <v>49</v>
      </c>
      <c r="R5" t="s">
        <v>51</v>
      </c>
      <c r="S5" t="s">
        <v>350</v>
      </c>
      <c r="T5" t="s">
        <v>559</v>
      </c>
      <c r="AB5" t="s">
        <v>562</v>
      </c>
      <c r="AE5" t="s">
        <v>489</v>
      </c>
      <c r="AG5" t="s">
        <v>489</v>
      </c>
      <c r="AM5" t="s">
        <v>489</v>
      </c>
    </row>
    <row r="6" spans="1:48" x14ac:dyDescent="0.25">
      <c r="A6">
        <v>9004</v>
      </c>
      <c r="B6" t="s">
        <v>96</v>
      </c>
      <c r="C6">
        <v>4</v>
      </c>
      <c r="D6" t="s">
        <v>567</v>
      </c>
      <c r="E6" t="s">
        <v>46</v>
      </c>
      <c r="F6" t="s">
        <v>350</v>
      </c>
      <c r="G6" t="s">
        <v>564</v>
      </c>
      <c r="H6" t="s">
        <v>566</v>
      </c>
      <c r="I6" t="s">
        <v>568</v>
      </c>
      <c r="N6" t="s">
        <v>489</v>
      </c>
      <c r="Q6" t="s">
        <v>49</v>
      </c>
      <c r="R6" t="s">
        <v>51</v>
      </c>
      <c r="S6" t="s">
        <v>350</v>
      </c>
      <c r="T6" t="s">
        <v>559</v>
      </c>
      <c r="AB6" t="s">
        <v>562</v>
      </c>
      <c r="AE6" t="s">
        <v>489</v>
      </c>
      <c r="AG6" t="s">
        <v>489</v>
      </c>
      <c r="AM6" t="s">
        <v>489</v>
      </c>
    </row>
    <row r="7" spans="1:48" x14ac:dyDescent="0.25">
      <c r="A7">
        <v>9005</v>
      </c>
      <c r="B7" t="s">
        <v>55</v>
      </c>
      <c r="C7">
        <v>5</v>
      </c>
      <c r="D7" t="s">
        <v>569</v>
      </c>
      <c r="E7" t="s">
        <v>46</v>
      </c>
      <c r="F7" t="s">
        <v>350</v>
      </c>
      <c r="G7" t="s">
        <v>564</v>
      </c>
      <c r="H7" t="s">
        <v>566</v>
      </c>
      <c r="I7" t="s">
        <v>568</v>
      </c>
      <c r="J7" t="s">
        <v>570</v>
      </c>
      <c r="N7" t="s">
        <v>489</v>
      </c>
      <c r="P7">
        <v>2129</v>
      </c>
      <c r="Q7" t="s">
        <v>49</v>
      </c>
      <c r="R7" t="s">
        <v>51</v>
      </c>
      <c r="S7" t="s">
        <v>350</v>
      </c>
      <c r="T7" t="s">
        <v>559</v>
      </c>
      <c r="V7">
        <v>24</v>
      </c>
      <c r="AB7" t="s">
        <v>300</v>
      </c>
      <c r="AE7" t="s">
        <v>489</v>
      </c>
      <c r="AG7" t="s">
        <v>4</v>
      </c>
      <c r="AL7" t="s">
        <v>571</v>
      </c>
      <c r="AM7" t="s">
        <v>572</v>
      </c>
      <c r="AN7" t="s">
        <v>573</v>
      </c>
      <c r="AO7">
        <v>13</v>
      </c>
      <c r="AQ7" t="s">
        <v>574</v>
      </c>
      <c r="AR7" t="s">
        <v>49</v>
      </c>
      <c r="AS7" t="s">
        <v>50</v>
      </c>
      <c r="AU7" t="s">
        <v>51</v>
      </c>
      <c r="AV7">
        <v>24</v>
      </c>
    </row>
    <row r="8" spans="1:48" x14ac:dyDescent="0.25">
      <c r="A8">
        <v>9006</v>
      </c>
      <c r="B8" t="s">
        <v>55</v>
      </c>
      <c r="C8">
        <v>5</v>
      </c>
      <c r="D8" t="s">
        <v>575</v>
      </c>
      <c r="E8" t="s">
        <v>46</v>
      </c>
      <c r="F8" t="s">
        <v>350</v>
      </c>
      <c r="G8" t="s">
        <v>564</v>
      </c>
      <c r="H8" t="s">
        <v>566</v>
      </c>
      <c r="I8" t="s">
        <v>568</v>
      </c>
      <c r="J8" t="s">
        <v>576</v>
      </c>
      <c r="N8" t="s">
        <v>489</v>
      </c>
      <c r="P8">
        <v>2131</v>
      </c>
      <c r="Q8" t="s">
        <v>49</v>
      </c>
      <c r="R8" t="s">
        <v>51</v>
      </c>
      <c r="S8" t="s">
        <v>350</v>
      </c>
      <c r="T8" t="s">
        <v>559</v>
      </c>
      <c r="V8">
        <v>24</v>
      </c>
      <c r="AB8" t="s">
        <v>300</v>
      </c>
      <c r="AE8" t="s">
        <v>489</v>
      </c>
      <c r="AG8" t="s">
        <v>4</v>
      </c>
      <c r="AL8" t="s">
        <v>577</v>
      </c>
      <c r="AM8" t="s">
        <v>572</v>
      </c>
      <c r="AN8" t="s">
        <v>573</v>
      </c>
      <c r="AO8">
        <v>13</v>
      </c>
      <c r="AQ8" t="s">
        <v>578</v>
      </c>
      <c r="AR8" t="s">
        <v>49</v>
      </c>
      <c r="AS8" t="s">
        <v>50</v>
      </c>
      <c r="AU8" t="s">
        <v>51</v>
      </c>
      <c r="AV8">
        <v>24</v>
      </c>
    </row>
    <row r="9" spans="1:48" x14ac:dyDescent="0.25">
      <c r="A9">
        <v>9007</v>
      </c>
      <c r="B9" t="s">
        <v>55</v>
      </c>
      <c r="C9">
        <v>5</v>
      </c>
      <c r="D9" t="s">
        <v>579</v>
      </c>
      <c r="E9" t="s">
        <v>46</v>
      </c>
      <c r="F9" t="s">
        <v>350</v>
      </c>
      <c r="G9" t="s">
        <v>564</v>
      </c>
      <c r="H9" t="s">
        <v>566</v>
      </c>
      <c r="I9" t="s">
        <v>568</v>
      </c>
      <c r="J9" t="s">
        <v>580</v>
      </c>
      <c r="N9" t="s">
        <v>489</v>
      </c>
      <c r="P9">
        <v>2133</v>
      </c>
      <c r="Q9" t="s">
        <v>49</v>
      </c>
      <c r="R9" t="s">
        <v>61</v>
      </c>
      <c r="S9" t="s">
        <v>350</v>
      </c>
      <c r="T9" t="s">
        <v>559</v>
      </c>
      <c r="V9">
        <v>24</v>
      </c>
      <c r="AB9" t="s">
        <v>300</v>
      </c>
      <c r="AE9" t="s">
        <v>489</v>
      </c>
      <c r="AG9" t="s">
        <v>4</v>
      </c>
      <c r="AL9" t="s">
        <v>581</v>
      </c>
      <c r="AM9" t="s">
        <v>572</v>
      </c>
      <c r="AN9" t="s">
        <v>573</v>
      </c>
      <c r="AO9">
        <v>13</v>
      </c>
      <c r="AQ9" t="s">
        <v>582</v>
      </c>
      <c r="AR9" t="s">
        <v>49</v>
      </c>
      <c r="AS9" t="s">
        <v>50</v>
      </c>
      <c r="AU9" t="s">
        <v>61</v>
      </c>
      <c r="AV9">
        <v>24</v>
      </c>
    </row>
    <row r="10" spans="1:48" x14ac:dyDescent="0.25">
      <c r="A10">
        <v>9008</v>
      </c>
      <c r="B10" t="s">
        <v>55</v>
      </c>
      <c r="C10">
        <v>5</v>
      </c>
      <c r="D10" t="s">
        <v>583</v>
      </c>
      <c r="E10" t="s">
        <v>46</v>
      </c>
      <c r="F10" t="s">
        <v>350</v>
      </c>
      <c r="G10" t="s">
        <v>564</v>
      </c>
      <c r="H10" t="s">
        <v>566</v>
      </c>
      <c r="I10" t="s">
        <v>568</v>
      </c>
      <c r="J10" t="s">
        <v>584</v>
      </c>
      <c r="N10" t="s">
        <v>489</v>
      </c>
      <c r="P10">
        <v>2135</v>
      </c>
      <c r="Q10" t="s">
        <v>49</v>
      </c>
      <c r="R10" t="s">
        <v>61</v>
      </c>
      <c r="S10" t="s">
        <v>350</v>
      </c>
      <c r="T10" t="s">
        <v>559</v>
      </c>
      <c r="V10">
        <v>24</v>
      </c>
      <c r="AB10" t="s">
        <v>300</v>
      </c>
      <c r="AE10" t="s">
        <v>489</v>
      </c>
      <c r="AG10" t="s">
        <v>4</v>
      </c>
      <c r="AL10" t="s">
        <v>585</v>
      </c>
      <c r="AM10" t="s">
        <v>572</v>
      </c>
      <c r="AN10" t="s">
        <v>573</v>
      </c>
      <c r="AO10">
        <v>13</v>
      </c>
      <c r="AQ10" t="s">
        <v>586</v>
      </c>
      <c r="AR10" t="s">
        <v>49</v>
      </c>
      <c r="AS10" t="s">
        <v>50</v>
      </c>
      <c r="AU10" t="s">
        <v>61</v>
      </c>
      <c r="AV10">
        <v>24</v>
      </c>
    </row>
    <row r="11" spans="1:48" x14ac:dyDescent="0.25">
      <c r="A11">
        <v>9009</v>
      </c>
      <c r="B11" t="s">
        <v>55</v>
      </c>
      <c r="C11">
        <v>5</v>
      </c>
      <c r="D11" t="s">
        <v>587</v>
      </c>
      <c r="E11" t="s">
        <v>46</v>
      </c>
      <c r="F11" t="s">
        <v>350</v>
      </c>
      <c r="G11" t="s">
        <v>564</v>
      </c>
      <c r="H11" t="s">
        <v>566</v>
      </c>
      <c r="I11" t="s">
        <v>568</v>
      </c>
      <c r="J11" t="s">
        <v>588</v>
      </c>
      <c r="N11" t="s">
        <v>489</v>
      </c>
      <c r="P11">
        <v>2136</v>
      </c>
      <c r="Q11" t="s">
        <v>49</v>
      </c>
      <c r="R11" t="s">
        <v>51</v>
      </c>
      <c r="S11" t="s">
        <v>350</v>
      </c>
      <c r="T11" t="s">
        <v>559</v>
      </c>
      <c r="V11">
        <v>24</v>
      </c>
      <c r="AB11" t="s">
        <v>300</v>
      </c>
      <c r="AE11" t="s">
        <v>489</v>
      </c>
      <c r="AG11" t="s">
        <v>4</v>
      </c>
      <c r="AL11" t="s">
        <v>589</v>
      </c>
      <c r="AM11" t="s">
        <v>572</v>
      </c>
      <c r="AN11" t="s">
        <v>573</v>
      </c>
      <c r="AO11">
        <v>13</v>
      </c>
      <c r="AQ11" t="s">
        <v>590</v>
      </c>
      <c r="AR11" t="s">
        <v>49</v>
      </c>
      <c r="AS11" t="s">
        <v>50</v>
      </c>
      <c r="AU11" t="s">
        <v>51</v>
      </c>
      <c r="AV11">
        <v>24</v>
      </c>
    </row>
    <row r="12" spans="1:48" x14ac:dyDescent="0.25">
      <c r="A12">
        <v>9010</v>
      </c>
      <c r="B12" t="s">
        <v>55</v>
      </c>
      <c r="C12">
        <v>5</v>
      </c>
      <c r="D12" t="s">
        <v>591</v>
      </c>
      <c r="E12" t="s">
        <v>46</v>
      </c>
      <c r="F12" t="s">
        <v>350</v>
      </c>
      <c r="G12" t="s">
        <v>564</v>
      </c>
      <c r="H12" t="s">
        <v>566</v>
      </c>
      <c r="I12" t="s">
        <v>568</v>
      </c>
      <c r="J12" t="s">
        <v>592</v>
      </c>
      <c r="N12" t="s">
        <v>489</v>
      </c>
      <c r="P12">
        <v>2139</v>
      </c>
      <c r="Q12" t="s">
        <v>49</v>
      </c>
      <c r="R12" t="s">
        <v>61</v>
      </c>
      <c r="S12" t="s">
        <v>350</v>
      </c>
      <c r="T12" t="s">
        <v>559</v>
      </c>
      <c r="V12">
        <v>24</v>
      </c>
      <c r="AB12" t="s">
        <v>300</v>
      </c>
      <c r="AE12" t="s">
        <v>489</v>
      </c>
      <c r="AG12" t="s">
        <v>4</v>
      </c>
      <c r="AL12" t="s">
        <v>593</v>
      </c>
      <c r="AM12" t="s">
        <v>572</v>
      </c>
      <c r="AN12" t="s">
        <v>573</v>
      </c>
      <c r="AO12">
        <v>13</v>
      </c>
      <c r="AQ12" t="s">
        <v>594</v>
      </c>
      <c r="AR12" t="s">
        <v>49</v>
      </c>
      <c r="AS12" t="s">
        <v>50</v>
      </c>
      <c r="AU12" t="s">
        <v>61</v>
      </c>
      <c r="AV12">
        <v>24</v>
      </c>
    </row>
    <row r="13" spans="1:48" x14ac:dyDescent="0.25">
      <c r="A13">
        <v>9011</v>
      </c>
      <c r="B13" t="s">
        <v>55</v>
      </c>
      <c r="C13">
        <v>5</v>
      </c>
      <c r="D13" t="s">
        <v>595</v>
      </c>
      <c r="E13" t="s">
        <v>46</v>
      </c>
      <c r="F13" t="s">
        <v>350</v>
      </c>
      <c r="G13" t="s">
        <v>564</v>
      </c>
      <c r="H13" t="s">
        <v>566</v>
      </c>
      <c r="I13" t="s">
        <v>568</v>
      </c>
      <c r="J13" t="s">
        <v>596</v>
      </c>
      <c r="N13" t="s">
        <v>489</v>
      </c>
      <c r="P13">
        <v>2142</v>
      </c>
      <c r="Q13" t="s">
        <v>49</v>
      </c>
      <c r="R13" t="s">
        <v>51</v>
      </c>
      <c r="S13" t="s">
        <v>350</v>
      </c>
      <c r="T13" t="s">
        <v>559</v>
      </c>
      <c r="V13">
        <v>24</v>
      </c>
      <c r="AB13" t="s">
        <v>300</v>
      </c>
      <c r="AE13" t="s">
        <v>489</v>
      </c>
      <c r="AG13" t="s">
        <v>4</v>
      </c>
      <c r="AL13" t="s">
        <v>597</v>
      </c>
      <c r="AM13" t="s">
        <v>572</v>
      </c>
      <c r="AN13" t="s">
        <v>573</v>
      </c>
      <c r="AO13">
        <v>13</v>
      </c>
      <c r="AQ13" t="s">
        <v>598</v>
      </c>
      <c r="AR13" t="s">
        <v>49</v>
      </c>
      <c r="AS13" t="s">
        <v>50</v>
      </c>
      <c r="AU13" t="s">
        <v>51</v>
      </c>
      <c r="AV13">
        <v>24</v>
      </c>
    </row>
    <row r="14" spans="1:48" x14ac:dyDescent="0.25">
      <c r="A14">
        <v>9012</v>
      </c>
      <c r="B14" t="s">
        <v>55</v>
      </c>
      <c r="C14">
        <v>5</v>
      </c>
      <c r="D14" t="s">
        <v>599</v>
      </c>
      <c r="E14" t="s">
        <v>46</v>
      </c>
      <c r="F14" t="s">
        <v>350</v>
      </c>
      <c r="G14" t="s">
        <v>564</v>
      </c>
      <c r="H14" t="s">
        <v>566</v>
      </c>
      <c r="I14" t="s">
        <v>568</v>
      </c>
      <c r="J14" t="s">
        <v>600</v>
      </c>
      <c r="N14" t="s">
        <v>489</v>
      </c>
      <c r="P14">
        <v>2143</v>
      </c>
      <c r="Q14" t="s">
        <v>49</v>
      </c>
      <c r="R14" t="s">
        <v>51</v>
      </c>
      <c r="S14" t="s">
        <v>350</v>
      </c>
      <c r="T14" t="s">
        <v>559</v>
      </c>
      <c r="V14">
        <v>24</v>
      </c>
      <c r="AB14" t="s">
        <v>300</v>
      </c>
      <c r="AE14" t="s">
        <v>489</v>
      </c>
      <c r="AG14" t="s">
        <v>4</v>
      </c>
      <c r="AL14" t="s">
        <v>601</v>
      </c>
      <c r="AM14" t="s">
        <v>572</v>
      </c>
      <c r="AN14" t="s">
        <v>573</v>
      </c>
      <c r="AO14">
        <v>13</v>
      </c>
      <c r="AQ14" t="s">
        <v>602</v>
      </c>
      <c r="AR14" t="s">
        <v>49</v>
      </c>
      <c r="AS14" t="s">
        <v>50</v>
      </c>
      <c r="AU14" t="s">
        <v>51</v>
      </c>
      <c r="AV14">
        <v>24</v>
      </c>
    </row>
    <row r="15" spans="1:48" x14ac:dyDescent="0.25">
      <c r="A15">
        <v>9013</v>
      </c>
      <c r="B15" t="s">
        <v>55</v>
      </c>
      <c r="C15">
        <v>5</v>
      </c>
      <c r="D15" t="s">
        <v>603</v>
      </c>
      <c r="E15" t="s">
        <v>46</v>
      </c>
      <c r="F15" t="s">
        <v>350</v>
      </c>
      <c r="G15" t="s">
        <v>564</v>
      </c>
      <c r="H15" t="s">
        <v>566</v>
      </c>
      <c r="I15" t="s">
        <v>568</v>
      </c>
      <c r="J15" t="s">
        <v>604</v>
      </c>
      <c r="N15" t="s">
        <v>489</v>
      </c>
      <c r="P15">
        <v>2144</v>
      </c>
      <c r="Q15" t="s">
        <v>49</v>
      </c>
      <c r="R15" t="s">
        <v>51</v>
      </c>
      <c r="S15" t="s">
        <v>350</v>
      </c>
      <c r="T15" t="s">
        <v>559</v>
      </c>
      <c r="V15">
        <v>24</v>
      </c>
      <c r="AB15" t="s">
        <v>300</v>
      </c>
      <c r="AE15" t="s">
        <v>489</v>
      </c>
      <c r="AG15" t="s">
        <v>4</v>
      </c>
      <c r="AL15" t="s">
        <v>605</v>
      </c>
      <c r="AM15" t="s">
        <v>572</v>
      </c>
      <c r="AN15" t="s">
        <v>573</v>
      </c>
      <c r="AO15">
        <v>13</v>
      </c>
      <c r="AQ15" t="s">
        <v>606</v>
      </c>
      <c r="AR15" t="s">
        <v>49</v>
      </c>
      <c r="AS15" t="s">
        <v>50</v>
      </c>
      <c r="AU15" t="s">
        <v>51</v>
      </c>
      <c r="AV15">
        <v>24</v>
      </c>
    </row>
    <row r="16" spans="1:48" x14ac:dyDescent="0.25">
      <c r="A16">
        <v>9014</v>
      </c>
      <c r="B16" t="s">
        <v>55</v>
      </c>
      <c r="C16">
        <v>5</v>
      </c>
      <c r="D16" t="s">
        <v>607</v>
      </c>
      <c r="E16" t="s">
        <v>46</v>
      </c>
      <c r="F16" t="s">
        <v>350</v>
      </c>
      <c r="G16" t="s">
        <v>564</v>
      </c>
      <c r="H16" t="s">
        <v>566</v>
      </c>
      <c r="I16" t="s">
        <v>568</v>
      </c>
      <c r="J16" t="s">
        <v>608</v>
      </c>
      <c r="N16" t="s">
        <v>489</v>
      </c>
      <c r="P16">
        <v>2145</v>
      </c>
      <c r="Q16" t="s">
        <v>49</v>
      </c>
      <c r="R16" t="s">
        <v>51</v>
      </c>
      <c r="S16" t="s">
        <v>350</v>
      </c>
      <c r="T16" t="s">
        <v>559</v>
      </c>
      <c r="V16">
        <v>24</v>
      </c>
      <c r="AB16" t="s">
        <v>300</v>
      </c>
      <c r="AE16" t="s">
        <v>489</v>
      </c>
      <c r="AG16" t="s">
        <v>4</v>
      </c>
      <c r="AL16" t="s">
        <v>609</v>
      </c>
      <c r="AM16" t="s">
        <v>572</v>
      </c>
      <c r="AN16" t="s">
        <v>573</v>
      </c>
      <c r="AO16">
        <v>13</v>
      </c>
      <c r="AQ16" t="s">
        <v>610</v>
      </c>
      <c r="AR16" t="s">
        <v>49</v>
      </c>
      <c r="AS16" t="s">
        <v>50</v>
      </c>
      <c r="AU16" t="s">
        <v>51</v>
      </c>
      <c r="AV16">
        <v>24</v>
      </c>
    </row>
    <row r="17" spans="1:48" x14ac:dyDescent="0.25">
      <c r="A17">
        <v>9015</v>
      </c>
      <c r="B17" t="s">
        <v>55</v>
      </c>
      <c r="C17">
        <v>5</v>
      </c>
      <c r="D17" t="s">
        <v>611</v>
      </c>
      <c r="E17" t="s">
        <v>46</v>
      </c>
      <c r="F17" t="s">
        <v>350</v>
      </c>
      <c r="G17" t="s">
        <v>564</v>
      </c>
      <c r="H17" t="s">
        <v>566</v>
      </c>
      <c r="I17" t="s">
        <v>568</v>
      </c>
      <c r="J17" t="s">
        <v>612</v>
      </c>
      <c r="N17" t="s">
        <v>489</v>
      </c>
      <c r="P17">
        <v>2146</v>
      </c>
      <c r="Q17" t="s">
        <v>49</v>
      </c>
      <c r="R17" t="s">
        <v>51</v>
      </c>
      <c r="S17" t="s">
        <v>350</v>
      </c>
      <c r="T17" t="s">
        <v>559</v>
      </c>
      <c r="V17">
        <v>24</v>
      </c>
      <c r="AB17" t="s">
        <v>300</v>
      </c>
      <c r="AE17" t="s">
        <v>489</v>
      </c>
      <c r="AG17" t="s">
        <v>4</v>
      </c>
      <c r="AL17" t="s">
        <v>613</v>
      </c>
      <c r="AM17" t="s">
        <v>572</v>
      </c>
      <c r="AN17" t="s">
        <v>573</v>
      </c>
      <c r="AO17">
        <v>13</v>
      </c>
      <c r="AQ17" t="s">
        <v>614</v>
      </c>
      <c r="AR17" t="s">
        <v>49</v>
      </c>
      <c r="AS17" t="s">
        <v>50</v>
      </c>
      <c r="AU17" t="s">
        <v>51</v>
      </c>
      <c r="AV17">
        <v>24</v>
      </c>
    </row>
    <row r="18" spans="1:48" x14ac:dyDescent="0.25">
      <c r="A18">
        <v>9016</v>
      </c>
      <c r="B18" t="s">
        <v>55</v>
      </c>
      <c r="C18">
        <v>5</v>
      </c>
      <c r="D18" t="s">
        <v>615</v>
      </c>
      <c r="E18" t="s">
        <v>46</v>
      </c>
      <c r="F18" t="s">
        <v>350</v>
      </c>
      <c r="G18" t="s">
        <v>564</v>
      </c>
      <c r="H18" t="s">
        <v>566</v>
      </c>
      <c r="I18" t="s">
        <v>568</v>
      </c>
      <c r="J18" t="s">
        <v>616</v>
      </c>
      <c r="N18" t="s">
        <v>489</v>
      </c>
      <c r="P18">
        <v>2147</v>
      </c>
      <c r="Q18" t="s">
        <v>49</v>
      </c>
      <c r="R18" t="s">
        <v>51</v>
      </c>
      <c r="S18" t="s">
        <v>350</v>
      </c>
      <c r="T18" t="s">
        <v>559</v>
      </c>
      <c r="V18">
        <v>24</v>
      </c>
      <c r="AB18" t="s">
        <v>300</v>
      </c>
      <c r="AE18" t="s">
        <v>489</v>
      </c>
      <c r="AG18" t="s">
        <v>4</v>
      </c>
      <c r="AL18" t="s">
        <v>617</v>
      </c>
      <c r="AM18" t="s">
        <v>572</v>
      </c>
      <c r="AN18" t="s">
        <v>573</v>
      </c>
      <c r="AO18">
        <v>13</v>
      </c>
      <c r="AQ18" t="s">
        <v>618</v>
      </c>
      <c r="AR18" t="s">
        <v>49</v>
      </c>
      <c r="AS18" t="s">
        <v>50</v>
      </c>
      <c r="AU18" t="s">
        <v>51</v>
      </c>
      <c r="AV18">
        <v>24</v>
      </c>
    </row>
    <row r="19" spans="1:48" x14ac:dyDescent="0.25">
      <c r="A19">
        <v>9017</v>
      </c>
      <c r="B19" t="s">
        <v>55</v>
      </c>
      <c r="C19">
        <v>5</v>
      </c>
      <c r="D19" t="s">
        <v>619</v>
      </c>
      <c r="E19" t="s">
        <v>46</v>
      </c>
      <c r="F19" t="s">
        <v>350</v>
      </c>
      <c r="G19" t="s">
        <v>564</v>
      </c>
      <c r="H19" t="s">
        <v>566</v>
      </c>
      <c r="I19" t="s">
        <v>568</v>
      </c>
      <c r="J19" t="s">
        <v>620</v>
      </c>
      <c r="N19" t="s">
        <v>489</v>
      </c>
      <c r="P19">
        <v>2148</v>
      </c>
      <c r="Q19" t="s">
        <v>49</v>
      </c>
      <c r="R19" t="s">
        <v>51</v>
      </c>
      <c r="S19" t="s">
        <v>350</v>
      </c>
      <c r="T19" t="s">
        <v>559</v>
      </c>
      <c r="V19">
        <v>24</v>
      </c>
      <c r="AB19" t="s">
        <v>300</v>
      </c>
      <c r="AE19" t="s">
        <v>489</v>
      </c>
      <c r="AG19" t="s">
        <v>4</v>
      </c>
      <c r="AL19" t="s">
        <v>621</v>
      </c>
      <c r="AM19" t="s">
        <v>572</v>
      </c>
      <c r="AN19" t="s">
        <v>573</v>
      </c>
      <c r="AO19">
        <v>13</v>
      </c>
      <c r="AQ19" t="s">
        <v>622</v>
      </c>
      <c r="AR19" t="s">
        <v>49</v>
      </c>
      <c r="AS19" t="s">
        <v>50</v>
      </c>
      <c r="AU19" t="s">
        <v>51</v>
      </c>
      <c r="AV19">
        <v>24</v>
      </c>
    </row>
    <row r="20" spans="1:48" x14ac:dyDescent="0.25">
      <c r="A20">
        <v>9018</v>
      </c>
      <c r="B20" t="s">
        <v>55</v>
      </c>
      <c r="C20">
        <v>5</v>
      </c>
      <c r="D20" t="s">
        <v>623</v>
      </c>
      <c r="E20" t="s">
        <v>46</v>
      </c>
      <c r="F20" t="s">
        <v>350</v>
      </c>
      <c r="G20" t="s">
        <v>564</v>
      </c>
      <c r="H20" t="s">
        <v>566</v>
      </c>
      <c r="I20" t="s">
        <v>568</v>
      </c>
      <c r="J20" t="s">
        <v>624</v>
      </c>
      <c r="N20" t="s">
        <v>489</v>
      </c>
      <c r="P20">
        <v>2149</v>
      </c>
      <c r="Q20" t="s">
        <v>49</v>
      </c>
      <c r="R20" t="s">
        <v>51</v>
      </c>
      <c r="S20" t="s">
        <v>350</v>
      </c>
      <c r="T20" t="s">
        <v>559</v>
      </c>
      <c r="V20">
        <v>24</v>
      </c>
      <c r="AB20" t="s">
        <v>300</v>
      </c>
      <c r="AE20" t="s">
        <v>489</v>
      </c>
      <c r="AG20" t="s">
        <v>4</v>
      </c>
      <c r="AL20" t="s">
        <v>625</v>
      </c>
      <c r="AM20" t="s">
        <v>572</v>
      </c>
      <c r="AN20" t="s">
        <v>573</v>
      </c>
      <c r="AO20">
        <v>13</v>
      </c>
      <c r="AQ20" t="s">
        <v>626</v>
      </c>
      <c r="AR20" t="s">
        <v>49</v>
      </c>
      <c r="AS20" t="s">
        <v>50</v>
      </c>
      <c r="AU20" t="s">
        <v>51</v>
      </c>
      <c r="AV20">
        <v>24</v>
      </c>
    </row>
    <row r="21" spans="1:48" x14ac:dyDescent="0.25">
      <c r="A21">
        <v>9019</v>
      </c>
      <c r="B21" t="s">
        <v>55</v>
      </c>
      <c r="C21">
        <v>5</v>
      </c>
      <c r="D21" t="s">
        <v>627</v>
      </c>
      <c r="E21" t="s">
        <v>46</v>
      </c>
      <c r="F21" t="s">
        <v>350</v>
      </c>
      <c r="G21" t="s">
        <v>564</v>
      </c>
      <c r="H21" t="s">
        <v>566</v>
      </c>
      <c r="I21" t="s">
        <v>568</v>
      </c>
      <c r="J21" t="s">
        <v>628</v>
      </c>
      <c r="N21" t="s">
        <v>489</v>
      </c>
      <c r="P21">
        <v>2150</v>
      </c>
      <c r="Q21" t="s">
        <v>49</v>
      </c>
      <c r="R21" t="s">
        <v>51</v>
      </c>
      <c r="S21" t="s">
        <v>350</v>
      </c>
      <c r="T21" t="s">
        <v>559</v>
      </c>
      <c r="V21">
        <v>24</v>
      </c>
      <c r="AB21" t="s">
        <v>300</v>
      </c>
      <c r="AE21" t="s">
        <v>489</v>
      </c>
      <c r="AG21" t="s">
        <v>4</v>
      </c>
      <c r="AL21" t="s">
        <v>629</v>
      </c>
      <c r="AM21" t="s">
        <v>572</v>
      </c>
      <c r="AN21" t="s">
        <v>573</v>
      </c>
      <c r="AO21">
        <v>13</v>
      </c>
      <c r="AQ21" t="s">
        <v>630</v>
      </c>
      <c r="AR21" t="s">
        <v>49</v>
      </c>
      <c r="AS21" t="s">
        <v>50</v>
      </c>
      <c r="AU21" t="s">
        <v>51</v>
      </c>
      <c r="AV21">
        <v>24</v>
      </c>
    </row>
    <row r="22" spans="1:48" x14ac:dyDescent="0.25">
      <c r="A22">
        <v>9020</v>
      </c>
      <c r="B22" t="s">
        <v>55</v>
      </c>
      <c r="C22">
        <v>5</v>
      </c>
      <c r="D22" t="s">
        <v>631</v>
      </c>
      <c r="E22" t="s">
        <v>46</v>
      </c>
      <c r="F22" t="s">
        <v>350</v>
      </c>
      <c r="G22" t="s">
        <v>564</v>
      </c>
      <c r="H22" t="s">
        <v>566</v>
      </c>
      <c r="I22" t="s">
        <v>568</v>
      </c>
      <c r="J22" t="s">
        <v>632</v>
      </c>
      <c r="N22" t="s">
        <v>489</v>
      </c>
      <c r="P22">
        <v>2166</v>
      </c>
      <c r="Q22" t="s">
        <v>49</v>
      </c>
      <c r="R22" t="s">
        <v>51</v>
      </c>
      <c r="S22" t="s">
        <v>350</v>
      </c>
      <c r="T22" t="s">
        <v>559</v>
      </c>
      <c r="V22">
        <v>24</v>
      </c>
      <c r="AB22" t="s">
        <v>300</v>
      </c>
      <c r="AE22" t="s">
        <v>489</v>
      </c>
      <c r="AG22" t="s">
        <v>4</v>
      </c>
      <c r="AL22" t="s">
        <v>633</v>
      </c>
      <c r="AM22" t="s">
        <v>572</v>
      </c>
      <c r="AN22" t="s">
        <v>573</v>
      </c>
      <c r="AO22">
        <v>13</v>
      </c>
      <c r="AQ22" t="s">
        <v>634</v>
      </c>
      <c r="AR22" t="s">
        <v>49</v>
      </c>
      <c r="AS22" t="s">
        <v>50</v>
      </c>
      <c r="AU22" t="s">
        <v>51</v>
      </c>
      <c r="AV22">
        <v>24</v>
      </c>
    </row>
    <row r="23" spans="1:48" x14ac:dyDescent="0.25">
      <c r="A23">
        <v>9021</v>
      </c>
      <c r="B23" t="s">
        <v>96</v>
      </c>
      <c r="C23">
        <v>4</v>
      </c>
      <c r="D23" t="s">
        <v>635</v>
      </c>
      <c r="E23" t="s">
        <v>46</v>
      </c>
      <c r="F23" t="s">
        <v>350</v>
      </c>
      <c r="G23" t="s">
        <v>564</v>
      </c>
      <c r="H23" t="s">
        <v>566</v>
      </c>
      <c r="I23" t="s">
        <v>636</v>
      </c>
      <c r="N23" t="s">
        <v>489</v>
      </c>
      <c r="Q23" t="s">
        <v>49</v>
      </c>
      <c r="R23" t="s">
        <v>51</v>
      </c>
      <c r="S23" t="s">
        <v>350</v>
      </c>
      <c r="T23" t="s">
        <v>559</v>
      </c>
      <c r="AB23" t="s">
        <v>562</v>
      </c>
      <c r="AE23" t="s">
        <v>489</v>
      </c>
      <c r="AG23" t="s">
        <v>489</v>
      </c>
      <c r="AM23" t="s">
        <v>489</v>
      </c>
    </row>
    <row r="24" spans="1:48" x14ac:dyDescent="0.25">
      <c r="A24">
        <v>9022</v>
      </c>
      <c r="B24" t="s">
        <v>55</v>
      </c>
      <c r="C24">
        <v>5</v>
      </c>
      <c r="D24" t="s">
        <v>637</v>
      </c>
      <c r="E24" t="s">
        <v>46</v>
      </c>
      <c r="F24" t="s">
        <v>350</v>
      </c>
      <c r="G24" t="s">
        <v>564</v>
      </c>
      <c r="H24" t="s">
        <v>566</v>
      </c>
      <c r="I24" t="s">
        <v>636</v>
      </c>
      <c r="J24" t="s">
        <v>580</v>
      </c>
      <c r="N24" t="s">
        <v>489</v>
      </c>
      <c r="P24">
        <v>2156</v>
      </c>
      <c r="Q24" t="s">
        <v>49</v>
      </c>
      <c r="R24" t="s">
        <v>51</v>
      </c>
      <c r="S24" t="s">
        <v>350</v>
      </c>
      <c r="T24" t="s">
        <v>559</v>
      </c>
      <c r="V24">
        <v>24</v>
      </c>
      <c r="AB24" t="s">
        <v>300</v>
      </c>
      <c r="AE24" t="s">
        <v>489</v>
      </c>
      <c r="AG24" t="s">
        <v>4</v>
      </c>
      <c r="AL24" t="s">
        <v>638</v>
      </c>
      <c r="AM24" t="s">
        <v>572</v>
      </c>
      <c r="AN24" t="s">
        <v>573</v>
      </c>
      <c r="AO24">
        <v>13</v>
      </c>
      <c r="AQ24" t="s">
        <v>639</v>
      </c>
      <c r="AR24" t="s">
        <v>49</v>
      </c>
      <c r="AS24" t="s">
        <v>50</v>
      </c>
      <c r="AU24" t="s">
        <v>51</v>
      </c>
      <c r="AV24">
        <v>24</v>
      </c>
    </row>
    <row r="25" spans="1:48" x14ac:dyDescent="0.25">
      <c r="A25">
        <v>9023</v>
      </c>
      <c r="B25" t="s">
        <v>55</v>
      </c>
      <c r="C25">
        <v>5</v>
      </c>
      <c r="D25" t="s">
        <v>640</v>
      </c>
      <c r="E25" t="s">
        <v>46</v>
      </c>
      <c r="F25" t="s">
        <v>350</v>
      </c>
      <c r="G25" t="s">
        <v>564</v>
      </c>
      <c r="H25" t="s">
        <v>566</v>
      </c>
      <c r="I25" t="s">
        <v>636</v>
      </c>
      <c r="J25" t="s">
        <v>592</v>
      </c>
      <c r="N25" t="s">
        <v>489</v>
      </c>
      <c r="P25">
        <v>2157</v>
      </c>
      <c r="Q25" t="s">
        <v>49</v>
      </c>
      <c r="R25" t="s">
        <v>51</v>
      </c>
      <c r="S25" t="s">
        <v>350</v>
      </c>
      <c r="T25" t="s">
        <v>559</v>
      </c>
      <c r="V25">
        <v>24</v>
      </c>
      <c r="AB25" t="s">
        <v>300</v>
      </c>
      <c r="AE25" t="s">
        <v>489</v>
      </c>
      <c r="AG25" t="s">
        <v>4</v>
      </c>
      <c r="AL25" t="s">
        <v>641</v>
      </c>
      <c r="AM25" t="s">
        <v>572</v>
      </c>
      <c r="AN25" t="s">
        <v>573</v>
      </c>
      <c r="AO25">
        <v>13</v>
      </c>
      <c r="AQ25" t="s">
        <v>642</v>
      </c>
      <c r="AR25" t="s">
        <v>49</v>
      </c>
      <c r="AS25" t="s">
        <v>50</v>
      </c>
      <c r="AU25" t="s">
        <v>51</v>
      </c>
      <c r="AV25">
        <v>24</v>
      </c>
    </row>
    <row r="26" spans="1:48" x14ac:dyDescent="0.25">
      <c r="A26">
        <v>9024</v>
      </c>
      <c r="B26" t="s">
        <v>55</v>
      </c>
      <c r="C26">
        <v>5</v>
      </c>
      <c r="D26" t="s">
        <v>643</v>
      </c>
      <c r="E26" t="s">
        <v>46</v>
      </c>
      <c r="F26" t="s">
        <v>350</v>
      </c>
      <c r="G26" t="s">
        <v>564</v>
      </c>
      <c r="H26" t="s">
        <v>566</v>
      </c>
      <c r="I26" t="s">
        <v>636</v>
      </c>
      <c r="J26" t="s">
        <v>644</v>
      </c>
      <c r="N26" t="s">
        <v>489</v>
      </c>
      <c r="P26">
        <v>2158</v>
      </c>
      <c r="Q26" t="s">
        <v>49</v>
      </c>
      <c r="R26" t="s">
        <v>61</v>
      </c>
      <c r="S26" t="s">
        <v>350</v>
      </c>
      <c r="T26" t="s">
        <v>559</v>
      </c>
      <c r="V26">
        <v>24</v>
      </c>
      <c r="AB26" t="s">
        <v>300</v>
      </c>
      <c r="AE26" t="s">
        <v>489</v>
      </c>
      <c r="AG26" t="s">
        <v>4</v>
      </c>
      <c r="AL26" t="s">
        <v>645</v>
      </c>
      <c r="AM26" t="s">
        <v>572</v>
      </c>
      <c r="AN26" t="s">
        <v>573</v>
      </c>
      <c r="AO26">
        <v>13</v>
      </c>
      <c r="AQ26" t="s">
        <v>646</v>
      </c>
      <c r="AR26" t="s">
        <v>49</v>
      </c>
      <c r="AS26" t="s">
        <v>50</v>
      </c>
      <c r="AU26" t="s">
        <v>61</v>
      </c>
      <c r="AV26">
        <v>24</v>
      </c>
    </row>
    <row r="27" spans="1:48" x14ac:dyDescent="0.25">
      <c r="A27">
        <v>9025</v>
      </c>
      <c r="B27" t="s">
        <v>55</v>
      </c>
      <c r="C27">
        <v>5</v>
      </c>
      <c r="D27" t="s">
        <v>647</v>
      </c>
      <c r="E27" t="s">
        <v>46</v>
      </c>
      <c r="F27" t="s">
        <v>350</v>
      </c>
      <c r="G27" t="s">
        <v>564</v>
      </c>
      <c r="H27" t="s">
        <v>566</v>
      </c>
      <c r="I27" t="s">
        <v>636</v>
      </c>
      <c r="J27" t="s">
        <v>628</v>
      </c>
      <c r="N27" t="s">
        <v>489</v>
      </c>
      <c r="P27">
        <v>2159</v>
      </c>
      <c r="Q27" t="s">
        <v>49</v>
      </c>
      <c r="R27" t="s">
        <v>61</v>
      </c>
      <c r="S27" t="s">
        <v>350</v>
      </c>
      <c r="T27" t="s">
        <v>559</v>
      </c>
      <c r="V27">
        <v>24</v>
      </c>
      <c r="AB27" t="s">
        <v>300</v>
      </c>
      <c r="AE27" t="s">
        <v>489</v>
      </c>
      <c r="AG27" t="s">
        <v>4</v>
      </c>
      <c r="AL27" t="s">
        <v>648</v>
      </c>
      <c r="AM27" t="s">
        <v>572</v>
      </c>
      <c r="AN27" t="s">
        <v>573</v>
      </c>
      <c r="AO27">
        <v>13</v>
      </c>
      <c r="AQ27" t="s">
        <v>649</v>
      </c>
      <c r="AR27" t="s">
        <v>49</v>
      </c>
      <c r="AS27" t="s">
        <v>50</v>
      </c>
      <c r="AU27" t="s">
        <v>61</v>
      </c>
      <c r="AV27">
        <v>24</v>
      </c>
    </row>
    <row r="28" spans="1:48" x14ac:dyDescent="0.25">
      <c r="A28">
        <v>9026</v>
      </c>
      <c r="B28" t="s">
        <v>55</v>
      </c>
      <c r="C28">
        <v>5</v>
      </c>
      <c r="D28" t="s">
        <v>650</v>
      </c>
      <c r="E28" t="s">
        <v>46</v>
      </c>
      <c r="F28" t="s">
        <v>350</v>
      </c>
      <c r="G28" t="s">
        <v>564</v>
      </c>
      <c r="H28" t="s">
        <v>566</v>
      </c>
      <c r="I28" t="s">
        <v>636</v>
      </c>
      <c r="J28" t="s">
        <v>651</v>
      </c>
      <c r="N28" t="s">
        <v>489</v>
      </c>
      <c r="P28">
        <v>2160</v>
      </c>
      <c r="Q28" t="s">
        <v>49</v>
      </c>
      <c r="R28" t="s">
        <v>61</v>
      </c>
      <c r="S28" t="s">
        <v>350</v>
      </c>
      <c r="T28" t="s">
        <v>559</v>
      </c>
      <c r="V28">
        <v>24</v>
      </c>
      <c r="AB28" t="s">
        <v>300</v>
      </c>
      <c r="AE28" t="s">
        <v>489</v>
      </c>
      <c r="AG28" t="s">
        <v>4</v>
      </c>
      <c r="AL28" t="s">
        <v>652</v>
      </c>
      <c r="AM28" t="s">
        <v>572</v>
      </c>
      <c r="AN28" t="s">
        <v>573</v>
      </c>
      <c r="AO28">
        <v>13</v>
      </c>
      <c r="AQ28" t="s">
        <v>653</v>
      </c>
      <c r="AR28" t="s">
        <v>49</v>
      </c>
      <c r="AS28" t="s">
        <v>50</v>
      </c>
      <c r="AU28" t="s">
        <v>61</v>
      </c>
      <c r="AV28">
        <v>24</v>
      </c>
    </row>
    <row r="29" spans="1:48" x14ac:dyDescent="0.25">
      <c r="A29">
        <v>9027</v>
      </c>
      <c r="B29" t="s">
        <v>55</v>
      </c>
      <c r="C29">
        <v>5</v>
      </c>
      <c r="D29" t="s">
        <v>654</v>
      </c>
      <c r="E29" t="s">
        <v>46</v>
      </c>
      <c r="F29" t="s">
        <v>350</v>
      </c>
      <c r="G29" t="s">
        <v>564</v>
      </c>
      <c r="H29" t="s">
        <v>566</v>
      </c>
      <c r="I29" t="s">
        <v>636</v>
      </c>
      <c r="J29" t="s">
        <v>632</v>
      </c>
      <c r="N29" t="s">
        <v>489</v>
      </c>
      <c r="P29">
        <v>2161</v>
      </c>
      <c r="Q29" t="s">
        <v>49</v>
      </c>
      <c r="R29" t="s">
        <v>61</v>
      </c>
      <c r="S29" t="s">
        <v>350</v>
      </c>
      <c r="T29" t="s">
        <v>559</v>
      </c>
      <c r="V29">
        <v>24</v>
      </c>
      <c r="AB29" t="s">
        <v>300</v>
      </c>
      <c r="AE29" t="s">
        <v>489</v>
      </c>
      <c r="AG29" t="s">
        <v>4</v>
      </c>
      <c r="AL29" t="s">
        <v>655</v>
      </c>
      <c r="AM29" t="s">
        <v>572</v>
      </c>
      <c r="AN29" t="s">
        <v>573</v>
      </c>
      <c r="AO29">
        <v>13</v>
      </c>
      <c r="AQ29" t="s">
        <v>656</v>
      </c>
      <c r="AR29" t="s">
        <v>49</v>
      </c>
      <c r="AS29" t="s">
        <v>50</v>
      </c>
      <c r="AU29" t="s">
        <v>61</v>
      </c>
      <c r="AV29">
        <v>24</v>
      </c>
    </row>
    <row r="30" spans="1:48" x14ac:dyDescent="0.25">
      <c r="A30">
        <v>9028</v>
      </c>
      <c r="B30" t="s">
        <v>96</v>
      </c>
      <c r="C30">
        <v>4</v>
      </c>
      <c r="D30" t="s">
        <v>657</v>
      </c>
      <c r="E30" t="s">
        <v>46</v>
      </c>
      <c r="F30" t="s">
        <v>350</v>
      </c>
      <c r="G30" t="s">
        <v>564</v>
      </c>
      <c r="H30" t="s">
        <v>566</v>
      </c>
      <c r="I30" t="s">
        <v>658</v>
      </c>
      <c r="N30" t="s">
        <v>489</v>
      </c>
      <c r="Q30" t="s">
        <v>49</v>
      </c>
      <c r="R30" t="s">
        <v>61</v>
      </c>
      <c r="S30" t="s">
        <v>350</v>
      </c>
      <c r="T30" t="s">
        <v>559</v>
      </c>
      <c r="AB30" t="s">
        <v>562</v>
      </c>
      <c r="AE30" t="s">
        <v>489</v>
      </c>
      <c r="AG30" t="s">
        <v>489</v>
      </c>
      <c r="AM30" t="s">
        <v>489</v>
      </c>
    </row>
    <row r="31" spans="1:48" x14ac:dyDescent="0.25">
      <c r="A31">
        <v>9029</v>
      </c>
      <c r="B31" t="s">
        <v>55</v>
      </c>
      <c r="C31">
        <v>5</v>
      </c>
      <c r="D31" t="s">
        <v>659</v>
      </c>
      <c r="E31" t="s">
        <v>46</v>
      </c>
      <c r="F31" t="s">
        <v>350</v>
      </c>
      <c r="G31" t="s">
        <v>564</v>
      </c>
      <c r="H31" t="s">
        <v>566</v>
      </c>
      <c r="I31" t="s">
        <v>658</v>
      </c>
      <c r="J31" t="s">
        <v>580</v>
      </c>
      <c r="N31" t="s">
        <v>489</v>
      </c>
      <c r="P31">
        <v>2162</v>
      </c>
      <c r="Q31" t="s">
        <v>49</v>
      </c>
      <c r="R31" t="s">
        <v>61</v>
      </c>
      <c r="S31" t="s">
        <v>350</v>
      </c>
      <c r="T31" t="s">
        <v>559</v>
      </c>
      <c r="V31">
        <v>24</v>
      </c>
      <c r="AB31" t="s">
        <v>300</v>
      </c>
      <c r="AE31" t="s">
        <v>489</v>
      </c>
      <c r="AG31" t="s">
        <v>4</v>
      </c>
      <c r="AL31" t="s">
        <v>660</v>
      </c>
      <c r="AM31" t="s">
        <v>572</v>
      </c>
      <c r="AN31" t="s">
        <v>573</v>
      </c>
      <c r="AO31">
        <v>13</v>
      </c>
      <c r="AQ31" t="s">
        <v>661</v>
      </c>
      <c r="AR31" t="s">
        <v>49</v>
      </c>
      <c r="AS31" t="s">
        <v>50</v>
      </c>
      <c r="AU31" t="s">
        <v>61</v>
      </c>
      <c r="AV31">
        <v>24</v>
      </c>
    </row>
    <row r="32" spans="1:48" x14ac:dyDescent="0.25">
      <c r="A32">
        <v>9030</v>
      </c>
      <c r="B32" t="s">
        <v>55</v>
      </c>
      <c r="C32">
        <v>5</v>
      </c>
      <c r="D32" t="s">
        <v>662</v>
      </c>
      <c r="E32" t="s">
        <v>46</v>
      </c>
      <c r="F32" t="s">
        <v>350</v>
      </c>
      <c r="G32" t="s">
        <v>564</v>
      </c>
      <c r="H32" t="s">
        <v>566</v>
      </c>
      <c r="I32" t="s">
        <v>658</v>
      </c>
      <c r="J32" t="s">
        <v>644</v>
      </c>
      <c r="N32" t="s">
        <v>489</v>
      </c>
      <c r="P32">
        <v>2163</v>
      </c>
      <c r="Q32" t="s">
        <v>49</v>
      </c>
      <c r="R32" t="s">
        <v>51</v>
      </c>
      <c r="S32" t="s">
        <v>350</v>
      </c>
      <c r="T32" t="s">
        <v>559</v>
      </c>
      <c r="V32">
        <v>24</v>
      </c>
      <c r="AB32" t="s">
        <v>300</v>
      </c>
      <c r="AE32" t="s">
        <v>489</v>
      </c>
      <c r="AG32" t="s">
        <v>4</v>
      </c>
      <c r="AL32" t="s">
        <v>663</v>
      </c>
      <c r="AM32" t="s">
        <v>572</v>
      </c>
      <c r="AN32" t="s">
        <v>573</v>
      </c>
      <c r="AO32">
        <v>13</v>
      </c>
      <c r="AQ32" t="s">
        <v>664</v>
      </c>
      <c r="AR32" t="s">
        <v>49</v>
      </c>
      <c r="AS32" t="s">
        <v>50</v>
      </c>
      <c r="AU32" t="s">
        <v>51</v>
      </c>
      <c r="AV32">
        <v>24</v>
      </c>
    </row>
    <row r="33" spans="1:48" x14ac:dyDescent="0.25">
      <c r="A33">
        <v>9031</v>
      </c>
      <c r="B33" t="s">
        <v>55</v>
      </c>
      <c r="C33">
        <v>5</v>
      </c>
      <c r="D33" t="s">
        <v>665</v>
      </c>
      <c r="E33" t="s">
        <v>46</v>
      </c>
      <c r="F33" t="s">
        <v>350</v>
      </c>
      <c r="G33" t="s">
        <v>564</v>
      </c>
      <c r="H33" t="s">
        <v>566</v>
      </c>
      <c r="I33" t="s">
        <v>658</v>
      </c>
      <c r="J33" t="s">
        <v>628</v>
      </c>
      <c r="N33" t="s">
        <v>489</v>
      </c>
      <c r="P33">
        <v>2164</v>
      </c>
      <c r="Q33" t="s">
        <v>49</v>
      </c>
      <c r="R33" t="s">
        <v>51</v>
      </c>
      <c r="S33" t="s">
        <v>350</v>
      </c>
      <c r="T33" t="s">
        <v>559</v>
      </c>
      <c r="V33">
        <v>24</v>
      </c>
      <c r="AB33" t="s">
        <v>300</v>
      </c>
      <c r="AE33" t="s">
        <v>489</v>
      </c>
      <c r="AG33" t="s">
        <v>4</v>
      </c>
      <c r="AL33" t="s">
        <v>666</v>
      </c>
      <c r="AM33" t="s">
        <v>572</v>
      </c>
      <c r="AN33" t="s">
        <v>573</v>
      </c>
      <c r="AO33">
        <v>13</v>
      </c>
      <c r="AQ33" t="s">
        <v>667</v>
      </c>
      <c r="AR33" t="s">
        <v>49</v>
      </c>
      <c r="AS33" t="s">
        <v>50</v>
      </c>
      <c r="AU33" t="s">
        <v>51</v>
      </c>
      <c r="AV33">
        <v>24</v>
      </c>
    </row>
    <row r="34" spans="1:48" x14ac:dyDescent="0.25">
      <c r="A34">
        <v>9032</v>
      </c>
      <c r="B34" t="s">
        <v>55</v>
      </c>
      <c r="C34">
        <v>5</v>
      </c>
      <c r="D34" t="s">
        <v>668</v>
      </c>
      <c r="E34" t="s">
        <v>46</v>
      </c>
      <c r="F34" t="s">
        <v>350</v>
      </c>
      <c r="G34" t="s">
        <v>564</v>
      </c>
      <c r="H34" t="s">
        <v>566</v>
      </c>
      <c r="I34" t="s">
        <v>658</v>
      </c>
      <c r="J34" t="s">
        <v>669</v>
      </c>
      <c r="N34" t="s">
        <v>489</v>
      </c>
      <c r="P34">
        <v>2165</v>
      </c>
      <c r="Q34" t="s">
        <v>49</v>
      </c>
      <c r="R34" t="s">
        <v>51</v>
      </c>
      <c r="S34" t="s">
        <v>350</v>
      </c>
      <c r="T34" t="s">
        <v>559</v>
      </c>
      <c r="V34">
        <v>24</v>
      </c>
      <c r="AB34" t="s">
        <v>300</v>
      </c>
      <c r="AE34" t="s">
        <v>489</v>
      </c>
      <c r="AG34" t="s">
        <v>4</v>
      </c>
      <c r="AL34" t="s">
        <v>670</v>
      </c>
      <c r="AM34" t="s">
        <v>572</v>
      </c>
      <c r="AN34" t="s">
        <v>573</v>
      </c>
      <c r="AO34">
        <v>13</v>
      </c>
      <c r="AQ34" t="s">
        <v>671</v>
      </c>
      <c r="AR34" t="s">
        <v>49</v>
      </c>
      <c r="AS34" t="s">
        <v>50</v>
      </c>
      <c r="AU34" t="s">
        <v>51</v>
      </c>
      <c r="AV34">
        <v>24</v>
      </c>
    </row>
    <row r="35" spans="1:48" x14ac:dyDescent="0.25">
      <c r="A35">
        <v>9033</v>
      </c>
      <c r="B35" t="s">
        <v>96</v>
      </c>
      <c r="C35">
        <v>3</v>
      </c>
      <c r="D35" t="s">
        <v>672</v>
      </c>
      <c r="E35" t="s">
        <v>46</v>
      </c>
      <c r="F35" t="s">
        <v>350</v>
      </c>
      <c r="G35" t="s">
        <v>564</v>
      </c>
      <c r="H35" t="s">
        <v>673</v>
      </c>
      <c r="N35" t="s">
        <v>489</v>
      </c>
      <c r="Q35" t="s">
        <v>49</v>
      </c>
      <c r="R35" t="s">
        <v>61</v>
      </c>
      <c r="S35" t="s">
        <v>350</v>
      </c>
      <c r="T35" t="s">
        <v>559</v>
      </c>
      <c r="AB35" t="s">
        <v>562</v>
      </c>
      <c r="AE35" t="s">
        <v>489</v>
      </c>
      <c r="AG35" t="s">
        <v>489</v>
      </c>
      <c r="AM35" t="s">
        <v>489</v>
      </c>
    </row>
    <row r="36" spans="1:48" x14ac:dyDescent="0.25">
      <c r="A36">
        <v>9034</v>
      </c>
      <c r="B36" t="s">
        <v>96</v>
      </c>
      <c r="C36">
        <v>4</v>
      </c>
      <c r="D36" t="s">
        <v>674</v>
      </c>
      <c r="E36" t="s">
        <v>46</v>
      </c>
      <c r="F36" t="s">
        <v>350</v>
      </c>
      <c r="G36" t="s">
        <v>564</v>
      </c>
      <c r="H36" t="s">
        <v>673</v>
      </c>
      <c r="I36" t="s">
        <v>675</v>
      </c>
      <c r="N36" t="s">
        <v>489</v>
      </c>
      <c r="Q36" t="s">
        <v>49</v>
      </c>
      <c r="R36" t="s">
        <v>61</v>
      </c>
      <c r="S36" t="s">
        <v>350</v>
      </c>
      <c r="T36" t="s">
        <v>559</v>
      </c>
      <c r="AB36" t="s">
        <v>562</v>
      </c>
      <c r="AE36" t="s">
        <v>489</v>
      </c>
      <c r="AG36" t="s">
        <v>489</v>
      </c>
      <c r="AM36" t="s">
        <v>489</v>
      </c>
    </row>
    <row r="37" spans="1:48" x14ac:dyDescent="0.25">
      <c r="A37">
        <v>9035</v>
      </c>
      <c r="B37" t="s">
        <v>96</v>
      </c>
      <c r="C37">
        <v>5</v>
      </c>
      <c r="D37" t="s">
        <v>676</v>
      </c>
      <c r="E37" t="s">
        <v>46</v>
      </c>
      <c r="F37" t="s">
        <v>350</v>
      </c>
      <c r="G37" t="s">
        <v>564</v>
      </c>
      <c r="H37" t="s">
        <v>673</v>
      </c>
      <c r="I37" t="s">
        <v>675</v>
      </c>
      <c r="J37" t="s">
        <v>537</v>
      </c>
      <c r="N37" t="s">
        <v>489</v>
      </c>
      <c r="Q37" t="s">
        <v>49</v>
      </c>
      <c r="R37" t="s">
        <v>61</v>
      </c>
      <c r="S37" t="s">
        <v>350</v>
      </c>
      <c r="T37" t="s">
        <v>559</v>
      </c>
      <c r="AB37" t="s">
        <v>562</v>
      </c>
      <c r="AE37" t="s">
        <v>489</v>
      </c>
      <c r="AG37" t="s">
        <v>489</v>
      </c>
      <c r="AM37" t="s">
        <v>489</v>
      </c>
    </row>
    <row r="38" spans="1:48" x14ac:dyDescent="0.25">
      <c r="A38">
        <v>9036</v>
      </c>
      <c r="B38" t="s">
        <v>55</v>
      </c>
      <c r="C38">
        <v>6</v>
      </c>
      <c r="D38" t="s">
        <v>677</v>
      </c>
      <c r="E38" t="s">
        <v>46</v>
      </c>
      <c r="F38" t="s">
        <v>350</v>
      </c>
      <c r="G38" t="s">
        <v>564</v>
      </c>
      <c r="H38" t="s">
        <v>673</v>
      </c>
      <c r="I38" t="s">
        <v>675</v>
      </c>
      <c r="J38" t="s">
        <v>537</v>
      </c>
      <c r="K38" t="s">
        <v>678</v>
      </c>
      <c r="N38" t="s">
        <v>489</v>
      </c>
      <c r="P38">
        <v>2806</v>
      </c>
      <c r="Q38" t="s">
        <v>49</v>
      </c>
      <c r="R38" t="s">
        <v>61</v>
      </c>
      <c r="S38" t="s">
        <v>350</v>
      </c>
      <c r="T38" t="s">
        <v>559</v>
      </c>
      <c r="V38">
        <v>22</v>
      </c>
      <c r="AB38" t="s">
        <v>300</v>
      </c>
      <c r="AE38" t="s">
        <v>489</v>
      </c>
      <c r="AG38" t="s">
        <v>4</v>
      </c>
      <c r="AL38" t="s">
        <v>679</v>
      </c>
      <c r="AM38" t="s">
        <v>680</v>
      </c>
      <c r="AN38" t="s">
        <v>681</v>
      </c>
      <c r="AQ38" t="s">
        <v>682</v>
      </c>
      <c r="AR38" t="s">
        <v>49</v>
      </c>
      <c r="AS38" t="s">
        <v>50</v>
      </c>
      <c r="AU38" t="s">
        <v>61</v>
      </c>
      <c r="AV38">
        <v>22</v>
      </c>
    </row>
    <row r="39" spans="1:48" x14ac:dyDescent="0.25">
      <c r="A39">
        <v>9037</v>
      </c>
      <c r="B39" t="s">
        <v>55</v>
      </c>
      <c r="C39">
        <v>6</v>
      </c>
      <c r="D39" t="s">
        <v>683</v>
      </c>
      <c r="E39" t="s">
        <v>46</v>
      </c>
      <c r="F39" t="s">
        <v>350</v>
      </c>
      <c r="G39" t="s">
        <v>564</v>
      </c>
      <c r="H39" t="s">
        <v>673</v>
      </c>
      <c r="I39" t="s">
        <v>675</v>
      </c>
      <c r="J39" t="s">
        <v>537</v>
      </c>
      <c r="K39" t="s">
        <v>684</v>
      </c>
      <c r="N39" t="s">
        <v>489</v>
      </c>
      <c r="P39">
        <v>2807</v>
      </c>
      <c r="Q39" t="s">
        <v>49</v>
      </c>
      <c r="R39" t="s">
        <v>51</v>
      </c>
      <c r="S39" t="s">
        <v>350</v>
      </c>
      <c r="T39" t="s">
        <v>559</v>
      </c>
      <c r="V39">
        <v>22</v>
      </c>
      <c r="AB39" t="s">
        <v>300</v>
      </c>
      <c r="AE39" t="s">
        <v>489</v>
      </c>
      <c r="AG39" t="s">
        <v>4</v>
      </c>
      <c r="AL39" t="s">
        <v>685</v>
      </c>
      <c r="AM39" t="s">
        <v>680</v>
      </c>
      <c r="AN39" t="s">
        <v>681</v>
      </c>
      <c r="AQ39" t="s">
        <v>686</v>
      </c>
      <c r="AR39" t="s">
        <v>49</v>
      </c>
      <c r="AS39" t="s">
        <v>50</v>
      </c>
      <c r="AU39" t="s">
        <v>51</v>
      </c>
      <c r="AV39">
        <v>22</v>
      </c>
    </row>
    <row r="40" spans="1:48" x14ac:dyDescent="0.25">
      <c r="A40">
        <v>9038</v>
      </c>
      <c r="B40" t="s">
        <v>55</v>
      </c>
      <c r="C40">
        <v>6</v>
      </c>
      <c r="D40" t="s">
        <v>687</v>
      </c>
      <c r="E40" t="s">
        <v>46</v>
      </c>
      <c r="F40" t="s">
        <v>350</v>
      </c>
      <c r="G40" t="s">
        <v>564</v>
      </c>
      <c r="H40" t="s">
        <v>673</v>
      </c>
      <c r="I40" t="s">
        <v>675</v>
      </c>
      <c r="J40" t="s">
        <v>537</v>
      </c>
      <c r="K40" t="s">
        <v>688</v>
      </c>
      <c r="N40" t="s">
        <v>489</v>
      </c>
      <c r="P40">
        <v>2808</v>
      </c>
      <c r="Q40" t="s">
        <v>49</v>
      </c>
      <c r="R40" t="s">
        <v>51</v>
      </c>
      <c r="S40" t="s">
        <v>350</v>
      </c>
      <c r="T40" t="s">
        <v>559</v>
      </c>
      <c r="V40">
        <v>22</v>
      </c>
      <c r="AB40" t="s">
        <v>300</v>
      </c>
      <c r="AE40" t="s">
        <v>489</v>
      </c>
      <c r="AG40" t="s">
        <v>4</v>
      </c>
      <c r="AL40" t="s">
        <v>689</v>
      </c>
      <c r="AM40" t="s">
        <v>680</v>
      </c>
      <c r="AN40" t="s">
        <v>681</v>
      </c>
      <c r="AQ40" t="s">
        <v>690</v>
      </c>
      <c r="AR40" t="s">
        <v>49</v>
      </c>
      <c r="AS40" t="s">
        <v>50</v>
      </c>
      <c r="AU40" t="s">
        <v>51</v>
      </c>
      <c r="AV40">
        <v>22</v>
      </c>
    </row>
    <row r="41" spans="1:48" x14ac:dyDescent="0.25">
      <c r="A41">
        <v>9039</v>
      </c>
      <c r="B41" t="s">
        <v>55</v>
      </c>
      <c r="C41">
        <v>6</v>
      </c>
      <c r="D41" t="s">
        <v>691</v>
      </c>
      <c r="E41" t="s">
        <v>46</v>
      </c>
      <c r="F41" t="s">
        <v>350</v>
      </c>
      <c r="G41" t="s">
        <v>564</v>
      </c>
      <c r="H41" t="s">
        <v>673</v>
      </c>
      <c r="I41" t="s">
        <v>675</v>
      </c>
      <c r="J41" t="s">
        <v>537</v>
      </c>
      <c r="K41" t="s">
        <v>692</v>
      </c>
      <c r="N41" t="s">
        <v>489</v>
      </c>
      <c r="P41">
        <v>2820</v>
      </c>
      <c r="Q41" t="s">
        <v>49</v>
      </c>
      <c r="R41" t="s">
        <v>61</v>
      </c>
      <c r="S41" t="s">
        <v>350</v>
      </c>
      <c r="T41" t="s">
        <v>559</v>
      </c>
      <c r="V41">
        <v>22</v>
      </c>
      <c r="AB41" t="s">
        <v>300</v>
      </c>
      <c r="AE41" t="s">
        <v>489</v>
      </c>
      <c r="AG41" t="s">
        <v>4</v>
      </c>
      <c r="AL41" t="s">
        <v>693</v>
      </c>
      <c r="AM41" t="s">
        <v>680</v>
      </c>
      <c r="AN41" t="s">
        <v>681</v>
      </c>
      <c r="AQ41" t="s">
        <v>694</v>
      </c>
      <c r="AR41" t="s">
        <v>49</v>
      </c>
      <c r="AS41" t="s">
        <v>50</v>
      </c>
      <c r="AU41" t="s">
        <v>61</v>
      </c>
      <c r="AV41">
        <v>22</v>
      </c>
    </row>
    <row r="42" spans="1:48" x14ac:dyDescent="0.25">
      <c r="A42">
        <v>9040</v>
      </c>
      <c r="B42" t="s">
        <v>55</v>
      </c>
      <c r="C42">
        <v>6</v>
      </c>
      <c r="D42" t="s">
        <v>695</v>
      </c>
      <c r="E42" t="s">
        <v>46</v>
      </c>
      <c r="F42" t="s">
        <v>350</v>
      </c>
      <c r="G42" t="s">
        <v>564</v>
      </c>
      <c r="H42" t="s">
        <v>673</v>
      </c>
      <c r="I42" t="s">
        <v>675</v>
      </c>
      <c r="J42" t="s">
        <v>537</v>
      </c>
      <c r="K42" t="s">
        <v>696</v>
      </c>
      <c r="N42" t="s">
        <v>489</v>
      </c>
      <c r="P42">
        <v>2809</v>
      </c>
      <c r="Q42" t="s">
        <v>49</v>
      </c>
      <c r="R42" t="s">
        <v>61</v>
      </c>
      <c r="S42" t="s">
        <v>350</v>
      </c>
      <c r="T42" t="s">
        <v>559</v>
      </c>
      <c r="V42">
        <v>22</v>
      </c>
      <c r="AB42" t="s">
        <v>300</v>
      </c>
      <c r="AE42" t="s">
        <v>489</v>
      </c>
      <c r="AG42" t="s">
        <v>4</v>
      </c>
      <c r="AL42" t="s">
        <v>697</v>
      </c>
      <c r="AM42" t="s">
        <v>680</v>
      </c>
      <c r="AN42" t="s">
        <v>681</v>
      </c>
      <c r="AQ42" t="s">
        <v>698</v>
      </c>
      <c r="AR42" t="s">
        <v>49</v>
      </c>
      <c r="AS42" t="s">
        <v>50</v>
      </c>
      <c r="AU42" t="s">
        <v>61</v>
      </c>
      <c r="AV42">
        <v>22</v>
      </c>
    </row>
    <row r="43" spans="1:48" x14ac:dyDescent="0.25">
      <c r="A43">
        <v>9041</v>
      </c>
      <c r="B43" t="s">
        <v>55</v>
      </c>
      <c r="C43">
        <v>6</v>
      </c>
      <c r="D43" t="s">
        <v>699</v>
      </c>
      <c r="E43" t="s">
        <v>46</v>
      </c>
      <c r="F43" t="s">
        <v>350</v>
      </c>
      <c r="G43" t="s">
        <v>564</v>
      </c>
      <c r="H43" t="s">
        <v>673</v>
      </c>
      <c r="I43" t="s">
        <v>675</v>
      </c>
      <c r="J43" t="s">
        <v>537</v>
      </c>
      <c r="K43" t="s">
        <v>700</v>
      </c>
      <c r="N43" t="s">
        <v>489</v>
      </c>
      <c r="P43">
        <v>2810</v>
      </c>
      <c r="Q43" t="s">
        <v>49</v>
      </c>
      <c r="R43" t="s">
        <v>61</v>
      </c>
      <c r="S43" t="s">
        <v>350</v>
      </c>
      <c r="T43" t="s">
        <v>559</v>
      </c>
      <c r="V43">
        <v>22</v>
      </c>
      <c r="AB43" t="s">
        <v>300</v>
      </c>
      <c r="AE43" t="s">
        <v>489</v>
      </c>
      <c r="AG43" t="s">
        <v>4</v>
      </c>
      <c r="AL43" t="s">
        <v>701</v>
      </c>
      <c r="AM43" t="s">
        <v>680</v>
      </c>
      <c r="AN43" t="s">
        <v>681</v>
      </c>
      <c r="AQ43" t="s">
        <v>702</v>
      </c>
      <c r="AR43" t="s">
        <v>49</v>
      </c>
      <c r="AS43" t="s">
        <v>50</v>
      </c>
      <c r="AU43" t="s">
        <v>61</v>
      </c>
      <c r="AV43">
        <v>22</v>
      </c>
    </row>
    <row r="44" spans="1:48" x14ac:dyDescent="0.25">
      <c r="A44">
        <v>9042</v>
      </c>
      <c r="B44" t="s">
        <v>55</v>
      </c>
      <c r="C44">
        <v>6</v>
      </c>
      <c r="D44" t="s">
        <v>703</v>
      </c>
      <c r="E44" t="s">
        <v>46</v>
      </c>
      <c r="F44" t="s">
        <v>350</v>
      </c>
      <c r="G44" t="s">
        <v>564</v>
      </c>
      <c r="H44" t="s">
        <v>673</v>
      </c>
      <c r="I44" t="s">
        <v>675</v>
      </c>
      <c r="J44" t="s">
        <v>537</v>
      </c>
      <c r="K44" t="s">
        <v>704</v>
      </c>
      <c r="N44" t="s">
        <v>489</v>
      </c>
      <c r="P44">
        <v>2811</v>
      </c>
      <c r="Q44" t="s">
        <v>49</v>
      </c>
      <c r="R44" t="s">
        <v>51</v>
      </c>
      <c r="S44" t="s">
        <v>350</v>
      </c>
      <c r="T44" t="s">
        <v>559</v>
      </c>
      <c r="V44">
        <v>22</v>
      </c>
      <c r="AB44" t="s">
        <v>300</v>
      </c>
      <c r="AE44" t="s">
        <v>489</v>
      </c>
      <c r="AG44" t="s">
        <v>4</v>
      </c>
      <c r="AL44" t="s">
        <v>705</v>
      </c>
      <c r="AM44" t="s">
        <v>680</v>
      </c>
      <c r="AN44" t="s">
        <v>681</v>
      </c>
      <c r="AQ44" t="s">
        <v>706</v>
      </c>
      <c r="AR44" t="s">
        <v>49</v>
      </c>
      <c r="AS44" t="s">
        <v>50</v>
      </c>
      <c r="AU44" t="s">
        <v>51</v>
      </c>
      <c r="AV44">
        <v>22</v>
      </c>
    </row>
    <row r="45" spans="1:48" x14ac:dyDescent="0.25">
      <c r="A45">
        <v>9043</v>
      </c>
      <c r="B45" t="s">
        <v>55</v>
      </c>
      <c r="C45">
        <v>6</v>
      </c>
      <c r="D45" t="s">
        <v>707</v>
      </c>
      <c r="E45" t="s">
        <v>46</v>
      </c>
      <c r="F45" t="s">
        <v>350</v>
      </c>
      <c r="G45" t="s">
        <v>564</v>
      </c>
      <c r="H45" t="s">
        <v>673</v>
      </c>
      <c r="I45" t="s">
        <v>675</v>
      </c>
      <c r="J45" t="s">
        <v>537</v>
      </c>
      <c r="K45" t="s">
        <v>708</v>
      </c>
      <c r="N45" t="s">
        <v>489</v>
      </c>
      <c r="P45">
        <v>2812</v>
      </c>
      <c r="Q45" t="s">
        <v>49</v>
      </c>
      <c r="R45" t="s">
        <v>61</v>
      </c>
      <c r="S45" t="s">
        <v>350</v>
      </c>
      <c r="T45" t="s">
        <v>559</v>
      </c>
      <c r="V45">
        <v>22</v>
      </c>
      <c r="AB45" t="s">
        <v>300</v>
      </c>
      <c r="AE45" t="s">
        <v>489</v>
      </c>
      <c r="AG45" t="s">
        <v>4</v>
      </c>
      <c r="AL45" t="s">
        <v>709</v>
      </c>
      <c r="AM45" t="s">
        <v>680</v>
      </c>
      <c r="AN45" t="s">
        <v>681</v>
      </c>
      <c r="AQ45" t="s">
        <v>710</v>
      </c>
      <c r="AR45" t="s">
        <v>49</v>
      </c>
      <c r="AS45" t="s">
        <v>50</v>
      </c>
      <c r="AU45" t="s">
        <v>61</v>
      </c>
      <c r="AV45">
        <v>22</v>
      </c>
    </row>
    <row r="46" spans="1:48" x14ac:dyDescent="0.25">
      <c r="A46">
        <v>9044</v>
      </c>
      <c r="B46" t="s">
        <v>55</v>
      </c>
      <c r="C46">
        <v>6</v>
      </c>
      <c r="D46" t="s">
        <v>711</v>
      </c>
      <c r="E46" t="s">
        <v>46</v>
      </c>
      <c r="F46" t="s">
        <v>350</v>
      </c>
      <c r="G46" t="s">
        <v>564</v>
      </c>
      <c r="H46" t="s">
        <v>673</v>
      </c>
      <c r="I46" t="s">
        <v>675</v>
      </c>
      <c r="J46" t="s">
        <v>537</v>
      </c>
      <c r="K46" t="s">
        <v>712</v>
      </c>
      <c r="N46" t="s">
        <v>489</v>
      </c>
      <c r="P46">
        <v>2813</v>
      </c>
      <c r="Q46" t="s">
        <v>49</v>
      </c>
      <c r="R46" t="s">
        <v>61</v>
      </c>
      <c r="S46" t="s">
        <v>350</v>
      </c>
      <c r="T46" t="s">
        <v>559</v>
      </c>
      <c r="V46">
        <v>22</v>
      </c>
      <c r="AB46" t="s">
        <v>300</v>
      </c>
      <c r="AE46" t="s">
        <v>489</v>
      </c>
      <c r="AG46" t="s">
        <v>4</v>
      </c>
      <c r="AL46" t="s">
        <v>713</v>
      </c>
      <c r="AM46" t="s">
        <v>680</v>
      </c>
      <c r="AN46" t="s">
        <v>681</v>
      </c>
      <c r="AQ46" t="s">
        <v>714</v>
      </c>
      <c r="AR46" t="s">
        <v>49</v>
      </c>
      <c r="AS46" t="s">
        <v>50</v>
      </c>
      <c r="AU46" t="s">
        <v>61</v>
      </c>
      <c r="AV46">
        <v>22</v>
      </c>
    </row>
    <row r="47" spans="1:48" x14ac:dyDescent="0.25">
      <c r="A47">
        <v>9045</v>
      </c>
      <c r="B47" t="s">
        <v>55</v>
      </c>
      <c r="C47">
        <v>6</v>
      </c>
      <c r="D47" t="s">
        <v>715</v>
      </c>
      <c r="E47" t="s">
        <v>46</v>
      </c>
      <c r="F47" t="s">
        <v>350</v>
      </c>
      <c r="G47" t="s">
        <v>564</v>
      </c>
      <c r="H47" t="s">
        <v>673</v>
      </c>
      <c r="I47" t="s">
        <v>675</v>
      </c>
      <c r="J47" t="s">
        <v>537</v>
      </c>
      <c r="K47" t="s">
        <v>716</v>
      </c>
      <c r="N47" t="s">
        <v>489</v>
      </c>
      <c r="P47">
        <v>2814</v>
      </c>
      <c r="Q47" t="s">
        <v>49</v>
      </c>
      <c r="R47" t="s">
        <v>61</v>
      </c>
      <c r="S47" t="s">
        <v>350</v>
      </c>
      <c r="T47" t="s">
        <v>559</v>
      </c>
      <c r="V47">
        <v>22</v>
      </c>
      <c r="AB47" t="s">
        <v>300</v>
      </c>
      <c r="AE47" t="s">
        <v>489</v>
      </c>
      <c r="AG47" t="s">
        <v>4</v>
      </c>
      <c r="AL47" t="s">
        <v>717</v>
      </c>
      <c r="AM47" t="s">
        <v>680</v>
      </c>
      <c r="AN47" t="s">
        <v>681</v>
      </c>
      <c r="AQ47" t="s">
        <v>718</v>
      </c>
      <c r="AR47" t="s">
        <v>49</v>
      </c>
      <c r="AS47" t="s">
        <v>50</v>
      </c>
      <c r="AU47" t="s">
        <v>61</v>
      </c>
      <c r="AV47">
        <v>22</v>
      </c>
    </row>
    <row r="48" spans="1:48" x14ac:dyDescent="0.25">
      <c r="A48">
        <v>9046</v>
      </c>
      <c r="B48" t="s">
        <v>55</v>
      </c>
      <c r="C48">
        <v>6</v>
      </c>
      <c r="D48" t="s">
        <v>719</v>
      </c>
      <c r="E48" t="s">
        <v>46</v>
      </c>
      <c r="F48" t="s">
        <v>350</v>
      </c>
      <c r="G48" t="s">
        <v>564</v>
      </c>
      <c r="H48" t="s">
        <v>673</v>
      </c>
      <c r="I48" t="s">
        <v>675</v>
      </c>
      <c r="J48" t="s">
        <v>537</v>
      </c>
      <c r="K48" t="s">
        <v>720</v>
      </c>
      <c r="N48" t="s">
        <v>489</v>
      </c>
      <c r="P48">
        <v>2828</v>
      </c>
      <c r="Q48" t="s">
        <v>49</v>
      </c>
      <c r="R48" t="s">
        <v>51</v>
      </c>
      <c r="S48" t="s">
        <v>350</v>
      </c>
      <c r="T48" t="s">
        <v>559</v>
      </c>
      <c r="V48">
        <v>22</v>
      </c>
      <c r="AB48" t="s">
        <v>300</v>
      </c>
      <c r="AE48" t="s">
        <v>489</v>
      </c>
      <c r="AG48" t="s">
        <v>4</v>
      </c>
      <c r="AL48" t="s">
        <v>721</v>
      </c>
      <c r="AM48" t="s">
        <v>680</v>
      </c>
      <c r="AN48" t="s">
        <v>681</v>
      </c>
      <c r="AQ48" t="s">
        <v>722</v>
      </c>
      <c r="AR48" t="s">
        <v>49</v>
      </c>
      <c r="AS48" t="s">
        <v>50</v>
      </c>
      <c r="AU48" t="s">
        <v>51</v>
      </c>
      <c r="AV48">
        <v>22</v>
      </c>
    </row>
    <row r="49" spans="1:48" x14ac:dyDescent="0.25">
      <c r="A49">
        <v>9047</v>
      </c>
      <c r="B49" t="s">
        <v>96</v>
      </c>
      <c r="C49">
        <v>5</v>
      </c>
      <c r="D49" t="s">
        <v>723</v>
      </c>
      <c r="E49" t="s">
        <v>46</v>
      </c>
      <c r="F49" t="s">
        <v>350</v>
      </c>
      <c r="G49" t="s">
        <v>564</v>
      </c>
      <c r="H49" t="s">
        <v>673</v>
      </c>
      <c r="I49" t="s">
        <v>675</v>
      </c>
      <c r="J49" t="s">
        <v>568</v>
      </c>
      <c r="N49" t="s">
        <v>489</v>
      </c>
      <c r="Q49" t="s">
        <v>49</v>
      </c>
      <c r="R49" t="s">
        <v>51</v>
      </c>
      <c r="S49" t="s">
        <v>350</v>
      </c>
      <c r="T49" t="s">
        <v>559</v>
      </c>
      <c r="AB49" t="s">
        <v>562</v>
      </c>
      <c r="AE49" t="s">
        <v>489</v>
      </c>
      <c r="AG49" t="s">
        <v>489</v>
      </c>
      <c r="AM49" t="s">
        <v>489</v>
      </c>
    </row>
    <row r="50" spans="1:48" x14ac:dyDescent="0.25">
      <c r="A50">
        <v>9048</v>
      </c>
      <c r="B50" t="s">
        <v>55</v>
      </c>
      <c r="C50">
        <v>6</v>
      </c>
      <c r="D50" t="s">
        <v>724</v>
      </c>
      <c r="E50" t="s">
        <v>46</v>
      </c>
      <c r="F50" t="s">
        <v>350</v>
      </c>
      <c r="G50" t="s">
        <v>564</v>
      </c>
      <c r="H50" t="s">
        <v>673</v>
      </c>
      <c r="I50" t="s">
        <v>675</v>
      </c>
      <c r="J50" t="s">
        <v>568</v>
      </c>
      <c r="K50" t="s">
        <v>725</v>
      </c>
      <c r="N50" t="s">
        <v>489</v>
      </c>
      <c r="P50">
        <v>2803</v>
      </c>
      <c r="Q50" t="s">
        <v>49</v>
      </c>
      <c r="R50" t="s">
        <v>51</v>
      </c>
      <c r="S50" t="s">
        <v>350</v>
      </c>
      <c r="T50" t="s">
        <v>559</v>
      </c>
      <c r="V50">
        <v>22</v>
      </c>
      <c r="AB50" t="s">
        <v>300</v>
      </c>
      <c r="AE50" t="s">
        <v>489</v>
      </c>
      <c r="AG50" t="s">
        <v>4</v>
      </c>
      <c r="AL50" t="s">
        <v>726</v>
      </c>
      <c r="AM50" t="s">
        <v>680</v>
      </c>
      <c r="AN50" t="s">
        <v>681</v>
      </c>
      <c r="AQ50" t="s">
        <v>727</v>
      </c>
      <c r="AR50" t="s">
        <v>49</v>
      </c>
      <c r="AS50" t="s">
        <v>50</v>
      </c>
      <c r="AU50" t="s">
        <v>51</v>
      </c>
      <c r="AV50">
        <v>22</v>
      </c>
    </row>
    <row r="51" spans="1:48" x14ac:dyDescent="0.25">
      <c r="A51">
        <v>9049</v>
      </c>
      <c r="B51" t="s">
        <v>55</v>
      </c>
      <c r="C51">
        <v>6</v>
      </c>
      <c r="D51" t="s">
        <v>728</v>
      </c>
      <c r="E51" t="s">
        <v>46</v>
      </c>
      <c r="F51" t="s">
        <v>350</v>
      </c>
      <c r="G51" t="s">
        <v>564</v>
      </c>
      <c r="H51" t="s">
        <v>673</v>
      </c>
      <c r="I51" t="s">
        <v>675</v>
      </c>
      <c r="J51" t="s">
        <v>568</v>
      </c>
      <c r="K51" t="s">
        <v>729</v>
      </c>
      <c r="N51" t="s">
        <v>489</v>
      </c>
      <c r="P51">
        <v>2804</v>
      </c>
      <c r="Q51" t="s">
        <v>49</v>
      </c>
      <c r="R51" t="s">
        <v>51</v>
      </c>
      <c r="S51" t="s">
        <v>350</v>
      </c>
      <c r="T51" t="s">
        <v>559</v>
      </c>
      <c r="V51">
        <v>22</v>
      </c>
      <c r="AB51" t="s">
        <v>300</v>
      </c>
      <c r="AE51" t="s">
        <v>489</v>
      </c>
      <c r="AG51" t="s">
        <v>4</v>
      </c>
      <c r="AL51" t="s">
        <v>730</v>
      </c>
      <c r="AM51" t="s">
        <v>680</v>
      </c>
      <c r="AN51" t="s">
        <v>681</v>
      </c>
      <c r="AQ51" t="s">
        <v>731</v>
      </c>
      <c r="AR51" t="s">
        <v>49</v>
      </c>
      <c r="AS51" t="s">
        <v>50</v>
      </c>
      <c r="AU51" t="s">
        <v>51</v>
      </c>
      <c r="AV51">
        <v>22</v>
      </c>
    </row>
    <row r="52" spans="1:48" x14ac:dyDescent="0.25">
      <c r="A52">
        <v>9050</v>
      </c>
      <c r="B52" t="s">
        <v>55</v>
      </c>
      <c r="C52">
        <v>6</v>
      </c>
      <c r="D52" t="s">
        <v>732</v>
      </c>
      <c r="E52" t="s">
        <v>46</v>
      </c>
      <c r="F52" t="s">
        <v>350</v>
      </c>
      <c r="G52" t="s">
        <v>564</v>
      </c>
      <c r="H52" t="s">
        <v>673</v>
      </c>
      <c r="I52" t="s">
        <v>675</v>
      </c>
      <c r="J52" t="s">
        <v>568</v>
      </c>
      <c r="K52" t="s">
        <v>733</v>
      </c>
      <c r="N52" t="s">
        <v>489</v>
      </c>
      <c r="P52">
        <v>2816</v>
      </c>
      <c r="Q52" t="s">
        <v>49</v>
      </c>
      <c r="R52" t="s">
        <v>61</v>
      </c>
      <c r="S52" t="s">
        <v>350</v>
      </c>
      <c r="T52" t="s">
        <v>559</v>
      </c>
      <c r="V52">
        <v>22</v>
      </c>
      <c r="AB52" t="s">
        <v>300</v>
      </c>
      <c r="AE52" t="s">
        <v>489</v>
      </c>
      <c r="AG52" t="s">
        <v>4</v>
      </c>
      <c r="AL52" t="s">
        <v>734</v>
      </c>
      <c r="AM52" t="s">
        <v>680</v>
      </c>
      <c r="AN52" t="s">
        <v>681</v>
      </c>
      <c r="AQ52" t="s">
        <v>735</v>
      </c>
      <c r="AR52" t="s">
        <v>49</v>
      </c>
      <c r="AS52" t="s">
        <v>50</v>
      </c>
      <c r="AU52" t="s">
        <v>61</v>
      </c>
      <c r="AV52">
        <v>22</v>
      </c>
    </row>
    <row r="53" spans="1:48" x14ac:dyDescent="0.25">
      <c r="A53">
        <v>9051</v>
      </c>
      <c r="B53" t="s">
        <v>55</v>
      </c>
      <c r="C53">
        <v>6</v>
      </c>
      <c r="D53" t="s">
        <v>736</v>
      </c>
      <c r="E53" t="s">
        <v>46</v>
      </c>
      <c r="F53" t="s">
        <v>350</v>
      </c>
      <c r="G53" t="s">
        <v>564</v>
      </c>
      <c r="H53" t="s">
        <v>673</v>
      </c>
      <c r="I53" t="s">
        <v>675</v>
      </c>
      <c r="J53" t="s">
        <v>568</v>
      </c>
      <c r="K53" t="s">
        <v>737</v>
      </c>
      <c r="N53" t="s">
        <v>489</v>
      </c>
      <c r="P53">
        <v>2817</v>
      </c>
      <c r="Q53" t="s">
        <v>49</v>
      </c>
      <c r="R53" t="s">
        <v>61</v>
      </c>
      <c r="S53" t="s">
        <v>350</v>
      </c>
      <c r="T53" t="s">
        <v>559</v>
      </c>
      <c r="V53">
        <v>22</v>
      </c>
      <c r="AB53" t="s">
        <v>300</v>
      </c>
      <c r="AE53" t="s">
        <v>489</v>
      </c>
      <c r="AG53" t="s">
        <v>4</v>
      </c>
      <c r="AL53" t="s">
        <v>738</v>
      </c>
      <c r="AM53" t="s">
        <v>680</v>
      </c>
      <c r="AN53" t="s">
        <v>681</v>
      </c>
      <c r="AQ53" t="s">
        <v>739</v>
      </c>
      <c r="AR53" t="s">
        <v>49</v>
      </c>
      <c r="AS53" t="s">
        <v>50</v>
      </c>
      <c r="AU53" t="s">
        <v>61</v>
      </c>
      <c r="AV53">
        <v>22</v>
      </c>
    </row>
    <row r="54" spans="1:48" x14ac:dyDescent="0.25">
      <c r="A54">
        <v>9052</v>
      </c>
      <c r="B54" t="s">
        <v>55</v>
      </c>
      <c r="C54">
        <v>6</v>
      </c>
      <c r="D54" t="s">
        <v>740</v>
      </c>
      <c r="E54" t="s">
        <v>46</v>
      </c>
      <c r="F54" t="s">
        <v>350</v>
      </c>
      <c r="G54" t="s">
        <v>564</v>
      </c>
      <c r="H54" t="s">
        <v>673</v>
      </c>
      <c r="I54" t="s">
        <v>675</v>
      </c>
      <c r="J54" t="s">
        <v>568</v>
      </c>
      <c r="K54" t="s">
        <v>700</v>
      </c>
      <c r="N54" t="s">
        <v>489</v>
      </c>
      <c r="P54">
        <v>2821</v>
      </c>
      <c r="Q54" t="s">
        <v>49</v>
      </c>
      <c r="R54" t="s">
        <v>51</v>
      </c>
      <c r="S54" t="s">
        <v>350</v>
      </c>
      <c r="T54" t="s">
        <v>559</v>
      </c>
      <c r="V54">
        <v>22</v>
      </c>
      <c r="AB54" t="s">
        <v>300</v>
      </c>
      <c r="AE54" t="s">
        <v>489</v>
      </c>
      <c r="AG54" t="s">
        <v>4</v>
      </c>
      <c r="AL54" t="s">
        <v>741</v>
      </c>
      <c r="AM54" t="s">
        <v>680</v>
      </c>
      <c r="AN54" t="s">
        <v>681</v>
      </c>
      <c r="AQ54" t="s">
        <v>742</v>
      </c>
      <c r="AR54" t="s">
        <v>49</v>
      </c>
      <c r="AS54" t="s">
        <v>50</v>
      </c>
      <c r="AU54" t="s">
        <v>51</v>
      </c>
      <c r="AV54">
        <v>22</v>
      </c>
    </row>
    <row r="55" spans="1:48" x14ac:dyDescent="0.25">
      <c r="A55">
        <v>9053</v>
      </c>
      <c r="B55" t="s">
        <v>55</v>
      </c>
      <c r="C55">
        <v>6</v>
      </c>
      <c r="D55" t="s">
        <v>743</v>
      </c>
      <c r="E55" t="s">
        <v>46</v>
      </c>
      <c r="F55" t="s">
        <v>350</v>
      </c>
      <c r="G55" t="s">
        <v>564</v>
      </c>
      <c r="H55" t="s">
        <v>673</v>
      </c>
      <c r="I55" t="s">
        <v>675</v>
      </c>
      <c r="J55" t="s">
        <v>568</v>
      </c>
      <c r="K55" t="s">
        <v>744</v>
      </c>
      <c r="N55" t="s">
        <v>489</v>
      </c>
      <c r="P55">
        <v>2822</v>
      </c>
      <c r="Q55" t="s">
        <v>49</v>
      </c>
      <c r="R55" t="s">
        <v>51</v>
      </c>
      <c r="S55" t="s">
        <v>350</v>
      </c>
      <c r="T55" t="s">
        <v>559</v>
      </c>
      <c r="V55">
        <v>22</v>
      </c>
      <c r="AB55" t="s">
        <v>300</v>
      </c>
      <c r="AE55" t="s">
        <v>489</v>
      </c>
      <c r="AG55" t="s">
        <v>4</v>
      </c>
      <c r="AL55" t="s">
        <v>745</v>
      </c>
      <c r="AM55" t="s">
        <v>680</v>
      </c>
      <c r="AN55" t="s">
        <v>681</v>
      </c>
      <c r="AQ55" t="s">
        <v>746</v>
      </c>
      <c r="AR55" t="s">
        <v>49</v>
      </c>
      <c r="AS55" t="s">
        <v>50</v>
      </c>
      <c r="AU55" t="s">
        <v>51</v>
      </c>
      <c r="AV55">
        <v>22</v>
      </c>
    </row>
    <row r="56" spans="1:48" x14ac:dyDescent="0.25">
      <c r="A56">
        <v>9054</v>
      </c>
      <c r="B56" t="s">
        <v>55</v>
      </c>
      <c r="C56">
        <v>6</v>
      </c>
      <c r="D56" t="s">
        <v>747</v>
      </c>
      <c r="E56" t="s">
        <v>46</v>
      </c>
      <c r="F56" t="s">
        <v>350</v>
      </c>
      <c r="G56" t="s">
        <v>564</v>
      </c>
      <c r="H56" t="s">
        <v>673</v>
      </c>
      <c r="I56" t="s">
        <v>675</v>
      </c>
      <c r="J56" t="s">
        <v>568</v>
      </c>
      <c r="K56" t="s">
        <v>704</v>
      </c>
      <c r="N56" t="s">
        <v>489</v>
      </c>
      <c r="P56">
        <v>2823</v>
      </c>
      <c r="Q56" t="s">
        <v>49</v>
      </c>
      <c r="R56" t="s">
        <v>51</v>
      </c>
      <c r="S56" t="s">
        <v>350</v>
      </c>
      <c r="T56" t="s">
        <v>559</v>
      </c>
      <c r="V56">
        <v>22</v>
      </c>
      <c r="AB56" t="s">
        <v>300</v>
      </c>
      <c r="AE56" t="s">
        <v>489</v>
      </c>
      <c r="AG56" t="s">
        <v>4</v>
      </c>
      <c r="AL56" t="s">
        <v>748</v>
      </c>
      <c r="AM56" t="s">
        <v>680</v>
      </c>
      <c r="AN56" t="s">
        <v>681</v>
      </c>
      <c r="AQ56" t="s">
        <v>749</v>
      </c>
      <c r="AR56" t="s">
        <v>49</v>
      </c>
      <c r="AS56" t="s">
        <v>50</v>
      </c>
      <c r="AU56" t="s">
        <v>51</v>
      </c>
      <c r="AV56">
        <v>22</v>
      </c>
    </row>
    <row r="57" spans="1:48" x14ac:dyDescent="0.25">
      <c r="A57">
        <v>9055</v>
      </c>
      <c r="B57" t="s">
        <v>55</v>
      </c>
      <c r="C57">
        <v>6</v>
      </c>
      <c r="D57" t="s">
        <v>750</v>
      </c>
      <c r="E57" t="s">
        <v>46</v>
      </c>
      <c r="F57" t="s">
        <v>350</v>
      </c>
      <c r="G57" t="s">
        <v>564</v>
      </c>
      <c r="H57" t="s">
        <v>673</v>
      </c>
      <c r="I57" t="s">
        <v>675</v>
      </c>
      <c r="J57" t="s">
        <v>568</v>
      </c>
      <c r="K57" t="s">
        <v>708</v>
      </c>
      <c r="N57" t="s">
        <v>489</v>
      </c>
      <c r="P57">
        <v>2824</v>
      </c>
      <c r="Q57" t="s">
        <v>49</v>
      </c>
      <c r="R57" t="s">
        <v>51</v>
      </c>
      <c r="S57" t="s">
        <v>350</v>
      </c>
      <c r="T57" t="s">
        <v>559</v>
      </c>
      <c r="V57">
        <v>22</v>
      </c>
      <c r="AB57" t="s">
        <v>300</v>
      </c>
      <c r="AE57" t="s">
        <v>489</v>
      </c>
      <c r="AG57" t="s">
        <v>4</v>
      </c>
      <c r="AL57" t="s">
        <v>751</v>
      </c>
      <c r="AM57" t="s">
        <v>680</v>
      </c>
      <c r="AN57" t="s">
        <v>681</v>
      </c>
      <c r="AQ57" t="s">
        <v>752</v>
      </c>
      <c r="AR57" t="s">
        <v>49</v>
      </c>
      <c r="AS57" t="s">
        <v>50</v>
      </c>
      <c r="AU57" t="s">
        <v>51</v>
      </c>
      <c r="AV57">
        <v>22</v>
      </c>
    </row>
    <row r="58" spans="1:48" x14ac:dyDescent="0.25">
      <c r="A58">
        <v>9056</v>
      </c>
      <c r="B58" t="s">
        <v>55</v>
      </c>
      <c r="C58">
        <v>6</v>
      </c>
      <c r="D58" t="s">
        <v>753</v>
      </c>
      <c r="E58" t="s">
        <v>46</v>
      </c>
      <c r="F58" t="s">
        <v>350</v>
      </c>
      <c r="G58" t="s">
        <v>564</v>
      </c>
      <c r="H58" t="s">
        <v>673</v>
      </c>
      <c r="I58" t="s">
        <v>675</v>
      </c>
      <c r="J58" t="s">
        <v>568</v>
      </c>
      <c r="K58" t="s">
        <v>712</v>
      </c>
      <c r="N58" t="s">
        <v>489</v>
      </c>
      <c r="P58">
        <v>2825</v>
      </c>
      <c r="Q58" t="s">
        <v>49</v>
      </c>
      <c r="R58" t="s">
        <v>51</v>
      </c>
      <c r="S58" t="s">
        <v>350</v>
      </c>
      <c r="T58" t="s">
        <v>559</v>
      </c>
      <c r="V58">
        <v>22</v>
      </c>
      <c r="AB58" t="s">
        <v>300</v>
      </c>
      <c r="AE58" t="s">
        <v>489</v>
      </c>
      <c r="AG58" t="s">
        <v>4</v>
      </c>
      <c r="AL58" t="s">
        <v>754</v>
      </c>
      <c r="AM58" t="s">
        <v>680</v>
      </c>
      <c r="AN58" t="s">
        <v>681</v>
      </c>
      <c r="AQ58" t="s">
        <v>755</v>
      </c>
      <c r="AR58" t="s">
        <v>49</v>
      </c>
      <c r="AS58" t="s">
        <v>50</v>
      </c>
      <c r="AU58" t="s">
        <v>51</v>
      </c>
      <c r="AV58">
        <v>22</v>
      </c>
    </row>
    <row r="59" spans="1:48" x14ac:dyDescent="0.25">
      <c r="A59">
        <v>9057</v>
      </c>
      <c r="B59" t="s">
        <v>55</v>
      </c>
      <c r="C59">
        <v>6</v>
      </c>
      <c r="D59" t="s">
        <v>756</v>
      </c>
      <c r="E59" t="s">
        <v>46</v>
      </c>
      <c r="F59" t="s">
        <v>350</v>
      </c>
      <c r="G59" t="s">
        <v>564</v>
      </c>
      <c r="H59" t="s">
        <v>673</v>
      </c>
      <c r="I59" t="s">
        <v>675</v>
      </c>
      <c r="J59" t="s">
        <v>568</v>
      </c>
      <c r="K59" t="s">
        <v>716</v>
      </c>
      <c r="N59" t="s">
        <v>489</v>
      </c>
      <c r="P59">
        <v>2827</v>
      </c>
      <c r="Q59" t="s">
        <v>49</v>
      </c>
      <c r="R59" t="s">
        <v>51</v>
      </c>
      <c r="S59" t="s">
        <v>350</v>
      </c>
      <c r="T59" t="s">
        <v>559</v>
      </c>
      <c r="V59">
        <v>22</v>
      </c>
      <c r="AB59" t="s">
        <v>300</v>
      </c>
      <c r="AE59" t="s">
        <v>489</v>
      </c>
      <c r="AG59" t="s">
        <v>4</v>
      </c>
      <c r="AL59" t="s">
        <v>757</v>
      </c>
      <c r="AM59" t="s">
        <v>680</v>
      </c>
      <c r="AN59" t="s">
        <v>681</v>
      </c>
      <c r="AQ59" t="s">
        <v>758</v>
      </c>
      <c r="AR59" t="s">
        <v>49</v>
      </c>
      <c r="AS59" t="s">
        <v>50</v>
      </c>
      <c r="AU59" t="s">
        <v>51</v>
      </c>
      <c r="AV59">
        <v>22</v>
      </c>
    </row>
    <row r="60" spans="1:48" x14ac:dyDescent="0.25">
      <c r="A60">
        <v>9058</v>
      </c>
      <c r="B60" t="s">
        <v>96</v>
      </c>
      <c r="C60">
        <v>3</v>
      </c>
      <c r="D60" t="s">
        <v>759</v>
      </c>
      <c r="E60" t="s">
        <v>46</v>
      </c>
      <c r="F60" t="s">
        <v>350</v>
      </c>
      <c r="G60" t="s">
        <v>564</v>
      </c>
      <c r="H60" t="s">
        <v>760</v>
      </c>
      <c r="N60" t="s">
        <v>489</v>
      </c>
      <c r="Q60" t="s">
        <v>49</v>
      </c>
      <c r="R60" t="s">
        <v>51</v>
      </c>
      <c r="S60" t="s">
        <v>350</v>
      </c>
      <c r="T60" t="s">
        <v>559</v>
      </c>
      <c r="AB60" t="s">
        <v>562</v>
      </c>
      <c r="AE60" t="s">
        <v>489</v>
      </c>
      <c r="AG60" t="s">
        <v>489</v>
      </c>
      <c r="AM60" t="s">
        <v>489</v>
      </c>
    </row>
    <row r="61" spans="1:48" x14ac:dyDescent="0.25">
      <c r="A61">
        <v>9059</v>
      </c>
      <c r="B61" t="s">
        <v>96</v>
      </c>
      <c r="C61">
        <v>4</v>
      </c>
      <c r="D61" t="s">
        <v>761</v>
      </c>
      <c r="E61" t="s">
        <v>46</v>
      </c>
      <c r="F61" t="s">
        <v>350</v>
      </c>
      <c r="G61" t="s">
        <v>564</v>
      </c>
      <c r="H61" t="s">
        <v>760</v>
      </c>
      <c r="I61" t="s">
        <v>762</v>
      </c>
      <c r="N61" t="s">
        <v>489</v>
      </c>
      <c r="Q61" t="s">
        <v>49</v>
      </c>
      <c r="R61" t="s">
        <v>51</v>
      </c>
      <c r="S61" t="s">
        <v>350</v>
      </c>
      <c r="T61" t="s">
        <v>559</v>
      </c>
      <c r="AB61" t="s">
        <v>562</v>
      </c>
      <c r="AE61" t="s">
        <v>489</v>
      </c>
      <c r="AG61" t="s">
        <v>489</v>
      </c>
      <c r="AM61" t="s">
        <v>489</v>
      </c>
    </row>
    <row r="62" spans="1:48" x14ac:dyDescent="0.25">
      <c r="A62">
        <v>9060</v>
      </c>
      <c r="B62" t="s">
        <v>55</v>
      </c>
      <c r="C62">
        <v>5</v>
      </c>
      <c r="D62" t="s">
        <v>763</v>
      </c>
      <c r="E62" t="s">
        <v>46</v>
      </c>
      <c r="F62" t="s">
        <v>350</v>
      </c>
      <c r="G62" t="s">
        <v>564</v>
      </c>
      <c r="H62" t="s">
        <v>760</v>
      </c>
      <c r="I62" t="s">
        <v>762</v>
      </c>
      <c r="J62" t="s">
        <v>764</v>
      </c>
      <c r="N62" t="s">
        <v>489</v>
      </c>
      <c r="P62">
        <v>136</v>
      </c>
      <c r="Q62" t="s">
        <v>49</v>
      </c>
      <c r="R62" t="s">
        <v>51</v>
      </c>
      <c r="S62" t="s">
        <v>350</v>
      </c>
      <c r="T62" t="s">
        <v>559</v>
      </c>
      <c r="V62">
        <v>23</v>
      </c>
      <c r="W62" t="s">
        <v>765</v>
      </c>
      <c r="AB62" t="s">
        <v>300</v>
      </c>
      <c r="AE62" t="s">
        <v>489</v>
      </c>
      <c r="AF62" t="s">
        <v>300</v>
      </c>
      <c r="AG62" t="s">
        <v>4</v>
      </c>
      <c r="AL62" t="s">
        <v>766</v>
      </c>
      <c r="AM62" t="s">
        <v>767</v>
      </c>
      <c r="AQ62" t="s">
        <v>768</v>
      </c>
      <c r="AR62" t="s">
        <v>49</v>
      </c>
      <c r="AS62" t="s">
        <v>60</v>
      </c>
      <c r="AT62" t="s">
        <v>300</v>
      </c>
      <c r="AU62" t="s">
        <v>51</v>
      </c>
      <c r="AV62">
        <v>23</v>
      </c>
    </row>
    <row r="63" spans="1:48" x14ac:dyDescent="0.25">
      <c r="A63">
        <v>9061</v>
      </c>
      <c r="B63" t="s">
        <v>96</v>
      </c>
      <c r="C63">
        <v>4</v>
      </c>
      <c r="D63" t="s">
        <v>769</v>
      </c>
      <c r="E63" t="s">
        <v>46</v>
      </c>
      <c r="F63" t="s">
        <v>350</v>
      </c>
      <c r="G63" t="s">
        <v>564</v>
      </c>
      <c r="H63" t="s">
        <v>760</v>
      </c>
      <c r="I63" t="s">
        <v>675</v>
      </c>
      <c r="N63" t="s">
        <v>489</v>
      </c>
      <c r="Q63" t="s">
        <v>49</v>
      </c>
      <c r="R63" t="s">
        <v>51</v>
      </c>
      <c r="S63" t="s">
        <v>350</v>
      </c>
      <c r="T63" t="s">
        <v>559</v>
      </c>
      <c r="AB63" t="s">
        <v>562</v>
      </c>
      <c r="AE63" t="s">
        <v>489</v>
      </c>
      <c r="AG63" t="s">
        <v>489</v>
      </c>
      <c r="AM63" t="s">
        <v>489</v>
      </c>
    </row>
    <row r="64" spans="1:48" x14ac:dyDescent="0.25">
      <c r="A64">
        <v>9062</v>
      </c>
      <c r="B64" t="s">
        <v>96</v>
      </c>
      <c r="C64">
        <v>5</v>
      </c>
      <c r="D64" t="s">
        <v>770</v>
      </c>
      <c r="E64" t="s">
        <v>46</v>
      </c>
      <c r="F64" t="s">
        <v>350</v>
      </c>
      <c r="G64" t="s">
        <v>564</v>
      </c>
      <c r="H64" t="s">
        <v>760</v>
      </c>
      <c r="I64" t="s">
        <v>675</v>
      </c>
      <c r="J64" t="s">
        <v>568</v>
      </c>
      <c r="N64" t="s">
        <v>489</v>
      </c>
      <c r="Q64" t="s">
        <v>49</v>
      </c>
      <c r="R64" t="s">
        <v>51</v>
      </c>
      <c r="S64" t="s">
        <v>350</v>
      </c>
      <c r="T64" t="s">
        <v>559</v>
      </c>
      <c r="AB64" t="s">
        <v>562</v>
      </c>
      <c r="AE64" t="s">
        <v>489</v>
      </c>
      <c r="AG64" t="s">
        <v>489</v>
      </c>
      <c r="AM64" t="s">
        <v>489</v>
      </c>
    </row>
    <row r="65" spans="1:48" x14ac:dyDescent="0.25">
      <c r="A65">
        <v>9063</v>
      </c>
      <c r="B65" t="s">
        <v>55</v>
      </c>
      <c r="C65">
        <v>6</v>
      </c>
      <c r="D65" t="s">
        <v>771</v>
      </c>
      <c r="E65" t="s">
        <v>46</v>
      </c>
      <c r="F65" t="s">
        <v>350</v>
      </c>
      <c r="G65" t="s">
        <v>564</v>
      </c>
      <c r="H65" t="s">
        <v>760</v>
      </c>
      <c r="I65" t="s">
        <v>675</v>
      </c>
      <c r="J65" t="s">
        <v>568</v>
      </c>
      <c r="K65" t="s">
        <v>725</v>
      </c>
      <c r="N65" t="s">
        <v>489</v>
      </c>
      <c r="P65">
        <v>4652</v>
      </c>
      <c r="Q65" t="s">
        <v>49</v>
      </c>
      <c r="R65" t="s">
        <v>51</v>
      </c>
      <c r="S65" t="s">
        <v>350</v>
      </c>
      <c r="T65" t="s">
        <v>559</v>
      </c>
      <c r="V65">
        <v>23</v>
      </c>
      <c r="AB65" t="s">
        <v>300</v>
      </c>
      <c r="AE65" t="s">
        <v>489</v>
      </c>
      <c r="AG65" t="s">
        <v>4</v>
      </c>
      <c r="AL65" t="s">
        <v>772</v>
      </c>
      <c r="AM65" t="s">
        <v>773</v>
      </c>
      <c r="AN65" t="s">
        <v>774</v>
      </c>
      <c r="AO65">
        <v>11</v>
      </c>
      <c r="AQ65" t="s">
        <v>775</v>
      </c>
      <c r="AR65" t="s">
        <v>49</v>
      </c>
      <c r="AS65" t="s">
        <v>50</v>
      </c>
      <c r="AU65" t="s">
        <v>51</v>
      </c>
      <c r="AV65">
        <v>23</v>
      </c>
    </row>
    <row r="66" spans="1:48" x14ac:dyDescent="0.25">
      <c r="A66">
        <v>9064</v>
      </c>
      <c r="B66" t="s">
        <v>55</v>
      </c>
      <c r="C66">
        <v>6</v>
      </c>
      <c r="D66" t="s">
        <v>776</v>
      </c>
      <c r="E66" t="s">
        <v>46</v>
      </c>
      <c r="F66" t="s">
        <v>350</v>
      </c>
      <c r="G66" t="s">
        <v>564</v>
      </c>
      <c r="H66" t="s">
        <v>760</v>
      </c>
      <c r="I66" t="s">
        <v>675</v>
      </c>
      <c r="J66" t="s">
        <v>568</v>
      </c>
      <c r="K66" t="s">
        <v>729</v>
      </c>
      <c r="N66" t="s">
        <v>489</v>
      </c>
      <c r="P66">
        <v>4653</v>
      </c>
      <c r="Q66" t="s">
        <v>49</v>
      </c>
      <c r="R66" t="s">
        <v>51</v>
      </c>
      <c r="S66" t="s">
        <v>350</v>
      </c>
      <c r="T66" t="s">
        <v>559</v>
      </c>
      <c r="V66">
        <v>23</v>
      </c>
      <c r="AB66" t="s">
        <v>300</v>
      </c>
      <c r="AE66" t="s">
        <v>489</v>
      </c>
      <c r="AG66" t="s">
        <v>4</v>
      </c>
      <c r="AL66" t="s">
        <v>777</v>
      </c>
      <c r="AM66" t="s">
        <v>773</v>
      </c>
      <c r="AN66" t="s">
        <v>774</v>
      </c>
      <c r="AO66">
        <v>11</v>
      </c>
      <c r="AQ66" t="s">
        <v>778</v>
      </c>
      <c r="AR66" t="s">
        <v>49</v>
      </c>
      <c r="AS66" t="s">
        <v>50</v>
      </c>
      <c r="AU66" t="s">
        <v>51</v>
      </c>
      <c r="AV66">
        <v>23</v>
      </c>
    </row>
    <row r="67" spans="1:48" x14ac:dyDescent="0.25">
      <c r="A67">
        <v>9065</v>
      </c>
      <c r="B67" t="s">
        <v>55</v>
      </c>
      <c r="C67">
        <v>6</v>
      </c>
      <c r="D67" t="s">
        <v>779</v>
      </c>
      <c r="E67" t="s">
        <v>46</v>
      </c>
      <c r="F67" t="s">
        <v>350</v>
      </c>
      <c r="G67" t="s">
        <v>564</v>
      </c>
      <c r="H67" t="s">
        <v>760</v>
      </c>
      <c r="I67" t="s">
        <v>675</v>
      </c>
      <c r="J67" t="s">
        <v>568</v>
      </c>
      <c r="K67" t="s">
        <v>733</v>
      </c>
      <c r="N67" t="s">
        <v>489</v>
      </c>
      <c r="P67">
        <v>4664</v>
      </c>
      <c r="Q67" t="s">
        <v>49</v>
      </c>
      <c r="R67" t="s">
        <v>61</v>
      </c>
      <c r="S67" t="s">
        <v>350</v>
      </c>
      <c r="T67" t="s">
        <v>559</v>
      </c>
      <c r="V67">
        <v>23</v>
      </c>
      <c r="AB67" t="s">
        <v>300</v>
      </c>
      <c r="AE67" t="s">
        <v>489</v>
      </c>
      <c r="AG67" t="s">
        <v>4</v>
      </c>
      <c r="AL67" t="s">
        <v>780</v>
      </c>
      <c r="AM67" t="s">
        <v>773</v>
      </c>
      <c r="AN67" t="s">
        <v>774</v>
      </c>
      <c r="AO67">
        <v>11</v>
      </c>
      <c r="AQ67" t="s">
        <v>781</v>
      </c>
      <c r="AR67" t="s">
        <v>49</v>
      </c>
      <c r="AS67" t="s">
        <v>50</v>
      </c>
      <c r="AU67" t="s">
        <v>61</v>
      </c>
      <c r="AV67">
        <v>23</v>
      </c>
    </row>
    <row r="68" spans="1:48" x14ac:dyDescent="0.25">
      <c r="A68">
        <v>9066</v>
      </c>
      <c r="B68" t="s">
        <v>55</v>
      </c>
      <c r="C68">
        <v>6</v>
      </c>
      <c r="D68" t="s">
        <v>782</v>
      </c>
      <c r="E68" t="s">
        <v>46</v>
      </c>
      <c r="F68" t="s">
        <v>350</v>
      </c>
      <c r="G68" t="s">
        <v>564</v>
      </c>
      <c r="H68" t="s">
        <v>760</v>
      </c>
      <c r="I68" t="s">
        <v>675</v>
      </c>
      <c r="J68" t="s">
        <v>568</v>
      </c>
      <c r="K68" t="s">
        <v>737</v>
      </c>
      <c r="N68" t="s">
        <v>489</v>
      </c>
      <c r="P68">
        <v>4665</v>
      </c>
      <c r="Q68" t="s">
        <v>49</v>
      </c>
      <c r="R68" t="s">
        <v>61</v>
      </c>
      <c r="S68" t="s">
        <v>350</v>
      </c>
      <c r="T68" t="s">
        <v>559</v>
      </c>
      <c r="V68">
        <v>23</v>
      </c>
      <c r="AB68" t="s">
        <v>300</v>
      </c>
      <c r="AE68" t="s">
        <v>489</v>
      </c>
      <c r="AG68" t="s">
        <v>4</v>
      </c>
      <c r="AL68" t="s">
        <v>783</v>
      </c>
      <c r="AM68" t="s">
        <v>773</v>
      </c>
      <c r="AN68" t="s">
        <v>774</v>
      </c>
      <c r="AO68">
        <v>11</v>
      </c>
      <c r="AQ68" t="s">
        <v>784</v>
      </c>
      <c r="AR68" t="s">
        <v>49</v>
      </c>
      <c r="AS68" t="s">
        <v>50</v>
      </c>
      <c r="AU68" t="s">
        <v>61</v>
      </c>
      <c r="AV68">
        <v>23</v>
      </c>
    </row>
    <row r="69" spans="1:48" x14ac:dyDescent="0.25">
      <c r="A69">
        <v>9067</v>
      </c>
      <c r="B69" t="s">
        <v>55</v>
      </c>
      <c r="C69">
        <v>6</v>
      </c>
      <c r="D69" t="s">
        <v>785</v>
      </c>
      <c r="E69" t="s">
        <v>46</v>
      </c>
      <c r="F69" t="s">
        <v>350</v>
      </c>
      <c r="G69" t="s">
        <v>564</v>
      </c>
      <c r="H69" t="s">
        <v>760</v>
      </c>
      <c r="I69" t="s">
        <v>675</v>
      </c>
      <c r="J69" t="s">
        <v>568</v>
      </c>
      <c r="K69" t="s">
        <v>786</v>
      </c>
      <c r="N69" t="s">
        <v>489</v>
      </c>
      <c r="P69">
        <v>4669</v>
      </c>
      <c r="Q69" t="s">
        <v>49</v>
      </c>
      <c r="R69" t="s">
        <v>51</v>
      </c>
      <c r="S69" t="s">
        <v>350</v>
      </c>
      <c r="T69" t="s">
        <v>559</v>
      </c>
      <c r="V69">
        <v>23</v>
      </c>
      <c r="AB69" t="s">
        <v>300</v>
      </c>
      <c r="AE69" t="s">
        <v>489</v>
      </c>
      <c r="AG69" t="s">
        <v>4</v>
      </c>
      <c r="AL69" t="s">
        <v>787</v>
      </c>
      <c r="AM69" t="s">
        <v>773</v>
      </c>
      <c r="AN69" t="s">
        <v>774</v>
      </c>
      <c r="AO69">
        <v>11</v>
      </c>
      <c r="AQ69" t="s">
        <v>788</v>
      </c>
      <c r="AR69" t="s">
        <v>49</v>
      </c>
      <c r="AS69" t="s">
        <v>50</v>
      </c>
      <c r="AU69" t="s">
        <v>51</v>
      </c>
      <c r="AV69">
        <v>23</v>
      </c>
    </row>
    <row r="70" spans="1:48" x14ac:dyDescent="0.25">
      <c r="A70">
        <v>9068</v>
      </c>
      <c r="B70" t="s">
        <v>55</v>
      </c>
      <c r="C70">
        <v>6</v>
      </c>
      <c r="D70" t="s">
        <v>789</v>
      </c>
      <c r="E70" t="s">
        <v>46</v>
      </c>
      <c r="F70" t="s">
        <v>350</v>
      </c>
      <c r="G70" t="s">
        <v>564</v>
      </c>
      <c r="H70" t="s">
        <v>760</v>
      </c>
      <c r="I70" t="s">
        <v>675</v>
      </c>
      <c r="J70" t="s">
        <v>568</v>
      </c>
      <c r="K70" t="s">
        <v>704</v>
      </c>
      <c r="N70" t="s">
        <v>489</v>
      </c>
      <c r="P70">
        <v>4670</v>
      </c>
      <c r="Q70" t="s">
        <v>49</v>
      </c>
      <c r="R70" t="s">
        <v>51</v>
      </c>
      <c r="S70" t="s">
        <v>350</v>
      </c>
      <c r="T70" t="s">
        <v>559</v>
      </c>
      <c r="V70">
        <v>23</v>
      </c>
      <c r="AB70" t="s">
        <v>300</v>
      </c>
      <c r="AE70" t="s">
        <v>489</v>
      </c>
      <c r="AG70" t="s">
        <v>4</v>
      </c>
      <c r="AL70" t="s">
        <v>790</v>
      </c>
      <c r="AM70" t="s">
        <v>773</v>
      </c>
      <c r="AN70" t="s">
        <v>774</v>
      </c>
      <c r="AO70">
        <v>11</v>
      </c>
      <c r="AQ70" t="s">
        <v>791</v>
      </c>
      <c r="AR70" t="s">
        <v>49</v>
      </c>
      <c r="AS70" t="s">
        <v>50</v>
      </c>
      <c r="AU70" t="s">
        <v>51</v>
      </c>
      <c r="AV70">
        <v>23</v>
      </c>
    </row>
    <row r="71" spans="1:48" x14ac:dyDescent="0.25">
      <c r="A71">
        <v>9069</v>
      </c>
      <c r="B71" t="s">
        <v>55</v>
      </c>
      <c r="C71">
        <v>6</v>
      </c>
      <c r="D71" t="s">
        <v>792</v>
      </c>
      <c r="E71" t="s">
        <v>46</v>
      </c>
      <c r="F71" t="s">
        <v>350</v>
      </c>
      <c r="G71" t="s">
        <v>564</v>
      </c>
      <c r="H71" t="s">
        <v>760</v>
      </c>
      <c r="I71" t="s">
        <v>675</v>
      </c>
      <c r="J71" t="s">
        <v>568</v>
      </c>
      <c r="K71" t="s">
        <v>708</v>
      </c>
      <c r="N71" t="s">
        <v>489</v>
      </c>
      <c r="P71">
        <v>4671</v>
      </c>
      <c r="Q71" t="s">
        <v>49</v>
      </c>
      <c r="R71" t="s">
        <v>51</v>
      </c>
      <c r="S71" t="s">
        <v>350</v>
      </c>
      <c r="T71" t="s">
        <v>559</v>
      </c>
      <c r="V71">
        <v>23</v>
      </c>
      <c r="AB71" t="s">
        <v>300</v>
      </c>
      <c r="AE71" t="s">
        <v>489</v>
      </c>
      <c r="AG71" t="s">
        <v>4</v>
      </c>
      <c r="AL71" t="s">
        <v>793</v>
      </c>
      <c r="AM71" t="s">
        <v>773</v>
      </c>
      <c r="AN71" t="s">
        <v>774</v>
      </c>
      <c r="AO71">
        <v>11</v>
      </c>
      <c r="AQ71" t="s">
        <v>794</v>
      </c>
      <c r="AR71" t="s">
        <v>49</v>
      </c>
      <c r="AS71" t="s">
        <v>50</v>
      </c>
      <c r="AU71" t="s">
        <v>51</v>
      </c>
      <c r="AV71">
        <v>23</v>
      </c>
    </row>
    <row r="72" spans="1:48" x14ac:dyDescent="0.25">
      <c r="A72">
        <v>9070</v>
      </c>
      <c r="B72" t="s">
        <v>55</v>
      </c>
      <c r="C72">
        <v>6</v>
      </c>
      <c r="D72" t="s">
        <v>795</v>
      </c>
      <c r="E72" t="s">
        <v>46</v>
      </c>
      <c r="F72" t="s">
        <v>350</v>
      </c>
      <c r="G72" t="s">
        <v>564</v>
      </c>
      <c r="H72" t="s">
        <v>760</v>
      </c>
      <c r="I72" t="s">
        <v>675</v>
      </c>
      <c r="J72" t="s">
        <v>568</v>
      </c>
      <c r="K72" t="s">
        <v>716</v>
      </c>
      <c r="N72" t="s">
        <v>489</v>
      </c>
      <c r="P72">
        <v>4672</v>
      </c>
      <c r="Q72" t="s">
        <v>49</v>
      </c>
      <c r="R72" t="s">
        <v>51</v>
      </c>
      <c r="S72" t="s">
        <v>350</v>
      </c>
      <c r="T72" t="s">
        <v>559</v>
      </c>
      <c r="V72">
        <v>23</v>
      </c>
      <c r="AB72" t="s">
        <v>300</v>
      </c>
      <c r="AE72" t="s">
        <v>489</v>
      </c>
      <c r="AG72" t="s">
        <v>4</v>
      </c>
      <c r="AL72" t="s">
        <v>796</v>
      </c>
      <c r="AM72" t="s">
        <v>773</v>
      </c>
      <c r="AN72" t="s">
        <v>774</v>
      </c>
      <c r="AO72">
        <v>11</v>
      </c>
      <c r="AQ72" t="s">
        <v>797</v>
      </c>
      <c r="AR72" t="s">
        <v>49</v>
      </c>
      <c r="AS72" t="s">
        <v>50</v>
      </c>
      <c r="AU72" t="s">
        <v>51</v>
      </c>
      <c r="AV72">
        <v>23</v>
      </c>
    </row>
    <row r="73" spans="1:48" x14ac:dyDescent="0.25">
      <c r="A73">
        <v>9071</v>
      </c>
      <c r="B73" t="s">
        <v>96</v>
      </c>
      <c r="C73">
        <v>5</v>
      </c>
      <c r="D73" t="s">
        <v>798</v>
      </c>
      <c r="E73" t="s">
        <v>46</v>
      </c>
      <c r="F73" t="s">
        <v>350</v>
      </c>
      <c r="G73" t="s">
        <v>564</v>
      </c>
      <c r="H73" t="s">
        <v>760</v>
      </c>
      <c r="I73" t="s">
        <v>675</v>
      </c>
      <c r="J73" t="s">
        <v>799</v>
      </c>
      <c r="N73" t="s">
        <v>489</v>
      </c>
      <c r="Q73" t="s">
        <v>49</v>
      </c>
      <c r="R73" t="s">
        <v>61</v>
      </c>
      <c r="S73" t="s">
        <v>350</v>
      </c>
      <c r="T73" t="s">
        <v>559</v>
      </c>
      <c r="AB73" t="s">
        <v>562</v>
      </c>
      <c r="AE73" t="s">
        <v>489</v>
      </c>
      <c r="AG73" t="s">
        <v>489</v>
      </c>
      <c r="AM73" t="s">
        <v>489</v>
      </c>
    </row>
    <row r="74" spans="1:48" x14ac:dyDescent="0.25">
      <c r="A74">
        <v>9072</v>
      </c>
      <c r="B74" t="s">
        <v>55</v>
      </c>
      <c r="C74">
        <v>6</v>
      </c>
      <c r="D74" t="s">
        <v>800</v>
      </c>
      <c r="E74" t="s">
        <v>46</v>
      </c>
      <c r="F74" t="s">
        <v>350</v>
      </c>
      <c r="G74" t="s">
        <v>564</v>
      </c>
      <c r="H74" t="s">
        <v>760</v>
      </c>
      <c r="I74" t="s">
        <v>675</v>
      </c>
      <c r="J74" t="s">
        <v>799</v>
      </c>
      <c r="K74" t="s">
        <v>678</v>
      </c>
      <c r="N74" t="s">
        <v>489</v>
      </c>
      <c r="P74">
        <v>4656</v>
      </c>
      <c r="Q74" t="s">
        <v>49</v>
      </c>
      <c r="R74" t="s">
        <v>61</v>
      </c>
      <c r="S74" t="s">
        <v>350</v>
      </c>
      <c r="T74" t="s">
        <v>559</v>
      </c>
      <c r="V74">
        <v>23</v>
      </c>
      <c r="AB74" t="s">
        <v>300</v>
      </c>
      <c r="AE74" t="s">
        <v>489</v>
      </c>
      <c r="AG74" t="s">
        <v>4</v>
      </c>
      <c r="AL74" t="s">
        <v>801</v>
      </c>
      <c r="AM74" t="s">
        <v>773</v>
      </c>
      <c r="AN74" t="s">
        <v>774</v>
      </c>
      <c r="AO74">
        <v>11</v>
      </c>
      <c r="AQ74" t="s">
        <v>802</v>
      </c>
      <c r="AR74" t="s">
        <v>49</v>
      </c>
      <c r="AS74" t="s">
        <v>50</v>
      </c>
      <c r="AU74" t="s">
        <v>61</v>
      </c>
      <c r="AV74">
        <v>23</v>
      </c>
    </row>
    <row r="75" spans="1:48" x14ac:dyDescent="0.25">
      <c r="A75">
        <v>9073</v>
      </c>
      <c r="B75" t="s">
        <v>55</v>
      </c>
      <c r="C75">
        <v>6</v>
      </c>
      <c r="D75" t="s">
        <v>803</v>
      </c>
      <c r="E75" t="s">
        <v>46</v>
      </c>
      <c r="F75" t="s">
        <v>350</v>
      </c>
      <c r="G75" t="s">
        <v>564</v>
      </c>
      <c r="H75" t="s">
        <v>760</v>
      </c>
      <c r="I75" t="s">
        <v>675</v>
      </c>
      <c r="J75" t="s">
        <v>799</v>
      </c>
      <c r="K75" t="s">
        <v>684</v>
      </c>
      <c r="N75" t="s">
        <v>489</v>
      </c>
      <c r="P75">
        <v>4657</v>
      </c>
      <c r="Q75" t="s">
        <v>49</v>
      </c>
      <c r="R75" t="s">
        <v>51</v>
      </c>
      <c r="S75" t="s">
        <v>350</v>
      </c>
      <c r="T75" t="s">
        <v>559</v>
      </c>
      <c r="V75">
        <v>23</v>
      </c>
      <c r="AB75" t="s">
        <v>300</v>
      </c>
      <c r="AE75" t="s">
        <v>489</v>
      </c>
      <c r="AG75" t="s">
        <v>4</v>
      </c>
      <c r="AL75" t="s">
        <v>804</v>
      </c>
      <c r="AM75" t="s">
        <v>773</v>
      </c>
      <c r="AN75" t="s">
        <v>774</v>
      </c>
      <c r="AO75">
        <v>11</v>
      </c>
      <c r="AQ75" t="s">
        <v>805</v>
      </c>
      <c r="AR75" t="s">
        <v>49</v>
      </c>
      <c r="AS75" t="s">
        <v>50</v>
      </c>
      <c r="AU75" t="s">
        <v>51</v>
      </c>
      <c r="AV75">
        <v>23</v>
      </c>
    </row>
    <row r="76" spans="1:48" x14ac:dyDescent="0.25">
      <c r="A76">
        <v>9074</v>
      </c>
      <c r="B76" t="s">
        <v>55</v>
      </c>
      <c r="C76">
        <v>6</v>
      </c>
      <c r="D76" t="s">
        <v>806</v>
      </c>
      <c r="E76" t="s">
        <v>46</v>
      </c>
      <c r="F76" t="s">
        <v>350</v>
      </c>
      <c r="G76" t="s">
        <v>564</v>
      </c>
      <c r="H76" t="s">
        <v>760</v>
      </c>
      <c r="I76" t="s">
        <v>675</v>
      </c>
      <c r="J76" t="s">
        <v>799</v>
      </c>
      <c r="K76" t="s">
        <v>688</v>
      </c>
      <c r="N76" t="s">
        <v>489</v>
      </c>
      <c r="P76">
        <v>4658</v>
      </c>
      <c r="Q76" t="s">
        <v>49</v>
      </c>
      <c r="R76" t="s">
        <v>51</v>
      </c>
      <c r="S76" t="s">
        <v>350</v>
      </c>
      <c r="T76" t="s">
        <v>559</v>
      </c>
      <c r="V76">
        <v>23</v>
      </c>
      <c r="AB76" t="s">
        <v>300</v>
      </c>
      <c r="AE76" t="s">
        <v>489</v>
      </c>
      <c r="AG76" t="s">
        <v>4</v>
      </c>
      <c r="AL76" t="s">
        <v>807</v>
      </c>
      <c r="AM76" t="s">
        <v>773</v>
      </c>
      <c r="AN76" t="s">
        <v>774</v>
      </c>
      <c r="AO76">
        <v>11</v>
      </c>
      <c r="AQ76" t="s">
        <v>808</v>
      </c>
      <c r="AR76" t="s">
        <v>49</v>
      </c>
      <c r="AS76" t="s">
        <v>50</v>
      </c>
      <c r="AU76" t="s">
        <v>51</v>
      </c>
      <c r="AV76">
        <v>23</v>
      </c>
    </row>
    <row r="77" spans="1:48" x14ac:dyDescent="0.25">
      <c r="A77">
        <v>9075</v>
      </c>
      <c r="B77" t="s">
        <v>55</v>
      </c>
      <c r="C77">
        <v>6</v>
      </c>
      <c r="D77" t="s">
        <v>809</v>
      </c>
      <c r="E77" t="s">
        <v>46</v>
      </c>
      <c r="F77" t="s">
        <v>350</v>
      </c>
      <c r="G77" t="s">
        <v>564</v>
      </c>
      <c r="H77" t="s">
        <v>760</v>
      </c>
      <c r="I77" t="s">
        <v>675</v>
      </c>
      <c r="J77" t="s">
        <v>799</v>
      </c>
      <c r="K77" t="s">
        <v>692</v>
      </c>
      <c r="N77" t="s">
        <v>489</v>
      </c>
      <c r="P77">
        <v>4668</v>
      </c>
      <c r="Q77" t="s">
        <v>49</v>
      </c>
      <c r="R77" t="s">
        <v>61</v>
      </c>
      <c r="S77" t="s">
        <v>350</v>
      </c>
      <c r="T77" t="s">
        <v>559</v>
      </c>
      <c r="V77">
        <v>23</v>
      </c>
      <c r="AB77" t="s">
        <v>300</v>
      </c>
      <c r="AE77" t="s">
        <v>489</v>
      </c>
      <c r="AG77" t="s">
        <v>4</v>
      </c>
      <c r="AL77" t="s">
        <v>810</v>
      </c>
      <c r="AM77" t="s">
        <v>773</v>
      </c>
      <c r="AN77" t="s">
        <v>774</v>
      </c>
      <c r="AO77">
        <v>11</v>
      </c>
      <c r="AQ77" t="s">
        <v>811</v>
      </c>
      <c r="AR77" t="s">
        <v>49</v>
      </c>
      <c r="AS77" t="s">
        <v>50</v>
      </c>
      <c r="AU77" t="s">
        <v>61</v>
      </c>
      <c r="AV77">
        <v>23</v>
      </c>
    </row>
    <row r="78" spans="1:48" x14ac:dyDescent="0.25">
      <c r="A78">
        <v>9076</v>
      </c>
      <c r="B78" t="s">
        <v>55</v>
      </c>
      <c r="C78">
        <v>6</v>
      </c>
      <c r="D78" t="s">
        <v>812</v>
      </c>
      <c r="E78" t="s">
        <v>46</v>
      </c>
      <c r="F78" t="s">
        <v>350</v>
      </c>
      <c r="G78" t="s">
        <v>564</v>
      </c>
      <c r="H78" t="s">
        <v>760</v>
      </c>
      <c r="I78" t="s">
        <v>675</v>
      </c>
      <c r="J78" t="s">
        <v>799</v>
      </c>
      <c r="K78" t="s">
        <v>813</v>
      </c>
      <c r="N78" t="s">
        <v>489</v>
      </c>
      <c r="P78">
        <v>4659</v>
      </c>
      <c r="Q78" t="s">
        <v>49</v>
      </c>
      <c r="R78" t="s">
        <v>61</v>
      </c>
      <c r="S78" t="s">
        <v>350</v>
      </c>
      <c r="T78" t="s">
        <v>559</v>
      </c>
      <c r="V78">
        <v>23</v>
      </c>
      <c r="AB78" t="s">
        <v>300</v>
      </c>
      <c r="AE78" t="s">
        <v>489</v>
      </c>
      <c r="AG78" t="s">
        <v>4</v>
      </c>
      <c r="AL78" t="s">
        <v>814</v>
      </c>
      <c r="AM78" t="s">
        <v>773</v>
      </c>
      <c r="AN78" t="s">
        <v>774</v>
      </c>
      <c r="AO78">
        <v>11</v>
      </c>
      <c r="AQ78" t="s">
        <v>815</v>
      </c>
      <c r="AR78" t="s">
        <v>49</v>
      </c>
      <c r="AS78" t="s">
        <v>50</v>
      </c>
      <c r="AU78" t="s">
        <v>61</v>
      </c>
      <c r="AV78">
        <v>23</v>
      </c>
    </row>
    <row r="79" spans="1:48" x14ac:dyDescent="0.25">
      <c r="A79">
        <v>9077</v>
      </c>
      <c r="B79" t="s">
        <v>55</v>
      </c>
      <c r="C79">
        <v>6</v>
      </c>
      <c r="D79" t="s">
        <v>816</v>
      </c>
      <c r="E79" t="s">
        <v>46</v>
      </c>
      <c r="F79" t="s">
        <v>350</v>
      </c>
      <c r="G79" t="s">
        <v>564</v>
      </c>
      <c r="H79" t="s">
        <v>760</v>
      </c>
      <c r="I79" t="s">
        <v>675</v>
      </c>
      <c r="J79" t="s">
        <v>799</v>
      </c>
      <c r="K79" t="s">
        <v>786</v>
      </c>
      <c r="N79" t="s">
        <v>489</v>
      </c>
      <c r="P79">
        <v>4660</v>
      </c>
      <c r="Q79" t="s">
        <v>49</v>
      </c>
      <c r="R79" t="s">
        <v>61</v>
      </c>
      <c r="S79" t="s">
        <v>350</v>
      </c>
      <c r="T79" t="s">
        <v>559</v>
      </c>
      <c r="V79">
        <v>23</v>
      </c>
      <c r="AB79" t="s">
        <v>300</v>
      </c>
      <c r="AE79" t="s">
        <v>489</v>
      </c>
      <c r="AG79" t="s">
        <v>4</v>
      </c>
      <c r="AL79" t="s">
        <v>817</v>
      </c>
      <c r="AM79" t="s">
        <v>773</v>
      </c>
      <c r="AN79" t="s">
        <v>774</v>
      </c>
      <c r="AO79">
        <v>11</v>
      </c>
      <c r="AQ79" t="s">
        <v>818</v>
      </c>
      <c r="AR79" t="s">
        <v>49</v>
      </c>
      <c r="AS79" t="s">
        <v>50</v>
      </c>
      <c r="AU79" t="s">
        <v>61</v>
      </c>
      <c r="AV79">
        <v>23</v>
      </c>
    </row>
    <row r="80" spans="1:48" x14ac:dyDescent="0.25">
      <c r="A80">
        <v>9078</v>
      </c>
      <c r="B80" t="s">
        <v>55</v>
      </c>
      <c r="C80">
        <v>6</v>
      </c>
      <c r="D80" t="s">
        <v>819</v>
      </c>
      <c r="E80" t="s">
        <v>46</v>
      </c>
      <c r="F80" t="s">
        <v>350</v>
      </c>
      <c r="G80" t="s">
        <v>564</v>
      </c>
      <c r="H80" t="s">
        <v>760</v>
      </c>
      <c r="I80" t="s">
        <v>675</v>
      </c>
      <c r="J80" t="s">
        <v>799</v>
      </c>
      <c r="K80" t="s">
        <v>704</v>
      </c>
      <c r="N80" t="s">
        <v>489</v>
      </c>
      <c r="P80">
        <v>4661</v>
      </c>
      <c r="Q80" t="s">
        <v>49</v>
      </c>
      <c r="R80" t="s">
        <v>61</v>
      </c>
      <c r="S80" t="s">
        <v>350</v>
      </c>
      <c r="T80" t="s">
        <v>559</v>
      </c>
      <c r="V80">
        <v>23</v>
      </c>
      <c r="AB80" t="s">
        <v>300</v>
      </c>
      <c r="AE80" t="s">
        <v>489</v>
      </c>
      <c r="AG80" t="s">
        <v>4</v>
      </c>
      <c r="AL80" t="s">
        <v>820</v>
      </c>
      <c r="AM80" t="s">
        <v>773</v>
      </c>
      <c r="AN80" t="s">
        <v>774</v>
      </c>
      <c r="AO80">
        <v>11</v>
      </c>
      <c r="AQ80" t="s">
        <v>821</v>
      </c>
      <c r="AR80" t="s">
        <v>49</v>
      </c>
      <c r="AS80" t="s">
        <v>50</v>
      </c>
      <c r="AU80" t="s">
        <v>61</v>
      </c>
      <c r="AV80">
        <v>23</v>
      </c>
    </row>
    <row r="81" spans="1:48" x14ac:dyDescent="0.25">
      <c r="A81">
        <v>9079</v>
      </c>
      <c r="B81" t="s">
        <v>55</v>
      </c>
      <c r="C81">
        <v>6</v>
      </c>
      <c r="D81" t="s">
        <v>822</v>
      </c>
      <c r="E81" t="s">
        <v>46</v>
      </c>
      <c r="F81" t="s">
        <v>350</v>
      </c>
      <c r="G81" t="s">
        <v>564</v>
      </c>
      <c r="H81" t="s">
        <v>760</v>
      </c>
      <c r="I81" t="s">
        <v>675</v>
      </c>
      <c r="J81" t="s">
        <v>799</v>
      </c>
      <c r="K81" t="s">
        <v>708</v>
      </c>
      <c r="N81" t="s">
        <v>489</v>
      </c>
      <c r="P81">
        <v>4662</v>
      </c>
      <c r="Q81" t="s">
        <v>49</v>
      </c>
      <c r="R81" t="s">
        <v>61</v>
      </c>
      <c r="S81" t="s">
        <v>350</v>
      </c>
      <c r="T81" t="s">
        <v>559</v>
      </c>
      <c r="V81">
        <v>23</v>
      </c>
      <c r="AB81" t="s">
        <v>300</v>
      </c>
      <c r="AE81" t="s">
        <v>489</v>
      </c>
      <c r="AG81" t="s">
        <v>4</v>
      </c>
      <c r="AL81" t="s">
        <v>823</v>
      </c>
      <c r="AM81" t="s">
        <v>773</v>
      </c>
      <c r="AN81" t="s">
        <v>774</v>
      </c>
      <c r="AO81">
        <v>11</v>
      </c>
      <c r="AQ81" t="s">
        <v>824</v>
      </c>
      <c r="AR81" t="s">
        <v>49</v>
      </c>
      <c r="AS81" t="s">
        <v>50</v>
      </c>
      <c r="AU81" t="s">
        <v>61</v>
      </c>
      <c r="AV81">
        <v>23</v>
      </c>
    </row>
    <row r="82" spans="1:48" x14ac:dyDescent="0.25">
      <c r="A82">
        <v>9080</v>
      </c>
      <c r="B82" t="s">
        <v>55</v>
      </c>
      <c r="C82">
        <v>6</v>
      </c>
      <c r="D82" t="s">
        <v>825</v>
      </c>
      <c r="E82" t="s">
        <v>46</v>
      </c>
      <c r="F82" t="s">
        <v>350</v>
      </c>
      <c r="G82" t="s">
        <v>564</v>
      </c>
      <c r="H82" t="s">
        <v>760</v>
      </c>
      <c r="I82" t="s">
        <v>675</v>
      </c>
      <c r="J82" t="s">
        <v>799</v>
      </c>
      <c r="K82" t="s">
        <v>716</v>
      </c>
      <c r="N82" t="s">
        <v>489</v>
      </c>
      <c r="P82">
        <v>4663</v>
      </c>
      <c r="Q82" t="s">
        <v>49</v>
      </c>
      <c r="R82" t="s">
        <v>61</v>
      </c>
      <c r="S82" t="s">
        <v>350</v>
      </c>
      <c r="T82" t="s">
        <v>559</v>
      </c>
      <c r="V82">
        <v>23</v>
      </c>
      <c r="AB82" t="s">
        <v>300</v>
      </c>
      <c r="AE82" t="s">
        <v>489</v>
      </c>
      <c r="AG82" t="s">
        <v>4</v>
      </c>
      <c r="AL82" t="s">
        <v>826</v>
      </c>
      <c r="AM82" t="s">
        <v>773</v>
      </c>
      <c r="AN82" t="s">
        <v>774</v>
      </c>
      <c r="AO82">
        <v>11</v>
      </c>
      <c r="AQ82" t="s">
        <v>827</v>
      </c>
      <c r="AR82" t="s">
        <v>49</v>
      </c>
      <c r="AS82" t="s">
        <v>50</v>
      </c>
      <c r="AU82" t="s">
        <v>61</v>
      </c>
      <c r="AV82">
        <v>23</v>
      </c>
    </row>
    <row r="83" spans="1:48" x14ac:dyDescent="0.25">
      <c r="A83">
        <v>9081</v>
      </c>
      <c r="B83" t="s">
        <v>55</v>
      </c>
      <c r="C83">
        <v>6</v>
      </c>
      <c r="D83" t="s">
        <v>828</v>
      </c>
      <c r="E83" t="s">
        <v>46</v>
      </c>
      <c r="F83" t="s">
        <v>350</v>
      </c>
      <c r="G83" t="s">
        <v>564</v>
      </c>
      <c r="H83" t="s">
        <v>760</v>
      </c>
      <c r="I83" t="s">
        <v>675</v>
      </c>
      <c r="J83" t="s">
        <v>799</v>
      </c>
      <c r="K83" t="s">
        <v>720</v>
      </c>
      <c r="N83" t="s">
        <v>489</v>
      </c>
      <c r="P83">
        <v>4674</v>
      </c>
      <c r="Q83" t="s">
        <v>49</v>
      </c>
      <c r="R83" t="s">
        <v>51</v>
      </c>
      <c r="S83" t="s">
        <v>350</v>
      </c>
      <c r="T83" t="s">
        <v>559</v>
      </c>
      <c r="V83">
        <v>23</v>
      </c>
      <c r="AB83" t="s">
        <v>300</v>
      </c>
      <c r="AE83" t="s">
        <v>489</v>
      </c>
      <c r="AG83" t="s">
        <v>4</v>
      </c>
      <c r="AL83" t="s">
        <v>829</v>
      </c>
      <c r="AM83" t="s">
        <v>773</v>
      </c>
      <c r="AN83" t="s">
        <v>774</v>
      </c>
      <c r="AO83">
        <v>11</v>
      </c>
      <c r="AQ83" t="s">
        <v>830</v>
      </c>
      <c r="AR83" t="s">
        <v>49</v>
      </c>
      <c r="AS83" t="s">
        <v>50</v>
      </c>
      <c r="AU83" t="s">
        <v>51</v>
      </c>
      <c r="AV83">
        <v>23</v>
      </c>
    </row>
    <row r="84" spans="1:48" x14ac:dyDescent="0.25">
      <c r="A84">
        <v>9082</v>
      </c>
      <c r="B84" t="s">
        <v>96</v>
      </c>
      <c r="C84">
        <v>2</v>
      </c>
      <c r="D84" t="s">
        <v>831</v>
      </c>
      <c r="E84" t="s">
        <v>46</v>
      </c>
      <c r="F84" t="s">
        <v>350</v>
      </c>
      <c r="G84" t="s">
        <v>832</v>
      </c>
      <c r="N84" t="s">
        <v>489</v>
      </c>
      <c r="Q84" t="s">
        <v>49</v>
      </c>
      <c r="R84" t="s">
        <v>51</v>
      </c>
      <c r="S84" t="s">
        <v>350</v>
      </c>
      <c r="T84" t="s">
        <v>559</v>
      </c>
      <c r="AB84" t="s">
        <v>562</v>
      </c>
      <c r="AE84" t="s">
        <v>489</v>
      </c>
      <c r="AG84" t="s">
        <v>489</v>
      </c>
      <c r="AM84" t="s">
        <v>489</v>
      </c>
    </row>
    <row r="85" spans="1:48" x14ac:dyDescent="0.25">
      <c r="A85">
        <v>9083</v>
      </c>
      <c r="B85" t="s">
        <v>96</v>
      </c>
      <c r="C85">
        <v>3</v>
      </c>
      <c r="D85" t="s">
        <v>833</v>
      </c>
      <c r="E85" t="s">
        <v>46</v>
      </c>
      <c r="F85" t="s">
        <v>350</v>
      </c>
      <c r="G85" t="s">
        <v>832</v>
      </c>
      <c r="H85" t="s">
        <v>834</v>
      </c>
      <c r="N85" t="s">
        <v>489</v>
      </c>
      <c r="Q85" t="s">
        <v>49</v>
      </c>
      <c r="R85" t="s">
        <v>51</v>
      </c>
      <c r="S85" t="s">
        <v>350</v>
      </c>
      <c r="T85" t="s">
        <v>559</v>
      </c>
      <c r="AB85" t="s">
        <v>562</v>
      </c>
      <c r="AE85" t="s">
        <v>489</v>
      </c>
      <c r="AG85" t="s">
        <v>489</v>
      </c>
      <c r="AM85" t="s">
        <v>489</v>
      </c>
    </row>
    <row r="86" spans="1:48" x14ac:dyDescent="0.25">
      <c r="A86">
        <v>9084</v>
      </c>
      <c r="B86" t="s">
        <v>55</v>
      </c>
      <c r="C86">
        <v>4</v>
      </c>
      <c r="D86" t="s">
        <v>835</v>
      </c>
      <c r="E86" t="s">
        <v>46</v>
      </c>
      <c r="F86" t="s">
        <v>350</v>
      </c>
      <c r="G86" t="s">
        <v>832</v>
      </c>
      <c r="H86" t="s">
        <v>834</v>
      </c>
      <c r="I86" t="s">
        <v>836</v>
      </c>
      <c r="N86" t="s">
        <v>489</v>
      </c>
      <c r="P86">
        <v>863</v>
      </c>
      <c r="Q86" t="s">
        <v>49</v>
      </c>
      <c r="R86" t="s">
        <v>51</v>
      </c>
      <c r="S86" t="s">
        <v>350</v>
      </c>
      <c r="T86" t="s">
        <v>559</v>
      </c>
      <c r="V86">
        <v>1</v>
      </c>
      <c r="W86">
        <v>44</v>
      </c>
      <c r="AB86" t="s">
        <v>562</v>
      </c>
      <c r="AE86" t="s">
        <v>489</v>
      </c>
      <c r="AG86" t="s">
        <v>4</v>
      </c>
      <c r="AL86" t="s">
        <v>837</v>
      </c>
      <c r="AM86" t="s">
        <v>767</v>
      </c>
      <c r="AQ86" t="s">
        <v>838</v>
      </c>
      <c r="AR86" t="s">
        <v>49</v>
      </c>
      <c r="AS86" t="s">
        <v>50</v>
      </c>
      <c r="AU86" t="s">
        <v>51</v>
      </c>
      <c r="AV86">
        <v>1</v>
      </c>
    </row>
    <row r="87" spans="1:48" x14ac:dyDescent="0.25">
      <c r="A87">
        <v>9085</v>
      </c>
      <c r="B87" t="s">
        <v>55</v>
      </c>
      <c r="C87">
        <v>4</v>
      </c>
      <c r="D87" t="s">
        <v>839</v>
      </c>
      <c r="E87" t="s">
        <v>46</v>
      </c>
      <c r="F87" t="s">
        <v>350</v>
      </c>
      <c r="G87" t="s">
        <v>832</v>
      </c>
      <c r="H87" t="s">
        <v>834</v>
      </c>
      <c r="I87" t="s">
        <v>840</v>
      </c>
      <c r="N87" t="s">
        <v>489</v>
      </c>
      <c r="P87">
        <v>3143</v>
      </c>
      <c r="Q87" t="s">
        <v>49</v>
      </c>
      <c r="R87" t="s">
        <v>51</v>
      </c>
      <c r="S87" t="s">
        <v>350</v>
      </c>
      <c r="T87" t="s">
        <v>559</v>
      </c>
      <c r="V87">
        <v>1</v>
      </c>
      <c r="W87">
        <v>44</v>
      </c>
      <c r="AB87" t="s">
        <v>562</v>
      </c>
      <c r="AE87" t="s">
        <v>489</v>
      </c>
      <c r="AG87" t="s">
        <v>4</v>
      </c>
      <c r="AL87" t="s">
        <v>841</v>
      </c>
      <c r="AM87" t="s">
        <v>767</v>
      </c>
      <c r="AQ87" t="s">
        <v>842</v>
      </c>
      <c r="AR87" t="s">
        <v>49</v>
      </c>
      <c r="AS87" t="s">
        <v>50</v>
      </c>
      <c r="AU87" t="s">
        <v>51</v>
      </c>
      <c r="AV87">
        <v>1</v>
      </c>
    </row>
    <row r="88" spans="1:48" x14ac:dyDescent="0.25">
      <c r="A88">
        <v>9086</v>
      </c>
      <c r="B88" t="s">
        <v>96</v>
      </c>
      <c r="C88">
        <v>4</v>
      </c>
      <c r="D88" t="s">
        <v>843</v>
      </c>
      <c r="E88" t="s">
        <v>46</v>
      </c>
      <c r="F88" t="s">
        <v>350</v>
      </c>
      <c r="G88" t="s">
        <v>832</v>
      </c>
      <c r="H88" t="s">
        <v>834</v>
      </c>
      <c r="I88" t="s">
        <v>844</v>
      </c>
      <c r="N88" t="s">
        <v>489</v>
      </c>
      <c r="P88">
        <v>3932</v>
      </c>
      <c r="Q88" t="s">
        <v>49</v>
      </c>
      <c r="R88" t="s">
        <v>61</v>
      </c>
      <c r="S88" t="s">
        <v>350</v>
      </c>
      <c r="T88" t="s">
        <v>559</v>
      </c>
      <c r="V88">
        <v>1</v>
      </c>
      <c r="W88">
        <v>44</v>
      </c>
      <c r="AB88" t="s">
        <v>562</v>
      </c>
      <c r="AE88" t="s">
        <v>489</v>
      </c>
      <c r="AG88" t="s">
        <v>4</v>
      </c>
      <c r="AL88" t="s">
        <v>845</v>
      </c>
      <c r="AM88" t="s">
        <v>767</v>
      </c>
      <c r="AQ88" t="s">
        <v>846</v>
      </c>
      <c r="AR88" t="s">
        <v>49</v>
      </c>
      <c r="AS88" t="s">
        <v>50</v>
      </c>
      <c r="AU88" t="s">
        <v>61</v>
      </c>
      <c r="AV88">
        <v>1</v>
      </c>
    </row>
    <row r="89" spans="1:48" x14ac:dyDescent="0.25">
      <c r="A89">
        <v>9087</v>
      </c>
      <c r="B89" t="s">
        <v>55</v>
      </c>
      <c r="C89">
        <v>4</v>
      </c>
      <c r="D89" t="s">
        <v>847</v>
      </c>
      <c r="E89" t="s">
        <v>46</v>
      </c>
      <c r="F89" t="s">
        <v>350</v>
      </c>
      <c r="G89" t="s">
        <v>832</v>
      </c>
      <c r="H89" t="s">
        <v>834</v>
      </c>
      <c r="I89" t="s">
        <v>848</v>
      </c>
      <c r="N89" t="s">
        <v>489</v>
      </c>
      <c r="P89">
        <v>4382</v>
      </c>
      <c r="Q89" t="s">
        <v>49</v>
      </c>
      <c r="R89" t="s">
        <v>61</v>
      </c>
      <c r="S89" t="s">
        <v>350</v>
      </c>
      <c r="T89" t="s">
        <v>559</v>
      </c>
      <c r="V89">
        <v>1</v>
      </c>
      <c r="W89">
        <v>44</v>
      </c>
      <c r="AB89" t="s">
        <v>562</v>
      </c>
      <c r="AE89" t="s">
        <v>489</v>
      </c>
      <c r="AG89" t="s">
        <v>4</v>
      </c>
      <c r="AL89" t="s">
        <v>849</v>
      </c>
      <c r="AM89" t="s">
        <v>767</v>
      </c>
      <c r="AQ89" t="s">
        <v>850</v>
      </c>
      <c r="AR89" t="s">
        <v>49</v>
      </c>
      <c r="AS89" t="s">
        <v>50</v>
      </c>
      <c r="AU89" t="s">
        <v>61</v>
      </c>
      <c r="AV89">
        <v>1</v>
      </c>
    </row>
    <row r="90" spans="1:48" x14ac:dyDescent="0.25">
      <c r="A90">
        <v>9088</v>
      </c>
      <c r="B90" t="s">
        <v>55</v>
      </c>
      <c r="C90">
        <v>4</v>
      </c>
      <c r="D90" t="s">
        <v>851</v>
      </c>
      <c r="E90" t="s">
        <v>46</v>
      </c>
      <c r="F90" t="s">
        <v>350</v>
      </c>
      <c r="G90" t="s">
        <v>832</v>
      </c>
      <c r="H90" t="s">
        <v>834</v>
      </c>
      <c r="I90" t="s">
        <v>852</v>
      </c>
      <c r="N90" t="s">
        <v>489</v>
      </c>
      <c r="P90">
        <v>4861</v>
      </c>
      <c r="Q90" t="s">
        <v>49</v>
      </c>
      <c r="R90" t="s">
        <v>51</v>
      </c>
      <c r="S90" t="s">
        <v>350</v>
      </c>
      <c r="T90" t="s">
        <v>559</v>
      </c>
      <c r="V90">
        <v>1</v>
      </c>
      <c r="W90">
        <v>44</v>
      </c>
      <c r="AB90" t="s">
        <v>562</v>
      </c>
      <c r="AE90" t="s">
        <v>489</v>
      </c>
      <c r="AG90" t="s">
        <v>4</v>
      </c>
      <c r="AL90" t="s">
        <v>853</v>
      </c>
      <c r="AM90" t="s">
        <v>767</v>
      </c>
      <c r="AQ90" t="s">
        <v>854</v>
      </c>
      <c r="AR90" t="s">
        <v>49</v>
      </c>
      <c r="AS90" t="s">
        <v>50</v>
      </c>
      <c r="AU90" t="s">
        <v>51</v>
      </c>
      <c r="AV90">
        <v>1</v>
      </c>
    </row>
    <row r="91" spans="1:48" x14ac:dyDescent="0.25">
      <c r="A91">
        <v>9089</v>
      </c>
      <c r="B91" t="s">
        <v>96</v>
      </c>
      <c r="C91">
        <v>3</v>
      </c>
      <c r="D91" t="s">
        <v>855</v>
      </c>
      <c r="E91" t="s">
        <v>46</v>
      </c>
      <c r="F91" t="s">
        <v>350</v>
      </c>
      <c r="G91" t="s">
        <v>832</v>
      </c>
      <c r="H91" t="s">
        <v>856</v>
      </c>
      <c r="N91" t="s">
        <v>489</v>
      </c>
      <c r="Q91" t="s">
        <v>49</v>
      </c>
      <c r="R91" t="s">
        <v>61</v>
      </c>
      <c r="S91" t="s">
        <v>350</v>
      </c>
      <c r="T91" t="s">
        <v>559</v>
      </c>
      <c r="AB91" t="s">
        <v>562</v>
      </c>
      <c r="AE91" t="s">
        <v>489</v>
      </c>
      <c r="AG91" t="s">
        <v>489</v>
      </c>
      <c r="AM91" t="s">
        <v>489</v>
      </c>
    </row>
    <row r="92" spans="1:48" x14ac:dyDescent="0.25">
      <c r="A92">
        <v>9090</v>
      </c>
      <c r="B92" t="s">
        <v>55</v>
      </c>
      <c r="C92">
        <v>4</v>
      </c>
      <c r="D92" t="s">
        <v>857</v>
      </c>
      <c r="E92" t="s">
        <v>46</v>
      </c>
      <c r="F92" t="s">
        <v>350</v>
      </c>
      <c r="G92" t="s">
        <v>832</v>
      </c>
      <c r="H92" t="s">
        <v>856</v>
      </c>
      <c r="I92" t="s">
        <v>858</v>
      </c>
      <c r="N92" t="s">
        <v>489</v>
      </c>
      <c r="P92">
        <v>89</v>
      </c>
      <c r="Q92" t="s">
        <v>49</v>
      </c>
      <c r="R92" t="s">
        <v>61</v>
      </c>
      <c r="S92" t="s">
        <v>350</v>
      </c>
      <c r="T92" t="s">
        <v>559</v>
      </c>
      <c r="V92">
        <v>1</v>
      </c>
      <c r="W92">
        <v>44</v>
      </c>
      <c r="AB92" t="s">
        <v>562</v>
      </c>
      <c r="AE92" t="s">
        <v>489</v>
      </c>
      <c r="AG92" t="s">
        <v>4</v>
      </c>
      <c r="AL92" t="s">
        <v>859</v>
      </c>
      <c r="AM92" t="s">
        <v>767</v>
      </c>
      <c r="AQ92" t="s">
        <v>860</v>
      </c>
      <c r="AR92" t="s">
        <v>49</v>
      </c>
      <c r="AS92" t="s">
        <v>50</v>
      </c>
      <c r="AU92" t="s">
        <v>61</v>
      </c>
      <c r="AV92">
        <v>1</v>
      </c>
    </row>
    <row r="93" spans="1:48" x14ac:dyDescent="0.25">
      <c r="A93">
        <v>9091</v>
      </c>
      <c r="B93" t="s">
        <v>55</v>
      </c>
      <c r="C93">
        <v>4</v>
      </c>
      <c r="D93" t="s">
        <v>861</v>
      </c>
      <c r="E93" t="s">
        <v>46</v>
      </c>
      <c r="F93" t="s">
        <v>350</v>
      </c>
      <c r="G93" t="s">
        <v>832</v>
      </c>
      <c r="H93" t="s">
        <v>856</v>
      </c>
      <c r="I93" t="s">
        <v>862</v>
      </c>
      <c r="N93" t="s">
        <v>489</v>
      </c>
      <c r="P93">
        <v>1731</v>
      </c>
      <c r="Q93" t="s">
        <v>49</v>
      </c>
      <c r="R93" t="s">
        <v>51</v>
      </c>
      <c r="S93" t="s">
        <v>350</v>
      </c>
      <c r="T93" t="s">
        <v>559</v>
      </c>
      <c r="V93">
        <v>1</v>
      </c>
      <c r="W93">
        <v>44</v>
      </c>
      <c r="AB93" t="s">
        <v>562</v>
      </c>
      <c r="AE93" t="s">
        <v>489</v>
      </c>
      <c r="AG93" t="s">
        <v>4</v>
      </c>
      <c r="AL93" t="s">
        <v>863</v>
      </c>
      <c r="AM93" t="s">
        <v>767</v>
      </c>
      <c r="AQ93" t="s">
        <v>864</v>
      </c>
      <c r="AR93" t="s">
        <v>49</v>
      </c>
      <c r="AS93" t="s">
        <v>50</v>
      </c>
      <c r="AU93" t="s">
        <v>51</v>
      </c>
      <c r="AV93">
        <v>1</v>
      </c>
    </row>
    <row r="94" spans="1:48" x14ac:dyDescent="0.25">
      <c r="A94">
        <v>9092</v>
      </c>
      <c r="B94" t="s">
        <v>55</v>
      </c>
      <c r="C94">
        <v>4</v>
      </c>
      <c r="D94" t="s">
        <v>865</v>
      </c>
      <c r="E94" t="s">
        <v>46</v>
      </c>
      <c r="F94" t="s">
        <v>350</v>
      </c>
      <c r="G94" t="s">
        <v>832</v>
      </c>
      <c r="H94" t="s">
        <v>856</v>
      </c>
      <c r="I94" t="s">
        <v>866</v>
      </c>
      <c r="N94" t="s">
        <v>489</v>
      </c>
      <c r="P94">
        <v>1775</v>
      </c>
      <c r="Q94" t="s">
        <v>49</v>
      </c>
      <c r="R94" t="s">
        <v>51</v>
      </c>
      <c r="S94" t="s">
        <v>350</v>
      </c>
      <c r="T94" t="s">
        <v>559</v>
      </c>
      <c r="V94">
        <v>13</v>
      </c>
      <c r="W94" t="s">
        <v>867</v>
      </c>
      <c r="AB94" t="s">
        <v>562</v>
      </c>
      <c r="AE94" t="s">
        <v>489</v>
      </c>
      <c r="AG94" t="s">
        <v>4</v>
      </c>
      <c r="AL94" t="s">
        <v>868</v>
      </c>
      <c r="AM94" t="s">
        <v>869</v>
      </c>
      <c r="AQ94" t="s">
        <v>870</v>
      </c>
      <c r="AR94" t="s">
        <v>49</v>
      </c>
      <c r="AS94" t="s">
        <v>50</v>
      </c>
      <c r="AU94" t="s">
        <v>51</v>
      </c>
      <c r="AV94" t="s">
        <v>871</v>
      </c>
    </row>
    <row r="95" spans="1:48" x14ac:dyDescent="0.25">
      <c r="A95">
        <v>9093</v>
      </c>
      <c r="B95" t="s">
        <v>55</v>
      </c>
      <c r="C95">
        <v>4</v>
      </c>
      <c r="D95" t="s">
        <v>872</v>
      </c>
      <c r="E95" t="s">
        <v>46</v>
      </c>
      <c r="F95" t="s">
        <v>350</v>
      </c>
      <c r="G95" t="s">
        <v>832</v>
      </c>
      <c r="H95" t="s">
        <v>856</v>
      </c>
      <c r="I95" t="s">
        <v>873</v>
      </c>
      <c r="N95" t="s">
        <v>489</v>
      </c>
      <c r="P95">
        <v>2282</v>
      </c>
      <c r="Q95" t="s">
        <v>49</v>
      </c>
      <c r="R95" t="s">
        <v>61</v>
      </c>
      <c r="S95" t="s">
        <v>350</v>
      </c>
      <c r="T95" t="s">
        <v>559</v>
      </c>
      <c r="V95">
        <v>1</v>
      </c>
      <c r="W95">
        <v>44</v>
      </c>
      <c r="AB95" t="s">
        <v>562</v>
      </c>
      <c r="AE95" t="s">
        <v>489</v>
      </c>
      <c r="AG95" t="s">
        <v>4</v>
      </c>
      <c r="AL95" t="s">
        <v>874</v>
      </c>
      <c r="AM95" t="s">
        <v>767</v>
      </c>
      <c r="AQ95" t="s">
        <v>875</v>
      </c>
      <c r="AR95" t="s">
        <v>49</v>
      </c>
      <c r="AS95" t="s">
        <v>50</v>
      </c>
      <c r="AU95" t="s">
        <v>61</v>
      </c>
      <c r="AV95">
        <v>1</v>
      </c>
    </row>
    <row r="96" spans="1:48" x14ac:dyDescent="0.25">
      <c r="A96">
        <v>9094</v>
      </c>
      <c r="B96" t="s">
        <v>55</v>
      </c>
      <c r="C96">
        <v>4</v>
      </c>
      <c r="D96" t="s">
        <v>876</v>
      </c>
      <c r="E96" t="s">
        <v>46</v>
      </c>
      <c r="F96" t="s">
        <v>350</v>
      </c>
      <c r="G96" t="s">
        <v>832</v>
      </c>
      <c r="H96" t="s">
        <v>856</v>
      </c>
      <c r="I96" t="s">
        <v>877</v>
      </c>
      <c r="N96" t="s">
        <v>489</v>
      </c>
      <c r="P96">
        <v>4250</v>
      </c>
      <c r="Q96" t="s">
        <v>49</v>
      </c>
      <c r="R96" t="s">
        <v>61</v>
      </c>
      <c r="S96" t="s">
        <v>350</v>
      </c>
      <c r="T96" t="s">
        <v>559</v>
      </c>
      <c r="V96">
        <v>1</v>
      </c>
      <c r="W96">
        <v>44</v>
      </c>
      <c r="AB96" t="s">
        <v>562</v>
      </c>
      <c r="AE96" t="s">
        <v>489</v>
      </c>
      <c r="AG96" t="s">
        <v>4</v>
      </c>
      <c r="AL96" t="s">
        <v>878</v>
      </c>
      <c r="AM96" t="s">
        <v>767</v>
      </c>
      <c r="AQ96" t="s">
        <v>879</v>
      </c>
      <c r="AR96" t="s">
        <v>49</v>
      </c>
      <c r="AS96" t="s">
        <v>50</v>
      </c>
      <c r="AU96" t="s">
        <v>61</v>
      </c>
      <c r="AV96">
        <v>1</v>
      </c>
    </row>
    <row r="97" spans="1:48" x14ac:dyDescent="0.25">
      <c r="A97">
        <v>9095</v>
      </c>
      <c r="B97" t="s">
        <v>55</v>
      </c>
      <c r="C97">
        <v>4</v>
      </c>
      <c r="D97" t="s">
        <v>880</v>
      </c>
      <c r="E97" t="s">
        <v>46</v>
      </c>
      <c r="F97" t="s">
        <v>350</v>
      </c>
      <c r="G97" t="s">
        <v>832</v>
      </c>
      <c r="H97" t="s">
        <v>856</v>
      </c>
      <c r="I97" t="s">
        <v>881</v>
      </c>
      <c r="N97" t="s">
        <v>489</v>
      </c>
      <c r="P97">
        <v>4273</v>
      </c>
      <c r="Q97" t="s">
        <v>49</v>
      </c>
      <c r="R97" t="s">
        <v>61</v>
      </c>
      <c r="S97" t="s">
        <v>350</v>
      </c>
      <c r="T97" t="s">
        <v>559</v>
      </c>
      <c r="V97">
        <v>1</v>
      </c>
      <c r="W97">
        <v>44</v>
      </c>
      <c r="AB97" t="s">
        <v>562</v>
      </c>
      <c r="AE97" t="s">
        <v>489</v>
      </c>
      <c r="AG97" t="s">
        <v>4</v>
      </c>
      <c r="AL97" t="s">
        <v>882</v>
      </c>
      <c r="AM97" t="s">
        <v>767</v>
      </c>
      <c r="AQ97" t="s">
        <v>883</v>
      </c>
      <c r="AR97" t="s">
        <v>49</v>
      </c>
      <c r="AS97" t="s">
        <v>50</v>
      </c>
      <c r="AU97" t="s">
        <v>61</v>
      </c>
      <c r="AV97">
        <v>1</v>
      </c>
    </row>
    <row r="98" spans="1:48" x14ac:dyDescent="0.25">
      <c r="A98">
        <v>9096</v>
      </c>
      <c r="B98" t="s">
        <v>55</v>
      </c>
      <c r="C98">
        <v>4</v>
      </c>
      <c r="D98" t="s">
        <v>884</v>
      </c>
      <c r="E98" t="s">
        <v>46</v>
      </c>
      <c r="F98" t="s">
        <v>350</v>
      </c>
      <c r="G98" t="s">
        <v>832</v>
      </c>
      <c r="H98" t="s">
        <v>856</v>
      </c>
      <c r="I98" t="s">
        <v>885</v>
      </c>
      <c r="N98" t="s">
        <v>489</v>
      </c>
      <c r="P98">
        <v>4395</v>
      </c>
      <c r="Q98" t="s">
        <v>49</v>
      </c>
      <c r="R98" t="s">
        <v>61</v>
      </c>
      <c r="S98" t="s">
        <v>350</v>
      </c>
      <c r="T98" t="s">
        <v>559</v>
      </c>
      <c r="V98">
        <v>1</v>
      </c>
      <c r="W98">
        <v>44</v>
      </c>
      <c r="AB98" t="s">
        <v>562</v>
      </c>
      <c r="AE98" t="s">
        <v>489</v>
      </c>
      <c r="AG98" t="s">
        <v>4</v>
      </c>
      <c r="AL98" t="s">
        <v>886</v>
      </c>
      <c r="AM98" t="s">
        <v>767</v>
      </c>
      <c r="AQ98" t="s">
        <v>887</v>
      </c>
      <c r="AR98" t="s">
        <v>49</v>
      </c>
      <c r="AS98" t="s">
        <v>50</v>
      </c>
      <c r="AU98" t="s">
        <v>61</v>
      </c>
      <c r="AV98">
        <v>1</v>
      </c>
    </row>
    <row r="99" spans="1:48" x14ac:dyDescent="0.25">
      <c r="A99">
        <v>9097</v>
      </c>
      <c r="B99" t="s">
        <v>55</v>
      </c>
      <c r="C99">
        <v>4</v>
      </c>
      <c r="D99" t="s">
        <v>888</v>
      </c>
      <c r="E99" t="s">
        <v>46</v>
      </c>
      <c r="F99" t="s">
        <v>350</v>
      </c>
      <c r="G99" t="s">
        <v>832</v>
      </c>
      <c r="H99" t="s">
        <v>856</v>
      </c>
      <c r="I99" t="s">
        <v>889</v>
      </c>
      <c r="N99" t="s">
        <v>489</v>
      </c>
      <c r="P99">
        <v>4410</v>
      </c>
      <c r="Q99" t="s">
        <v>49</v>
      </c>
      <c r="R99" t="s">
        <v>51</v>
      </c>
      <c r="S99" t="s">
        <v>350</v>
      </c>
      <c r="T99" t="s">
        <v>559</v>
      </c>
      <c r="V99">
        <v>1</v>
      </c>
      <c r="W99">
        <v>44</v>
      </c>
      <c r="AB99" t="s">
        <v>562</v>
      </c>
      <c r="AE99" t="s">
        <v>489</v>
      </c>
      <c r="AG99" t="s">
        <v>4</v>
      </c>
      <c r="AL99" t="s">
        <v>890</v>
      </c>
      <c r="AM99" t="s">
        <v>767</v>
      </c>
      <c r="AQ99" t="s">
        <v>891</v>
      </c>
      <c r="AR99" t="s">
        <v>49</v>
      </c>
      <c r="AS99" t="s">
        <v>50</v>
      </c>
      <c r="AU99" t="s">
        <v>51</v>
      </c>
      <c r="AV99">
        <v>1</v>
      </c>
    </row>
    <row r="100" spans="1:48" x14ac:dyDescent="0.25">
      <c r="A100">
        <v>9098</v>
      </c>
      <c r="B100" t="s">
        <v>96</v>
      </c>
      <c r="C100">
        <v>3</v>
      </c>
      <c r="D100" t="s">
        <v>892</v>
      </c>
      <c r="E100" t="s">
        <v>46</v>
      </c>
      <c r="F100" t="s">
        <v>350</v>
      </c>
      <c r="G100" t="s">
        <v>832</v>
      </c>
      <c r="H100" t="s">
        <v>893</v>
      </c>
      <c r="N100" t="s">
        <v>489</v>
      </c>
      <c r="Q100" t="s">
        <v>49</v>
      </c>
      <c r="R100" t="s">
        <v>61</v>
      </c>
      <c r="S100" t="s">
        <v>350</v>
      </c>
      <c r="T100" t="s">
        <v>559</v>
      </c>
      <c r="AB100" t="s">
        <v>562</v>
      </c>
      <c r="AE100" t="s">
        <v>489</v>
      </c>
      <c r="AG100" t="s">
        <v>489</v>
      </c>
      <c r="AM100" t="s">
        <v>489</v>
      </c>
    </row>
    <row r="101" spans="1:48" x14ac:dyDescent="0.25">
      <c r="A101">
        <v>9099</v>
      </c>
      <c r="B101" t="s">
        <v>96</v>
      </c>
      <c r="C101">
        <v>4</v>
      </c>
      <c r="D101" t="s">
        <v>894</v>
      </c>
      <c r="E101" t="s">
        <v>46</v>
      </c>
      <c r="F101" t="s">
        <v>350</v>
      </c>
      <c r="G101" t="s">
        <v>832</v>
      </c>
      <c r="H101" t="s">
        <v>893</v>
      </c>
      <c r="I101" t="s">
        <v>895</v>
      </c>
      <c r="N101" t="s">
        <v>489</v>
      </c>
      <c r="Q101" t="s">
        <v>49</v>
      </c>
      <c r="R101" t="s">
        <v>61</v>
      </c>
      <c r="S101" t="s">
        <v>350</v>
      </c>
      <c r="T101" t="s">
        <v>559</v>
      </c>
      <c r="AB101" t="s">
        <v>562</v>
      </c>
      <c r="AE101" t="s">
        <v>489</v>
      </c>
      <c r="AG101" t="s">
        <v>489</v>
      </c>
      <c r="AM101" t="s">
        <v>489</v>
      </c>
    </row>
    <row r="102" spans="1:48" x14ac:dyDescent="0.25">
      <c r="A102">
        <v>9100</v>
      </c>
      <c r="B102" t="s">
        <v>96</v>
      </c>
      <c r="C102">
        <v>5</v>
      </c>
      <c r="D102" t="s">
        <v>896</v>
      </c>
      <c r="E102" t="s">
        <v>46</v>
      </c>
      <c r="F102" t="s">
        <v>350</v>
      </c>
      <c r="G102" t="s">
        <v>832</v>
      </c>
      <c r="H102" t="s">
        <v>893</v>
      </c>
      <c r="I102" t="s">
        <v>895</v>
      </c>
      <c r="J102" t="s">
        <v>897</v>
      </c>
      <c r="N102" t="s">
        <v>489</v>
      </c>
      <c r="P102">
        <v>2645</v>
      </c>
      <c r="Q102" t="s">
        <v>49</v>
      </c>
      <c r="R102" t="s">
        <v>61</v>
      </c>
      <c r="S102" t="s">
        <v>350</v>
      </c>
      <c r="T102" t="s">
        <v>559</v>
      </c>
      <c r="V102">
        <v>1</v>
      </c>
      <c r="W102">
        <v>44</v>
      </c>
      <c r="AB102" t="s">
        <v>562</v>
      </c>
      <c r="AE102" t="s">
        <v>489</v>
      </c>
      <c r="AG102" t="s">
        <v>4</v>
      </c>
      <c r="AL102" t="s">
        <v>898</v>
      </c>
      <c r="AM102" t="s">
        <v>767</v>
      </c>
      <c r="AQ102" t="s">
        <v>899</v>
      </c>
      <c r="AR102" t="s">
        <v>49</v>
      </c>
      <c r="AS102" t="s">
        <v>50</v>
      </c>
      <c r="AU102" t="s">
        <v>61</v>
      </c>
      <c r="AV102">
        <v>1</v>
      </c>
    </row>
    <row r="103" spans="1:48" x14ac:dyDescent="0.25">
      <c r="A103">
        <v>9101</v>
      </c>
      <c r="B103" t="s">
        <v>55</v>
      </c>
      <c r="C103">
        <v>5</v>
      </c>
      <c r="D103" t="s">
        <v>900</v>
      </c>
      <c r="E103" t="s">
        <v>46</v>
      </c>
      <c r="F103" t="s">
        <v>350</v>
      </c>
      <c r="G103" t="s">
        <v>832</v>
      </c>
      <c r="H103" t="s">
        <v>893</v>
      </c>
      <c r="I103" t="s">
        <v>895</v>
      </c>
      <c r="J103" t="s">
        <v>852</v>
      </c>
      <c r="N103" t="s">
        <v>489</v>
      </c>
      <c r="P103">
        <v>4862</v>
      </c>
      <c r="Q103" t="s">
        <v>49</v>
      </c>
      <c r="R103" t="s">
        <v>51</v>
      </c>
      <c r="S103" t="s">
        <v>350</v>
      </c>
      <c r="T103" t="s">
        <v>559</v>
      </c>
      <c r="V103">
        <v>1</v>
      </c>
      <c r="W103">
        <v>44</v>
      </c>
      <c r="AB103" t="s">
        <v>562</v>
      </c>
      <c r="AE103" t="s">
        <v>489</v>
      </c>
      <c r="AG103" t="s">
        <v>4</v>
      </c>
      <c r="AL103" t="s">
        <v>901</v>
      </c>
      <c r="AM103" t="s">
        <v>767</v>
      </c>
      <c r="AQ103" t="s">
        <v>902</v>
      </c>
      <c r="AR103" t="s">
        <v>49</v>
      </c>
      <c r="AS103" t="s">
        <v>50</v>
      </c>
      <c r="AU103" t="s">
        <v>51</v>
      </c>
      <c r="AV103">
        <v>1</v>
      </c>
    </row>
    <row r="104" spans="1:48" x14ac:dyDescent="0.25">
      <c r="A104">
        <v>9102</v>
      </c>
      <c r="B104" t="s">
        <v>96</v>
      </c>
      <c r="C104">
        <v>4</v>
      </c>
      <c r="D104" t="s">
        <v>903</v>
      </c>
      <c r="E104" t="s">
        <v>46</v>
      </c>
      <c r="F104" t="s">
        <v>350</v>
      </c>
      <c r="G104" t="s">
        <v>832</v>
      </c>
      <c r="H104" t="s">
        <v>893</v>
      </c>
      <c r="I104" t="s">
        <v>904</v>
      </c>
      <c r="N104" t="s">
        <v>489</v>
      </c>
      <c r="Q104" t="s">
        <v>49</v>
      </c>
      <c r="R104" t="s">
        <v>51</v>
      </c>
      <c r="S104" t="s">
        <v>350</v>
      </c>
      <c r="T104" t="s">
        <v>559</v>
      </c>
      <c r="AB104" t="s">
        <v>562</v>
      </c>
      <c r="AE104" t="s">
        <v>489</v>
      </c>
      <c r="AG104" t="s">
        <v>489</v>
      </c>
      <c r="AM104" t="s">
        <v>489</v>
      </c>
    </row>
    <row r="105" spans="1:48" x14ac:dyDescent="0.25">
      <c r="A105">
        <v>9103</v>
      </c>
      <c r="B105" t="s">
        <v>55</v>
      </c>
      <c r="C105">
        <v>5</v>
      </c>
      <c r="D105" t="s">
        <v>905</v>
      </c>
      <c r="E105" t="s">
        <v>46</v>
      </c>
      <c r="F105" t="s">
        <v>350</v>
      </c>
      <c r="G105" t="s">
        <v>832</v>
      </c>
      <c r="H105" t="s">
        <v>893</v>
      </c>
      <c r="I105" t="s">
        <v>904</v>
      </c>
      <c r="J105" t="s">
        <v>906</v>
      </c>
      <c r="N105" t="s">
        <v>489</v>
      </c>
      <c r="P105">
        <v>2298</v>
      </c>
      <c r="Q105" t="s">
        <v>49</v>
      </c>
      <c r="R105" t="s">
        <v>61</v>
      </c>
      <c r="S105" t="s">
        <v>350</v>
      </c>
      <c r="T105" t="s">
        <v>559</v>
      </c>
      <c r="V105">
        <v>14</v>
      </c>
      <c r="AB105" t="s">
        <v>562</v>
      </c>
      <c r="AE105" t="s">
        <v>489</v>
      </c>
      <c r="AG105" t="s">
        <v>4</v>
      </c>
      <c r="AL105" t="s">
        <v>907</v>
      </c>
      <c r="AM105" t="s">
        <v>908</v>
      </c>
      <c r="AQ105" t="s">
        <v>909</v>
      </c>
      <c r="AR105" t="s">
        <v>49</v>
      </c>
      <c r="AS105" t="s">
        <v>50</v>
      </c>
      <c r="AU105" t="s">
        <v>61</v>
      </c>
      <c r="AV105" t="s">
        <v>910</v>
      </c>
    </row>
    <row r="106" spans="1:48" x14ac:dyDescent="0.25">
      <c r="A106">
        <v>9104</v>
      </c>
      <c r="B106" t="s">
        <v>96</v>
      </c>
      <c r="C106">
        <v>5</v>
      </c>
      <c r="D106" t="s">
        <v>911</v>
      </c>
      <c r="E106" t="s">
        <v>46</v>
      </c>
      <c r="F106" t="s">
        <v>350</v>
      </c>
      <c r="G106" t="s">
        <v>832</v>
      </c>
      <c r="H106" t="s">
        <v>893</v>
      </c>
      <c r="I106" t="s">
        <v>904</v>
      </c>
      <c r="J106" t="s">
        <v>912</v>
      </c>
      <c r="N106" t="s">
        <v>489</v>
      </c>
      <c r="P106">
        <v>2355</v>
      </c>
      <c r="Q106" t="s">
        <v>49</v>
      </c>
      <c r="R106" t="s">
        <v>61</v>
      </c>
      <c r="S106" t="s">
        <v>350</v>
      </c>
      <c r="T106" t="s">
        <v>559</v>
      </c>
      <c r="V106">
        <v>14</v>
      </c>
      <c r="AB106" t="s">
        <v>562</v>
      </c>
      <c r="AE106" t="s">
        <v>489</v>
      </c>
      <c r="AG106" t="s">
        <v>4</v>
      </c>
      <c r="AL106" t="s">
        <v>913</v>
      </c>
      <c r="AM106" t="s">
        <v>908</v>
      </c>
      <c r="AQ106" t="s">
        <v>914</v>
      </c>
      <c r="AR106" t="s">
        <v>49</v>
      </c>
      <c r="AS106" t="s">
        <v>50</v>
      </c>
      <c r="AU106" t="s">
        <v>61</v>
      </c>
      <c r="AV106" t="s">
        <v>910</v>
      </c>
    </row>
    <row r="107" spans="1:48" x14ac:dyDescent="0.25">
      <c r="A107">
        <v>9105</v>
      </c>
      <c r="B107" t="s">
        <v>55</v>
      </c>
      <c r="C107">
        <v>5</v>
      </c>
      <c r="D107" t="s">
        <v>915</v>
      </c>
      <c r="E107" t="s">
        <v>46</v>
      </c>
      <c r="F107" t="s">
        <v>350</v>
      </c>
      <c r="G107" t="s">
        <v>832</v>
      </c>
      <c r="H107" t="s">
        <v>893</v>
      </c>
      <c r="I107" t="s">
        <v>904</v>
      </c>
      <c r="J107" t="s">
        <v>916</v>
      </c>
      <c r="N107" t="s">
        <v>489</v>
      </c>
      <c r="P107">
        <v>4864</v>
      </c>
      <c r="Q107" t="s">
        <v>49</v>
      </c>
      <c r="R107" t="s">
        <v>51</v>
      </c>
      <c r="S107" t="s">
        <v>350</v>
      </c>
      <c r="T107" t="s">
        <v>559</v>
      </c>
      <c r="V107">
        <v>1</v>
      </c>
      <c r="W107">
        <v>44</v>
      </c>
      <c r="AB107" t="s">
        <v>562</v>
      </c>
      <c r="AE107" t="s">
        <v>489</v>
      </c>
      <c r="AG107" t="s">
        <v>4</v>
      </c>
      <c r="AL107" t="s">
        <v>917</v>
      </c>
      <c r="AM107" t="s">
        <v>767</v>
      </c>
      <c r="AQ107" t="s">
        <v>918</v>
      </c>
      <c r="AR107" t="s">
        <v>49</v>
      </c>
      <c r="AS107" t="s">
        <v>50</v>
      </c>
      <c r="AU107" t="s">
        <v>51</v>
      </c>
      <c r="AV107">
        <v>1</v>
      </c>
    </row>
    <row r="108" spans="1:48" x14ac:dyDescent="0.25">
      <c r="A108">
        <v>9106</v>
      </c>
      <c r="B108" t="s">
        <v>55</v>
      </c>
      <c r="C108">
        <v>4</v>
      </c>
      <c r="D108" t="s">
        <v>919</v>
      </c>
      <c r="E108" t="s">
        <v>46</v>
      </c>
      <c r="F108" t="s">
        <v>350</v>
      </c>
      <c r="G108" t="s">
        <v>832</v>
      </c>
      <c r="H108" t="s">
        <v>893</v>
      </c>
      <c r="I108" t="s">
        <v>920</v>
      </c>
      <c r="N108" t="s">
        <v>489</v>
      </c>
      <c r="P108">
        <v>2283</v>
      </c>
      <c r="Q108" t="s">
        <v>49</v>
      </c>
      <c r="R108" t="s">
        <v>61</v>
      </c>
      <c r="S108" t="s">
        <v>350</v>
      </c>
      <c r="T108" t="s">
        <v>559</v>
      </c>
      <c r="V108">
        <v>1</v>
      </c>
      <c r="W108">
        <v>44</v>
      </c>
      <c r="AB108" t="s">
        <v>562</v>
      </c>
      <c r="AE108" t="s">
        <v>489</v>
      </c>
      <c r="AG108" t="s">
        <v>4</v>
      </c>
      <c r="AL108" t="s">
        <v>921</v>
      </c>
      <c r="AM108" t="s">
        <v>767</v>
      </c>
      <c r="AQ108" t="s">
        <v>922</v>
      </c>
      <c r="AR108" t="s">
        <v>49</v>
      </c>
      <c r="AS108" t="s">
        <v>50</v>
      </c>
      <c r="AU108" t="s">
        <v>61</v>
      </c>
      <c r="AV108">
        <v>1</v>
      </c>
    </row>
    <row r="109" spans="1:48" x14ac:dyDescent="0.25">
      <c r="A109">
        <v>9107</v>
      </c>
      <c r="B109" t="s">
        <v>96</v>
      </c>
      <c r="C109">
        <v>4</v>
      </c>
      <c r="D109" t="s">
        <v>923</v>
      </c>
      <c r="E109" t="s">
        <v>46</v>
      </c>
      <c r="F109" t="s">
        <v>350</v>
      </c>
      <c r="G109" t="s">
        <v>832</v>
      </c>
      <c r="H109" t="s">
        <v>893</v>
      </c>
      <c r="I109" t="s">
        <v>924</v>
      </c>
      <c r="N109" t="s">
        <v>489</v>
      </c>
      <c r="Q109" t="s">
        <v>49</v>
      </c>
      <c r="R109" t="s">
        <v>51</v>
      </c>
      <c r="S109" t="s">
        <v>350</v>
      </c>
      <c r="T109" t="s">
        <v>559</v>
      </c>
      <c r="AB109" t="s">
        <v>562</v>
      </c>
      <c r="AE109" t="s">
        <v>489</v>
      </c>
      <c r="AG109" t="s">
        <v>489</v>
      </c>
      <c r="AM109" t="s">
        <v>489</v>
      </c>
    </row>
    <row r="110" spans="1:48" x14ac:dyDescent="0.25">
      <c r="A110">
        <v>9108</v>
      </c>
      <c r="B110" t="s">
        <v>55</v>
      </c>
      <c r="C110">
        <v>5</v>
      </c>
      <c r="D110" t="s">
        <v>925</v>
      </c>
      <c r="E110" t="s">
        <v>46</v>
      </c>
      <c r="F110" t="s">
        <v>350</v>
      </c>
      <c r="G110" t="s">
        <v>832</v>
      </c>
      <c r="H110" t="s">
        <v>893</v>
      </c>
      <c r="I110" t="s">
        <v>924</v>
      </c>
      <c r="J110" t="s">
        <v>852</v>
      </c>
      <c r="N110" t="s">
        <v>489</v>
      </c>
      <c r="P110">
        <v>4865</v>
      </c>
      <c r="Q110" t="s">
        <v>49</v>
      </c>
      <c r="R110" t="s">
        <v>51</v>
      </c>
      <c r="S110" t="s">
        <v>350</v>
      </c>
      <c r="T110" t="s">
        <v>559</v>
      </c>
      <c r="V110">
        <v>1</v>
      </c>
      <c r="W110">
        <v>44</v>
      </c>
      <c r="AB110" t="s">
        <v>562</v>
      </c>
      <c r="AE110" t="s">
        <v>489</v>
      </c>
      <c r="AG110" t="s">
        <v>4</v>
      </c>
      <c r="AL110" t="s">
        <v>926</v>
      </c>
      <c r="AM110" t="s">
        <v>767</v>
      </c>
      <c r="AQ110" t="s">
        <v>927</v>
      </c>
      <c r="AR110" t="s">
        <v>49</v>
      </c>
      <c r="AS110" t="s">
        <v>50</v>
      </c>
      <c r="AU110" t="s">
        <v>51</v>
      </c>
      <c r="AV110">
        <v>1</v>
      </c>
    </row>
    <row r="111" spans="1:48" x14ac:dyDescent="0.25">
      <c r="A111">
        <v>9109</v>
      </c>
      <c r="B111" t="s">
        <v>55</v>
      </c>
      <c r="C111">
        <v>5</v>
      </c>
      <c r="D111" t="s">
        <v>928</v>
      </c>
      <c r="E111" t="s">
        <v>46</v>
      </c>
      <c r="F111" t="s">
        <v>350</v>
      </c>
      <c r="G111" t="s">
        <v>832</v>
      </c>
      <c r="H111" t="s">
        <v>893</v>
      </c>
      <c r="I111" t="s">
        <v>924</v>
      </c>
      <c r="J111" t="s">
        <v>929</v>
      </c>
      <c r="N111" t="s">
        <v>489</v>
      </c>
      <c r="P111">
        <v>2038</v>
      </c>
      <c r="Q111" t="s">
        <v>49</v>
      </c>
      <c r="R111" t="s">
        <v>61</v>
      </c>
      <c r="S111" t="s">
        <v>350</v>
      </c>
      <c r="T111" t="s">
        <v>559</v>
      </c>
      <c r="V111">
        <v>1</v>
      </c>
      <c r="W111">
        <v>44</v>
      </c>
      <c r="AB111" t="s">
        <v>562</v>
      </c>
      <c r="AE111" t="s">
        <v>489</v>
      </c>
      <c r="AG111" t="s">
        <v>4</v>
      </c>
      <c r="AL111" t="s">
        <v>930</v>
      </c>
      <c r="AM111" t="s">
        <v>767</v>
      </c>
      <c r="AQ111" t="s">
        <v>931</v>
      </c>
      <c r="AR111" t="s">
        <v>49</v>
      </c>
      <c r="AS111" t="s">
        <v>50</v>
      </c>
      <c r="AU111" t="s">
        <v>61</v>
      </c>
      <c r="AV111">
        <v>1</v>
      </c>
    </row>
    <row r="112" spans="1:48" x14ac:dyDescent="0.25">
      <c r="A112">
        <v>9110</v>
      </c>
      <c r="B112" t="s">
        <v>55</v>
      </c>
      <c r="C112">
        <v>4</v>
      </c>
      <c r="D112" t="s">
        <v>932</v>
      </c>
      <c r="E112" t="s">
        <v>46</v>
      </c>
      <c r="F112" t="s">
        <v>350</v>
      </c>
      <c r="G112" t="s">
        <v>832</v>
      </c>
      <c r="H112" t="s">
        <v>893</v>
      </c>
      <c r="I112" t="s">
        <v>840</v>
      </c>
      <c r="N112" t="s">
        <v>489</v>
      </c>
      <c r="P112">
        <v>3145</v>
      </c>
      <c r="Q112" t="s">
        <v>49</v>
      </c>
      <c r="R112" t="s">
        <v>51</v>
      </c>
      <c r="S112" t="s">
        <v>350</v>
      </c>
      <c r="T112" t="s">
        <v>559</v>
      </c>
      <c r="V112">
        <v>1</v>
      </c>
      <c r="W112">
        <v>44</v>
      </c>
      <c r="AB112" t="s">
        <v>562</v>
      </c>
      <c r="AE112" t="s">
        <v>489</v>
      </c>
      <c r="AG112" t="s">
        <v>4</v>
      </c>
      <c r="AL112" t="s">
        <v>933</v>
      </c>
      <c r="AM112" t="s">
        <v>767</v>
      </c>
      <c r="AQ112" t="s">
        <v>934</v>
      </c>
      <c r="AR112" t="s">
        <v>49</v>
      </c>
      <c r="AS112" t="s">
        <v>50</v>
      </c>
      <c r="AU112" t="s">
        <v>51</v>
      </c>
      <c r="AV112">
        <v>1</v>
      </c>
    </row>
    <row r="113" spans="1:48" x14ac:dyDescent="0.25">
      <c r="A113">
        <v>9111</v>
      </c>
      <c r="B113" t="s">
        <v>96</v>
      </c>
      <c r="C113">
        <v>4</v>
      </c>
      <c r="D113" t="s">
        <v>935</v>
      </c>
      <c r="E113" t="s">
        <v>46</v>
      </c>
      <c r="F113" t="s">
        <v>350</v>
      </c>
      <c r="G113" t="s">
        <v>832</v>
      </c>
      <c r="H113" t="s">
        <v>893</v>
      </c>
      <c r="I113" t="s">
        <v>936</v>
      </c>
      <c r="N113" t="s">
        <v>489</v>
      </c>
      <c r="Q113" t="s">
        <v>49</v>
      </c>
      <c r="R113" t="s">
        <v>61</v>
      </c>
      <c r="S113" t="s">
        <v>350</v>
      </c>
      <c r="T113" t="s">
        <v>559</v>
      </c>
      <c r="AB113" t="s">
        <v>562</v>
      </c>
      <c r="AE113" t="s">
        <v>489</v>
      </c>
      <c r="AG113" t="s">
        <v>489</v>
      </c>
      <c r="AM113" t="s">
        <v>489</v>
      </c>
    </row>
    <row r="114" spans="1:48" x14ac:dyDescent="0.25">
      <c r="A114">
        <v>9112</v>
      </c>
      <c r="B114" t="s">
        <v>96</v>
      </c>
      <c r="C114">
        <v>5</v>
      </c>
      <c r="D114" t="s">
        <v>937</v>
      </c>
      <c r="E114" t="s">
        <v>46</v>
      </c>
      <c r="F114" t="s">
        <v>350</v>
      </c>
      <c r="G114" t="s">
        <v>832</v>
      </c>
      <c r="H114" t="s">
        <v>893</v>
      </c>
      <c r="I114" t="s">
        <v>936</v>
      </c>
      <c r="J114" t="s">
        <v>897</v>
      </c>
      <c r="N114" t="s">
        <v>489</v>
      </c>
      <c r="P114">
        <v>2704</v>
      </c>
      <c r="Q114" t="s">
        <v>49</v>
      </c>
      <c r="R114" t="s">
        <v>61</v>
      </c>
      <c r="S114" t="s">
        <v>350</v>
      </c>
      <c r="T114" t="s">
        <v>559</v>
      </c>
      <c r="V114">
        <v>1</v>
      </c>
      <c r="W114">
        <v>44</v>
      </c>
      <c r="AB114" t="s">
        <v>562</v>
      </c>
      <c r="AE114" t="s">
        <v>489</v>
      </c>
      <c r="AG114" t="s">
        <v>4</v>
      </c>
      <c r="AL114" t="s">
        <v>938</v>
      </c>
      <c r="AM114" t="s">
        <v>767</v>
      </c>
      <c r="AQ114" t="s">
        <v>939</v>
      </c>
      <c r="AR114" t="s">
        <v>49</v>
      </c>
      <c r="AS114" t="s">
        <v>50</v>
      </c>
      <c r="AU114" t="s">
        <v>61</v>
      </c>
      <c r="AV114">
        <v>1</v>
      </c>
    </row>
    <row r="115" spans="1:48" x14ac:dyDescent="0.25">
      <c r="A115">
        <v>9113</v>
      </c>
      <c r="B115" t="s">
        <v>55</v>
      </c>
      <c r="C115">
        <v>5</v>
      </c>
      <c r="D115" t="s">
        <v>940</v>
      </c>
      <c r="E115" t="s">
        <v>46</v>
      </c>
      <c r="F115" t="s">
        <v>350</v>
      </c>
      <c r="G115" t="s">
        <v>832</v>
      </c>
      <c r="H115" t="s">
        <v>893</v>
      </c>
      <c r="I115" t="s">
        <v>936</v>
      </c>
      <c r="J115" t="s">
        <v>916</v>
      </c>
      <c r="N115" t="s">
        <v>489</v>
      </c>
      <c r="P115">
        <v>4867</v>
      </c>
      <c r="Q115" t="s">
        <v>49</v>
      </c>
      <c r="R115" t="s">
        <v>51</v>
      </c>
      <c r="S115" t="s">
        <v>350</v>
      </c>
      <c r="T115" t="s">
        <v>559</v>
      </c>
      <c r="V115">
        <v>1</v>
      </c>
      <c r="W115">
        <v>44</v>
      </c>
      <c r="AB115" t="s">
        <v>562</v>
      </c>
      <c r="AE115" t="s">
        <v>489</v>
      </c>
      <c r="AG115" t="s">
        <v>4</v>
      </c>
      <c r="AL115" t="s">
        <v>941</v>
      </c>
      <c r="AM115" t="s">
        <v>767</v>
      </c>
      <c r="AQ115" t="s">
        <v>942</v>
      </c>
      <c r="AR115" t="s">
        <v>49</v>
      </c>
      <c r="AS115" t="s">
        <v>50</v>
      </c>
      <c r="AU115" t="s">
        <v>51</v>
      </c>
      <c r="AV115">
        <v>1</v>
      </c>
    </row>
    <row r="116" spans="1:48" x14ac:dyDescent="0.25">
      <c r="A116">
        <v>9114</v>
      </c>
      <c r="B116" t="s">
        <v>96</v>
      </c>
      <c r="C116">
        <v>4</v>
      </c>
      <c r="D116" t="s">
        <v>943</v>
      </c>
      <c r="E116" t="s">
        <v>46</v>
      </c>
      <c r="F116" t="s">
        <v>350</v>
      </c>
      <c r="G116" t="s">
        <v>832</v>
      </c>
      <c r="H116" t="s">
        <v>893</v>
      </c>
      <c r="I116" t="s">
        <v>944</v>
      </c>
      <c r="N116" t="s">
        <v>489</v>
      </c>
      <c r="Q116" t="s">
        <v>49</v>
      </c>
      <c r="R116" t="s">
        <v>61</v>
      </c>
      <c r="S116" t="s">
        <v>350</v>
      </c>
      <c r="T116" t="s">
        <v>559</v>
      </c>
      <c r="AB116" t="s">
        <v>562</v>
      </c>
      <c r="AE116" t="s">
        <v>489</v>
      </c>
      <c r="AG116" t="s">
        <v>489</v>
      </c>
      <c r="AM116" t="s">
        <v>489</v>
      </c>
    </row>
    <row r="117" spans="1:48" x14ac:dyDescent="0.25">
      <c r="A117">
        <v>9115</v>
      </c>
      <c r="B117" t="s">
        <v>55</v>
      </c>
      <c r="C117">
        <v>5</v>
      </c>
      <c r="D117" t="s">
        <v>945</v>
      </c>
      <c r="E117" t="s">
        <v>46</v>
      </c>
      <c r="F117" t="s">
        <v>350</v>
      </c>
      <c r="G117" t="s">
        <v>832</v>
      </c>
      <c r="H117" t="s">
        <v>893</v>
      </c>
      <c r="I117" t="s">
        <v>944</v>
      </c>
      <c r="J117" t="s">
        <v>946</v>
      </c>
      <c r="N117" t="s">
        <v>489</v>
      </c>
      <c r="P117">
        <v>4374</v>
      </c>
      <c r="Q117" t="s">
        <v>49</v>
      </c>
      <c r="R117" t="s">
        <v>61</v>
      </c>
      <c r="S117" t="s">
        <v>350</v>
      </c>
      <c r="T117" t="s">
        <v>559</v>
      </c>
      <c r="V117">
        <v>1</v>
      </c>
      <c r="W117">
        <v>44</v>
      </c>
      <c r="AB117" t="s">
        <v>562</v>
      </c>
      <c r="AE117" t="s">
        <v>489</v>
      </c>
      <c r="AG117" t="s">
        <v>4</v>
      </c>
      <c r="AL117" t="s">
        <v>947</v>
      </c>
      <c r="AM117" t="s">
        <v>767</v>
      </c>
      <c r="AQ117" t="s">
        <v>948</v>
      </c>
      <c r="AR117" t="s">
        <v>49</v>
      </c>
      <c r="AS117" t="s">
        <v>50</v>
      </c>
      <c r="AU117" t="s">
        <v>61</v>
      </c>
      <c r="AV117">
        <v>1</v>
      </c>
    </row>
    <row r="118" spans="1:48" x14ac:dyDescent="0.25">
      <c r="A118">
        <v>9116</v>
      </c>
      <c r="B118" t="s">
        <v>55</v>
      </c>
      <c r="C118">
        <v>5</v>
      </c>
      <c r="D118" t="s">
        <v>949</v>
      </c>
      <c r="E118" t="s">
        <v>46</v>
      </c>
      <c r="F118" t="s">
        <v>350</v>
      </c>
      <c r="G118" t="s">
        <v>832</v>
      </c>
      <c r="H118" t="s">
        <v>893</v>
      </c>
      <c r="I118" t="s">
        <v>944</v>
      </c>
      <c r="J118" t="s">
        <v>852</v>
      </c>
      <c r="N118" t="s">
        <v>489</v>
      </c>
      <c r="P118">
        <v>4868</v>
      </c>
      <c r="Q118" t="s">
        <v>49</v>
      </c>
      <c r="R118" t="s">
        <v>51</v>
      </c>
      <c r="S118" t="s">
        <v>350</v>
      </c>
      <c r="T118" t="s">
        <v>559</v>
      </c>
      <c r="V118">
        <v>1</v>
      </c>
      <c r="W118">
        <v>44</v>
      </c>
      <c r="AB118" t="s">
        <v>562</v>
      </c>
      <c r="AE118" t="s">
        <v>489</v>
      </c>
      <c r="AG118" t="s">
        <v>4</v>
      </c>
      <c r="AL118" t="s">
        <v>950</v>
      </c>
      <c r="AM118" t="s">
        <v>767</v>
      </c>
      <c r="AQ118" t="s">
        <v>951</v>
      </c>
      <c r="AR118" t="s">
        <v>49</v>
      </c>
      <c r="AS118" t="s">
        <v>50</v>
      </c>
      <c r="AU118" t="s">
        <v>51</v>
      </c>
      <c r="AV118">
        <v>1</v>
      </c>
    </row>
    <row r="119" spans="1:48" x14ac:dyDescent="0.25">
      <c r="A119">
        <v>9117</v>
      </c>
      <c r="B119" t="s">
        <v>55</v>
      </c>
      <c r="C119">
        <v>4</v>
      </c>
      <c r="D119" t="s">
        <v>952</v>
      </c>
      <c r="E119" t="s">
        <v>46</v>
      </c>
      <c r="F119" t="s">
        <v>350</v>
      </c>
      <c r="G119" t="s">
        <v>832</v>
      </c>
      <c r="H119" t="s">
        <v>893</v>
      </c>
      <c r="I119" t="s">
        <v>852</v>
      </c>
      <c r="N119" t="s">
        <v>489</v>
      </c>
      <c r="P119">
        <v>4866</v>
      </c>
      <c r="Q119" t="s">
        <v>49</v>
      </c>
      <c r="R119" t="s">
        <v>51</v>
      </c>
      <c r="S119" t="s">
        <v>350</v>
      </c>
      <c r="T119" t="s">
        <v>559</v>
      </c>
      <c r="V119">
        <v>1</v>
      </c>
      <c r="W119">
        <v>44</v>
      </c>
      <c r="AB119" t="s">
        <v>562</v>
      </c>
      <c r="AE119" t="s">
        <v>489</v>
      </c>
      <c r="AG119" t="s">
        <v>4</v>
      </c>
      <c r="AL119" t="s">
        <v>953</v>
      </c>
      <c r="AM119" t="s">
        <v>767</v>
      </c>
      <c r="AQ119" t="s">
        <v>954</v>
      </c>
      <c r="AR119" t="s">
        <v>49</v>
      </c>
      <c r="AS119" t="s">
        <v>50</v>
      </c>
      <c r="AU119" t="s">
        <v>51</v>
      </c>
      <c r="AV119">
        <v>1</v>
      </c>
    </row>
    <row r="120" spans="1:48" x14ac:dyDescent="0.25">
      <c r="A120">
        <v>9118</v>
      </c>
      <c r="B120" t="s">
        <v>96</v>
      </c>
      <c r="C120">
        <v>4</v>
      </c>
      <c r="D120" t="s">
        <v>955</v>
      </c>
      <c r="E120" t="s">
        <v>46</v>
      </c>
      <c r="F120" t="s">
        <v>350</v>
      </c>
      <c r="G120" t="s">
        <v>832</v>
      </c>
      <c r="H120" t="s">
        <v>893</v>
      </c>
      <c r="I120" t="s">
        <v>956</v>
      </c>
      <c r="N120" t="s">
        <v>489</v>
      </c>
      <c r="Q120" t="s">
        <v>49</v>
      </c>
      <c r="R120" t="s">
        <v>61</v>
      </c>
      <c r="S120" t="s">
        <v>350</v>
      </c>
      <c r="T120" t="s">
        <v>559</v>
      </c>
      <c r="AB120" t="s">
        <v>562</v>
      </c>
      <c r="AE120" t="s">
        <v>489</v>
      </c>
      <c r="AG120" t="s">
        <v>489</v>
      </c>
      <c r="AM120" t="s">
        <v>489</v>
      </c>
    </row>
    <row r="121" spans="1:48" x14ac:dyDescent="0.25">
      <c r="A121">
        <v>9119</v>
      </c>
      <c r="B121" t="s">
        <v>55</v>
      </c>
      <c r="C121">
        <v>5</v>
      </c>
      <c r="D121" t="s">
        <v>957</v>
      </c>
      <c r="E121" t="s">
        <v>46</v>
      </c>
      <c r="F121" t="s">
        <v>350</v>
      </c>
      <c r="G121" t="s">
        <v>832</v>
      </c>
      <c r="H121" t="s">
        <v>893</v>
      </c>
      <c r="I121" t="s">
        <v>956</v>
      </c>
      <c r="J121" t="s">
        <v>897</v>
      </c>
      <c r="N121" t="s">
        <v>489</v>
      </c>
      <c r="P121">
        <v>2673</v>
      </c>
      <c r="Q121" t="s">
        <v>49</v>
      </c>
      <c r="R121" t="s">
        <v>61</v>
      </c>
      <c r="S121" t="s">
        <v>350</v>
      </c>
      <c r="T121" t="s">
        <v>559</v>
      </c>
      <c r="V121">
        <v>1</v>
      </c>
      <c r="W121">
        <v>44</v>
      </c>
      <c r="AB121" t="s">
        <v>562</v>
      </c>
      <c r="AE121" t="s">
        <v>489</v>
      </c>
      <c r="AG121" t="s">
        <v>4</v>
      </c>
      <c r="AL121" t="s">
        <v>958</v>
      </c>
      <c r="AM121" t="s">
        <v>767</v>
      </c>
      <c r="AQ121" t="s">
        <v>959</v>
      </c>
      <c r="AR121" t="s">
        <v>49</v>
      </c>
      <c r="AS121" t="s">
        <v>50</v>
      </c>
      <c r="AU121" t="s">
        <v>61</v>
      </c>
      <c r="AV121">
        <v>1</v>
      </c>
    </row>
    <row r="122" spans="1:48" x14ac:dyDescent="0.25">
      <c r="A122">
        <v>9120</v>
      </c>
      <c r="B122" t="s">
        <v>96</v>
      </c>
      <c r="C122">
        <v>3</v>
      </c>
      <c r="D122" t="s">
        <v>960</v>
      </c>
      <c r="E122" t="s">
        <v>46</v>
      </c>
      <c r="F122" t="s">
        <v>350</v>
      </c>
      <c r="G122" t="s">
        <v>832</v>
      </c>
      <c r="H122" t="s">
        <v>961</v>
      </c>
      <c r="N122" t="s">
        <v>489</v>
      </c>
      <c r="Q122" t="s">
        <v>49</v>
      </c>
      <c r="R122" t="s">
        <v>61</v>
      </c>
      <c r="S122" t="s">
        <v>350</v>
      </c>
      <c r="T122" t="s">
        <v>559</v>
      </c>
      <c r="AB122" t="s">
        <v>562</v>
      </c>
      <c r="AE122" t="s">
        <v>489</v>
      </c>
      <c r="AG122" t="s">
        <v>489</v>
      </c>
      <c r="AM122" t="s">
        <v>489</v>
      </c>
    </row>
    <row r="123" spans="1:48" x14ac:dyDescent="0.25">
      <c r="A123">
        <v>9121</v>
      </c>
      <c r="B123" t="s">
        <v>55</v>
      </c>
      <c r="C123">
        <v>4</v>
      </c>
      <c r="D123" t="s">
        <v>962</v>
      </c>
      <c r="E123" t="s">
        <v>46</v>
      </c>
      <c r="F123" t="s">
        <v>350</v>
      </c>
      <c r="G123" t="s">
        <v>832</v>
      </c>
      <c r="H123" t="s">
        <v>961</v>
      </c>
      <c r="I123" t="s">
        <v>963</v>
      </c>
      <c r="N123" t="s">
        <v>489</v>
      </c>
      <c r="P123">
        <v>102</v>
      </c>
      <c r="Q123" t="s">
        <v>49</v>
      </c>
      <c r="R123" t="s">
        <v>61</v>
      </c>
      <c r="S123" t="s">
        <v>350</v>
      </c>
      <c r="T123" t="s">
        <v>559</v>
      </c>
      <c r="V123">
        <v>14</v>
      </c>
      <c r="AB123" t="s">
        <v>562</v>
      </c>
      <c r="AE123" t="s">
        <v>489</v>
      </c>
      <c r="AG123" t="s">
        <v>4</v>
      </c>
      <c r="AL123" t="s">
        <v>964</v>
      </c>
      <c r="AM123" t="s">
        <v>908</v>
      </c>
      <c r="AQ123" t="s">
        <v>965</v>
      </c>
      <c r="AR123" t="s">
        <v>49</v>
      </c>
      <c r="AS123" t="s">
        <v>50</v>
      </c>
      <c r="AU123" t="s">
        <v>61</v>
      </c>
      <c r="AV123" t="s">
        <v>910</v>
      </c>
    </row>
    <row r="124" spans="1:48" x14ac:dyDescent="0.25">
      <c r="A124">
        <v>9122</v>
      </c>
      <c r="B124" t="s">
        <v>55</v>
      </c>
      <c r="C124">
        <v>4</v>
      </c>
      <c r="D124" t="s">
        <v>966</v>
      </c>
      <c r="E124" t="s">
        <v>46</v>
      </c>
      <c r="F124" t="s">
        <v>350</v>
      </c>
      <c r="G124" t="s">
        <v>832</v>
      </c>
      <c r="H124" t="s">
        <v>961</v>
      </c>
      <c r="I124" t="s">
        <v>967</v>
      </c>
      <c r="N124" t="s">
        <v>489</v>
      </c>
      <c r="P124">
        <v>1833</v>
      </c>
      <c r="Q124" t="s">
        <v>49</v>
      </c>
      <c r="R124" t="s">
        <v>51</v>
      </c>
      <c r="S124" t="s">
        <v>350</v>
      </c>
      <c r="T124" t="s">
        <v>559</v>
      </c>
      <c r="V124">
        <v>1</v>
      </c>
      <c r="W124">
        <v>44</v>
      </c>
      <c r="AB124" t="s">
        <v>562</v>
      </c>
      <c r="AE124" t="s">
        <v>489</v>
      </c>
      <c r="AG124" t="s">
        <v>4</v>
      </c>
      <c r="AL124" t="s">
        <v>968</v>
      </c>
      <c r="AM124" t="s">
        <v>767</v>
      </c>
      <c r="AQ124" t="s">
        <v>969</v>
      </c>
      <c r="AR124" t="s">
        <v>49</v>
      </c>
      <c r="AS124" t="s">
        <v>50</v>
      </c>
      <c r="AU124" t="s">
        <v>51</v>
      </c>
      <c r="AV124">
        <v>1</v>
      </c>
    </row>
    <row r="125" spans="1:48" x14ac:dyDescent="0.25">
      <c r="A125">
        <v>9123</v>
      </c>
      <c r="B125" t="s">
        <v>55</v>
      </c>
      <c r="C125">
        <v>4</v>
      </c>
      <c r="D125" t="s">
        <v>970</v>
      </c>
      <c r="E125" t="s">
        <v>46</v>
      </c>
      <c r="F125" t="s">
        <v>350</v>
      </c>
      <c r="G125" t="s">
        <v>832</v>
      </c>
      <c r="H125" t="s">
        <v>961</v>
      </c>
      <c r="I125" t="s">
        <v>971</v>
      </c>
      <c r="N125" t="s">
        <v>489</v>
      </c>
      <c r="P125">
        <v>2285</v>
      </c>
      <c r="Q125" t="s">
        <v>49</v>
      </c>
      <c r="R125" t="s">
        <v>61</v>
      </c>
      <c r="S125" t="s">
        <v>350</v>
      </c>
      <c r="T125" t="s">
        <v>559</v>
      </c>
      <c r="V125">
        <v>1</v>
      </c>
      <c r="W125">
        <v>44</v>
      </c>
      <c r="AB125" t="s">
        <v>562</v>
      </c>
      <c r="AE125" t="s">
        <v>489</v>
      </c>
      <c r="AG125" t="s">
        <v>4</v>
      </c>
      <c r="AL125" t="s">
        <v>972</v>
      </c>
      <c r="AM125" t="s">
        <v>767</v>
      </c>
      <c r="AQ125" t="s">
        <v>973</v>
      </c>
      <c r="AR125" t="s">
        <v>49</v>
      </c>
      <c r="AS125" t="s">
        <v>50</v>
      </c>
      <c r="AU125" t="s">
        <v>61</v>
      </c>
      <c r="AV125">
        <v>1</v>
      </c>
    </row>
    <row r="126" spans="1:48" x14ac:dyDescent="0.25">
      <c r="A126">
        <v>9124</v>
      </c>
      <c r="B126" t="s">
        <v>55</v>
      </c>
      <c r="C126">
        <v>4</v>
      </c>
      <c r="D126" t="s">
        <v>974</v>
      </c>
      <c r="E126" t="s">
        <v>46</v>
      </c>
      <c r="F126" t="s">
        <v>350</v>
      </c>
      <c r="G126" t="s">
        <v>832</v>
      </c>
      <c r="H126" t="s">
        <v>961</v>
      </c>
      <c r="I126" t="s">
        <v>975</v>
      </c>
      <c r="N126" t="s">
        <v>489</v>
      </c>
      <c r="P126">
        <v>2299</v>
      </c>
      <c r="Q126" t="s">
        <v>49</v>
      </c>
      <c r="R126" t="s">
        <v>61</v>
      </c>
      <c r="S126" t="s">
        <v>350</v>
      </c>
      <c r="T126" t="s">
        <v>559</v>
      </c>
      <c r="V126">
        <v>1</v>
      </c>
      <c r="W126">
        <v>44</v>
      </c>
      <c r="AB126" t="s">
        <v>562</v>
      </c>
      <c r="AE126" t="s">
        <v>489</v>
      </c>
      <c r="AG126" t="s">
        <v>4</v>
      </c>
      <c r="AL126" t="s">
        <v>976</v>
      </c>
      <c r="AM126" t="s">
        <v>767</v>
      </c>
      <c r="AQ126" t="s">
        <v>977</v>
      </c>
      <c r="AR126" t="s">
        <v>49</v>
      </c>
      <c r="AS126" t="s">
        <v>50</v>
      </c>
      <c r="AU126" t="s">
        <v>61</v>
      </c>
      <c r="AV126">
        <v>1</v>
      </c>
    </row>
    <row r="127" spans="1:48" x14ac:dyDescent="0.25">
      <c r="A127">
        <v>9125</v>
      </c>
      <c r="B127" t="s">
        <v>55</v>
      </c>
      <c r="C127">
        <v>4</v>
      </c>
      <c r="D127" t="s">
        <v>978</v>
      </c>
      <c r="E127" t="s">
        <v>46</v>
      </c>
      <c r="F127" t="s">
        <v>350</v>
      </c>
      <c r="G127" t="s">
        <v>832</v>
      </c>
      <c r="H127" t="s">
        <v>961</v>
      </c>
      <c r="I127" t="s">
        <v>979</v>
      </c>
      <c r="N127" t="s">
        <v>489</v>
      </c>
      <c r="P127">
        <v>2421</v>
      </c>
      <c r="Q127" t="s">
        <v>49</v>
      </c>
      <c r="R127" t="s">
        <v>61</v>
      </c>
      <c r="S127" t="s">
        <v>350</v>
      </c>
      <c r="T127" t="s">
        <v>559</v>
      </c>
      <c r="V127">
        <v>1</v>
      </c>
      <c r="W127">
        <v>44</v>
      </c>
      <c r="AB127" t="s">
        <v>562</v>
      </c>
      <c r="AE127" t="s">
        <v>489</v>
      </c>
      <c r="AG127" t="s">
        <v>4</v>
      </c>
      <c r="AL127" t="s">
        <v>980</v>
      </c>
      <c r="AM127" t="s">
        <v>767</v>
      </c>
      <c r="AQ127" t="s">
        <v>981</v>
      </c>
      <c r="AR127" t="s">
        <v>49</v>
      </c>
      <c r="AS127" t="s">
        <v>50</v>
      </c>
      <c r="AU127" t="s">
        <v>61</v>
      </c>
      <c r="AV127">
        <v>1</v>
      </c>
    </row>
    <row r="128" spans="1:48" x14ac:dyDescent="0.25">
      <c r="A128">
        <v>9126</v>
      </c>
      <c r="B128" t="s">
        <v>55</v>
      </c>
      <c r="C128">
        <v>4</v>
      </c>
      <c r="D128" t="s">
        <v>982</v>
      </c>
      <c r="E128" t="s">
        <v>46</v>
      </c>
      <c r="F128" t="s">
        <v>350</v>
      </c>
      <c r="G128" t="s">
        <v>832</v>
      </c>
      <c r="H128" t="s">
        <v>961</v>
      </c>
      <c r="I128" t="s">
        <v>983</v>
      </c>
      <c r="N128" t="s">
        <v>489</v>
      </c>
      <c r="P128">
        <v>2429</v>
      </c>
      <c r="Q128" t="s">
        <v>49</v>
      </c>
      <c r="R128" t="s">
        <v>61</v>
      </c>
      <c r="S128" t="s">
        <v>350</v>
      </c>
      <c r="T128" t="s">
        <v>559</v>
      </c>
      <c r="V128">
        <v>33</v>
      </c>
      <c r="AB128" t="s">
        <v>562</v>
      </c>
      <c r="AE128" t="s">
        <v>489</v>
      </c>
      <c r="AF128" t="s">
        <v>300</v>
      </c>
      <c r="AG128" t="s">
        <v>4</v>
      </c>
      <c r="AL128" t="s">
        <v>984</v>
      </c>
      <c r="AM128" t="s">
        <v>985</v>
      </c>
      <c r="AQ128" t="s">
        <v>986</v>
      </c>
      <c r="AR128" t="s">
        <v>49</v>
      </c>
      <c r="AS128" t="s">
        <v>60</v>
      </c>
      <c r="AT128" t="s">
        <v>300</v>
      </c>
      <c r="AU128" t="s">
        <v>61</v>
      </c>
      <c r="AV128" t="s">
        <v>987</v>
      </c>
    </row>
    <row r="129" spans="1:48" x14ac:dyDescent="0.25">
      <c r="A129">
        <v>9127</v>
      </c>
      <c r="B129" t="s">
        <v>96</v>
      </c>
      <c r="C129">
        <v>4</v>
      </c>
      <c r="D129" t="s">
        <v>988</v>
      </c>
      <c r="E129" t="s">
        <v>46</v>
      </c>
      <c r="F129" t="s">
        <v>350</v>
      </c>
      <c r="G129" t="s">
        <v>832</v>
      </c>
      <c r="H129" t="s">
        <v>961</v>
      </c>
      <c r="I129" t="s">
        <v>989</v>
      </c>
      <c r="N129" t="s">
        <v>489</v>
      </c>
      <c r="P129">
        <v>3147</v>
      </c>
      <c r="Q129" t="s">
        <v>49</v>
      </c>
      <c r="R129" t="s">
        <v>51</v>
      </c>
      <c r="S129" t="s">
        <v>350</v>
      </c>
      <c r="T129" t="s">
        <v>559</v>
      </c>
      <c r="V129">
        <v>1</v>
      </c>
      <c r="W129">
        <v>44</v>
      </c>
      <c r="AB129" t="s">
        <v>562</v>
      </c>
      <c r="AE129" t="s">
        <v>489</v>
      </c>
      <c r="AG129" t="s">
        <v>4</v>
      </c>
      <c r="AL129" t="s">
        <v>990</v>
      </c>
      <c r="AM129" t="s">
        <v>767</v>
      </c>
      <c r="AQ129" t="s">
        <v>991</v>
      </c>
      <c r="AR129" t="s">
        <v>49</v>
      </c>
      <c r="AS129" t="s">
        <v>50</v>
      </c>
      <c r="AU129" t="s">
        <v>51</v>
      </c>
      <c r="AV129">
        <v>1</v>
      </c>
    </row>
    <row r="130" spans="1:48" x14ac:dyDescent="0.25">
      <c r="A130">
        <v>9128</v>
      </c>
      <c r="B130" t="s">
        <v>55</v>
      </c>
      <c r="C130">
        <v>4</v>
      </c>
      <c r="D130" t="s">
        <v>992</v>
      </c>
      <c r="E130" t="s">
        <v>46</v>
      </c>
      <c r="F130" t="s">
        <v>350</v>
      </c>
      <c r="G130" t="s">
        <v>832</v>
      </c>
      <c r="H130" t="s">
        <v>961</v>
      </c>
      <c r="I130" t="s">
        <v>993</v>
      </c>
      <c r="N130" t="s">
        <v>489</v>
      </c>
      <c r="P130">
        <v>3700</v>
      </c>
      <c r="Q130" t="s">
        <v>49</v>
      </c>
      <c r="R130" t="s">
        <v>51</v>
      </c>
      <c r="S130" t="s">
        <v>350</v>
      </c>
      <c r="T130" t="s">
        <v>559</v>
      </c>
      <c r="V130">
        <v>1</v>
      </c>
      <c r="W130">
        <v>44</v>
      </c>
      <c r="AB130" t="s">
        <v>562</v>
      </c>
      <c r="AE130" t="s">
        <v>489</v>
      </c>
      <c r="AG130" t="s">
        <v>4</v>
      </c>
      <c r="AL130" t="s">
        <v>994</v>
      </c>
      <c r="AM130" t="s">
        <v>767</v>
      </c>
      <c r="AQ130" t="s">
        <v>995</v>
      </c>
      <c r="AR130" t="s">
        <v>49</v>
      </c>
      <c r="AS130" t="s">
        <v>50</v>
      </c>
      <c r="AU130" t="s">
        <v>51</v>
      </c>
      <c r="AV130">
        <v>1</v>
      </c>
    </row>
    <row r="131" spans="1:48" x14ac:dyDescent="0.25">
      <c r="A131">
        <v>9129</v>
      </c>
      <c r="B131" t="s">
        <v>55</v>
      </c>
      <c r="C131">
        <v>4</v>
      </c>
      <c r="D131" t="s">
        <v>996</v>
      </c>
      <c r="E131" t="s">
        <v>46</v>
      </c>
      <c r="F131" t="s">
        <v>350</v>
      </c>
      <c r="G131" t="s">
        <v>832</v>
      </c>
      <c r="H131" t="s">
        <v>961</v>
      </c>
      <c r="I131" t="s">
        <v>997</v>
      </c>
      <c r="N131" t="s">
        <v>489</v>
      </c>
      <c r="P131">
        <v>4100</v>
      </c>
      <c r="Q131" t="s">
        <v>49</v>
      </c>
      <c r="R131" t="s">
        <v>51</v>
      </c>
      <c r="S131" t="s">
        <v>350</v>
      </c>
      <c r="T131" t="s">
        <v>559</v>
      </c>
      <c r="V131">
        <v>1</v>
      </c>
      <c r="W131">
        <v>44</v>
      </c>
      <c r="AB131" t="s">
        <v>562</v>
      </c>
      <c r="AE131" t="s">
        <v>489</v>
      </c>
      <c r="AG131" t="s">
        <v>4</v>
      </c>
      <c r="AL131" t="s">
        <v>998</v>
      </c>
      <c r="AM131" t="s">
        <v>767</v>
      </c>
      <c r="AQ131" t="s">
        <v>999</v>
      </c>
      <c r="AR131" t="s">
        <v>49</v>
      </c>
      <c r="AS131" t="s">
        <v>50</v>
      </c>
      <c r="AU131" t="s">
        <v>51</v>
      </c>
      <c r="AV131">
        <v>1</v>
      </c>
    </row>
    <row r="132" spans="1:48" x14ac:dyDescent="0.25">
      <c r="A132">
        <v>9130</v>
      </c>
      <c r="B132" t="s">
        <v>55</v>
      </c>
      <c r="C132">
        <v>4</v>
      </c>
      <c r="D132" t="s">
        <v>1000</v>
      </c>
      <c r="E132" t="s">
        <v>46</v>
      </c>
      <c r="F132" t="s">
        <v>350</v>
      </c>
      <c r="G132" t="s">
        <v>832</v>
      </c>
      <c r="H132" t="s">
        <v>961</v>
      </c>
      <c r="I132" t="s">
        <v>1001</v>
      </c>
      <c r="N132" t="s">
        <v>489</v>
      </c>
      <c r="P132">
        <v>4183</v>
      </c>
      <c r="Q132" t="s">
        <v>49</v>
      </c>
      <c r="R132" t="s">
        <v>51</v>
      </c>
      <c r="S132" t="s">
        <v>350</v>
      </c>
      <c r="T132" t="s">
        <v>559</v>
      </c>
      <c r="V132">
        <v>1</v>
      </c>
      <c r="W132">
        <v>44</v>
      </c>
      <c r="AB132" t="s">
        <v>562</v>
      </c>
      <c r="AE132" t="s">
        <v>489</v>
      </c>
      <c r="AG132" t="s">
        <v>4</v>
      </c>
      <c r="AL132" t="s">
        <v>1002</v>
      </c>
      <c r="AM132" t="s">
        <v>767</v>
      </c>
      <c r="AQ132" t="s">
        <v>1003</v>
      </c>
      <c r="AR132" t="s">
        <v>49</v>
      </c>
      <c r="AS132" t="s">
        <v>50</v>
      </c>
      <c r="AU132" t="s">
        <v>51</v>
      </c>
      <c r="AV132">
        <v>1</v>
      </c>
    </row>
    <row r="133" spans="1:48" x14ac:dyDescent="0.25">
      <c r="A133">
        <v>9131</v>
      </c>
      <c r="B133" t="s">
        <v>96</v>
      </c>
      <c r="C133">
        <v>4</v>
      </c>
      <c r="D133" t="s">
        <v>1004</v>
      </c>
      <c r="E133" t="s">
        <v>46</v>
      </c>
      <c r="F133" t="s">
        <v>350</v>
      </c>
      <c r="G133" t="s">
        <v>832</v>
      </c>
      <c r="H133" t="s">
        <v>961</v>
      </c>
      <c r="I133" t="s">
        <v>1005</v>
      </c>
      <c r="N133" t="s">
        <v>489</v>
      </c>
      <c r="P133">
        <v>4776</v>
      </c>
      <c r="Q133" t="s">
        <v>49</v>
      </c>
      <c r="R133" t="s">
        <v>51</v>
      </c>
      <c r="S133" t="s">
        <v>350</v>
      </c>
      <c r="T133" t="s">
        <v>559</v>
      </c>
      <c r="V133">
        <v>26</v>
      </c>
      <c r="AB133" t="s">
        <v>562</v>
      </c>
      <c r="AE133" t="s">
        <v>489</v>
      </c>
      <c r="AG133" t="s">
        <v>4</v>
      </c>
      <c r="AL133" t="s">
        <v>1006</v>
      </c>
      <c r="AM133" t="s">
        <v>1007</v>
      </c>
      <c r="AQ133" t="s">
        <v>1008</v>
      </c>
      <c r="AR133" t="s">
        <v>49</v>
      </c>
      <c r="AS133" t="s">
        <v>50</v>
      </c>
      <c r="AU133" t="s">
        <v>51</v>
      </c>
      <c r="AV133" t="s">
        <v>1009</v>
      </c>
    </row>
    <row r="134" spans="1:48" x14ac:dyDescent="0.25">
      <c r="A134">
        <v>9132</v>
      </c>
      <c r="B134" t="s">
        <v>96</v>
      </c>
      <c r="C134">
        <v>4</v>
      </c>
      <c r="D134" t="s">
        <v>1010</v>
      </c>
      <c r="E134" t="s">
        <v>46</v>
      </c>
      <c r="F134" t="s">
        <v>350</v>
      </c>
      <c r="G134" t="s">
        <v>832</v>
      </c>
      <c r="H134" t="s">
        <v>961</v>
      </c>
      <c r="I134" t="s">
        <v>1011</v>
      </c>
      <c r="N134" t="s">
        <v>489</v>
      </c>
      <c r="P134">
        <v>4825</v>
      </c>
      <c r="Q134" t="s">
        <v>49</v>
      </c>
      <c r="R134" t="s">
        <v>61</v>
      </c>
      <c r="S134" t="s">
        <v>350</v>
      </c>
      <c r="T134" t="s">
        <v>559</v>
      </c>
      <c r="V134">
        <v>1</v>
      </c>
      <c r="W134">
        <v>44</v>
      </c>
      <c r="AB134" t="s">
        <v>562</v>
      </c>
      <c r="AE134" t="s">
        <v>489</v>
      </c>
      <c r="AG134" t="s">
        <v>4</v>
      </c>
      <c r="AL134" t="s">
        <v>1012</v>
      </c>
      <c r="AM134" t="s">
        <v>767</v>
      </c>
      <c r="AQ134" t="s">
        <v>1013</v>
      </c>
      <c r="AR134" t="s">
        <v>49</v>
      </c>
      <c r="AS134" t="s">
        <v>50</v>
      </c>
      <c r="AU134" t="s">
        <v>61</v>
      </c>
      <c r="AV134">
        <v>1</v>
      </c>
    </row>
    <row r="135" spans="1:48" x14ac:dyDescent="0.25">
      <c r="A135">
        <v>9133</v>
      </c>
      <c r="B135" t="s">
        <v>96</v>
      </c>
      <c r="C135">
        <v>3</v>
      </c>
      <c r="D135" t="s">
        <v>1014</v>
      </c>
      <c r="E135" t="s">
        <v>46</v>
      </c>
      <c r="F135" t="s">
        <v>350</v>
      </c>
      <c r="G135" t="s">
        <v>832</v>
      </c>
      <c r="H135" t="s">
        <v>1015</v>
      </c>
      <c r="N135" t="s">
        <v>489</v>
      </c>
      <c r="Q135" t="s">
        <v>49</v>
      </c>
      <c r="R135" t="s">
        <v>61</v>
      </c>
      <c r="S135" t="s">
        <v>350</v>
      </c>
      <c r="T135" t="s">
        <v>559</v>
      </c>
      <c r="AB135" t="s">
        <v>562</v>
      </c>
      <c r="AE135" t="s">
        <v>489</v>
      </c>
      <c r="AG135" t="s">
        <v>489</v>
      </c>
      <c r="AM135" t="s">
        <v>489</v>
      </c>
    </row>
    <row r="136" spans="1:48" x14ac:dyDescent="0.25">
      <c r="A136">
        <v>9134</v>
      </c>
      <c r="B136" t="s">
        <v>96</v>
      </c>
      <c r="C136">
        <v>4</v>
      </c>
      <c r="D136" t="s">
        <v>1016</v>
      </c>
      <c r="E136" t="s">
        <v>46</v>
      </c>
      <c r="F136" t="s">
        <v>350</v>
      </c>
      <c r="G136" t="s">
        <v>832</v>
      </c>
      <c r="H136" t="s">
        <v>1015</v>
      </c>
      <c r="I136" t="s">
        <v>1017</v>
      </c>
      <c r="N136" t="s">
        <v>489</v>
      </c>
      <c r="Q136" t="s">
        <v>49</v>
      </c>
      <c r="R136" t="s">
        <v>61</v>
      </c>
      <c r="S136" t="s">
        <v>350</v>
      </c>
      <c r="T136" t="s">
        <v>559</v>
      </c>
      <c r="AB136" t="s">
        <v>562</v>
      </c>
      <c r="AE136" t="s">
        <v>489</v>
      </c>
      <c r="AG136" t="s">
        <v>489</v>
      </c>
      <c r="AM136" t="s">
        <v>489</v>
      </c>
    </row>
    <row r="137" spans="1:48" x14ac:dyDescent="0.25">
      <c r="A137">
        <v>9135</v>
      </c>
      <c r="B137" t="s">
        <v>55</v>
      </c>
      <c r="C137">
        <v>5</v>
      </c>
      <c r="D137" t="s">
        <v>1018</v>
      </c>
      <c r="E137" t="s">
        <v>46</v>
      </c>
      <c r="F137" t="s">
        <v>350</v>
      </c>
      <c r="G137" t="s">
        <v>832</v>
      </c>
      <c r="H137" t="s">
        <v>1015</v>
      </c>
      <c r="I137" t="s">
        <v>1017</v>
      </c>
      <c r="J137" t="s">
        <v>920</v>
      </c>
      <c r="N137" t="s">
        <v>489</v>
      </c>
      <c r="P137">
        <v>2287</v>
      </c>
      <c r="Q137" t="s">
        <v>49</v>
      </c>
      <c r="R137" t="s">
        <v>61</v>
      </c>
      <c r="S137" t="s">
        <v>350</v>
      </c>
      <c r="T137" t="s">
        <v>559</v>
      </c>
      <c r="V137">
        <v>1</v>
      </c>
      <c r="W137">
        <v>44</v>
      </c>
      <c r="AB137" t="s">
        <v>562</v>
      </c>
      <c r="AE137" t="s">
        <v>489</v>
      </c>
      <c r="AG137" t="s">
        <v>4</v>
      </c>
      <c r="AL137" t="s">
        <v>1019</v>
      </c>
      <c r="AM137" t="s">
        <v>767</v>
      </c>
      <c r="AQ137" t="s">
        <v>1020</v>
      </c>
      <c r="AR137" t="s">
        <v>49</v>
      </c>
      <c r="AS137" t="s">
        <v>50</v>
      </c>
      <c r="AU137" t="s">
        <v>61</v>
      </c>
      <c r="AV137">
        <v>1</v>
      </c>
    </row>
    <row r="138" spans="1:48" x14ac:dyDescent="0.25">
      <c r="A138">
        <v>9136</v>
      </c>
      <c r="B138" t="s">
        <v>55</v>
      </c>
      <c r="C138">
        <v>5</v>
      </c>
      <c r="D138" t="s">
        <v>1021</v>
      </c>
      <c r="E138" t="s">
        <v>46</v>
      </c>
      <c r="F138" t="s">
        <v>350</v>
      </c>
      <c r="G138" t="s">
        <v>832</v>
      </c>
      <c r="H138" t="s">
        <v>1015</v>
      </c>
      <c r="I138" t="s">
        <v>1017</v>
      </c>
      <c r="J138" t="s">
        <v>840</v>
      </c>
      <c r="N138" t="s">
        <v>489</v>
      </c>
      <c r="P138">
        <v>3149</v>
      </c>
      <c r="Q138" t="s">
        <v>49</v>
      </c>
      <c r="R138" t="s">
        <v>51</v>
      </c>
      <c r="S138" t="s">
        <v>350</v>
      </c>
      <c r="T138" t="s">
        <v>559</v>
      </c>
      <c r="V138">
        <v>1</v>
      </c>
      <c r="W138">
        <v>44</v>
      </c>
      <c r="AB138" t="s">
        <v>562</v>
      </c>
      <c r="AE138" t="s">
        <v>489</v>
      </c>
      <c r="AG138" t="s">
        <v>4</v>
      </c>
      <c r="AL138" t="s">
        <v>1022</v>
      </c>
      <c r="AM138" t="s">
        <v>767</v>
      </c>
      <c r="AQ138" t="s">
        <v>1023</v>
      </c>
      <c r="AR138" t="s">
        <v>49</v>
      </c>
      <c r="AS138" t="s">
        <v>50</v>
      </c>
      <c r="AU138" t="s">
        <v>51</v>
      </c>
      <c r="AV138">
        <v>1</v>
      </c>
    </row>
    <row r="139" spans="1:48" x14ac:dyDescent="0.25">
      <c r="A139">
        <v>9137</v>
      </c>
      <c r="B139" t="s">
        <v>55</v>
      </c>
      <c r="C139">
        <v>5</v>
      </c>
      <c r="D139" t="s">
        <v>1024</v>
      </c>
      <c r="E139" t="s">
        <v>46</v>
      </c>
      <c r="F139" t="s">
        <v>350</v>
      </c>
      <c r="G139" t="s">
        <v>832</v>
      </c>
      <c r="H139" t="s">
        <v>1015</v>
      </c>
      <c r="I139" t="s">
        <v>1017</v>
      </c>
      <c r="J139" t="s">
        <v>1025</v>
      </c>
      <c r="N139" t="s">
        <v>489</v>
      </c>
      <c r="P139">
        <v>4275</v>
      </c>
      <c r="Q139" t="s">
        <v>49</v>
      </c>
      <c r="R139" t="s">
        <v>61</v>
      </c>
      <c r="S139" t="s">
        <v>350</v>
      </c>
      <c r="T139" t="s">
        <v>559</v>
      </c>
      <c r="V139">
        <v>14</v>
      </c>
      <c r="AB139" t="s">
        <v>562</v>
      </c>
      <c r="AE139" t="s">
        <v>489</v>
      </c>
      <c r="AG139" t="s">
        <v>4</v>
      </c>
      <c r="AL139" t="s">
        <v>1026</v>
      </c>
      <c r="AM139" t="s">
        <v>908</v>
      </c>
      <c r="AQ139" t="s">
        <v>1027</v>
      </c>
      <c r="AR139" t="s">
        <v>49</v>
      </c>
      <c r="AS139" t="s">
        <v>50</v>
      </c>
      <c r="AU139" t="s">
        <v>61</v>
      </c>
      <c r="AV139" t="s">
        <v>910</v>
      </c>
    </row>
    <row r="140" spans="1:48" x14ac:dyDescent="0.25">
      <c r="A140">
        <v>9138</v>
      </c>
      <c r="B140" t="s">
        <v>55</v>
      </c>
      <c r="C140">
        <v>5</v>
      </c>
      <c r="D140" t="s">
        <v>1028</v>
      </c>
      <c r="E140" t="s">
        <v>46</v>
      </c>
      <c r="F140" t="s">
        <v>350</v>
      </c>
      <c r="G140" t="s">
        <v>832</v>
      </c>
      <c r="H140" t="s">
        <v>1015</v>
      </c>
      <c r="I140" t="s">
        <v>1017</v>
      </c>
      <c r="J140" t="s">
        <v>1029</v>
      </c>
      <c r="N140" t="s">
        <v>489</v>
      </c>
      <c r="P140">
        <v>4859</v>
      </c>
      <c r="Q140" t="s">
        <v>49</v>
      </c>
      <c r="R140" t="s">
        <v>51</v>
      </c>
      <c r="S140" t="s">
        <v>350</v>
      </c>
      <c r="T140" t="s">
        <v>559</v>
      </c>
      <c r="V140">
        <v>1</v>
      </c>
      <c r="W140">
        <v>44</v>
      </c>
      <c r="AB140" t="s">
        <v>562</v>
      </c>
      <c r="AE140" t="s">
        <v>489</v>
      </c>
      <c r="AG140" t="s">
        <v>4</v>
      </c>
      <c r="AL140" t="s">
        <v>1030</v>
      </c>
      <c r="AM140" t="s">
        <v>767</v>
      </c>
      <c r="AQ140" t="s">
        <v>1031</v>
      </c>
      <c r="AR140" t="s">
        <v>49</v>
      </c>
      <c r="AS140" t="s">
        <v>50</v>
      </c>
      <c r="AU140" t="s">
        <v>51</v>
      </c>
      <c r="AV140">
        <v>1</v>
      </c>
    </row>
    <row r="141" spans="1:48" x14ac:dyDescent="0.25">
      <c r="A141">
        <v>9139</v>
      </c>
      <c r="B141" t="s">
        <v>55</v>
      </c>
      <c r="C141">
        <v>5</v>
      </c>
      <c r="D141" t="s">
        <v>1032</v>
      </c>
      <c r="E141" t="s">
        <v>46</v>
      </c>
      <c r="F141" t="s">
        <v>350</v>
      </c>
      <c r="G141" t="s">
        <v>832</v>
      </c>
      <c r="H141" t="s">
        <v>1015</v>
      </c>
      <c r="I141" t="s">
        <v>1017</v>
      </c>
      <c r="J141" t="s">
        <v>1033</v>
      </c>
      <c r="N141" t="s">
        <v>489</v>
      </c>
      <c r="P141">
        <v>4872</v>
      </c>
      <c r="Q141" t="s">
        <v>49</v>
      </c>
      <c r="R141" t="s">
        <v>51</v>
      </c>
      <c r="S141" t="s">
        <v>350</v>
      </c>
      <c r="T141" t="s">
        <v>559</v>
      </c>
      <c r="V141">
        <v>1</v>
      </c>
      <c r="W141">
        <v>44</v>
      </c>
      <c r="AB141" t="s">
        <v>562</v>
      </c>
      <c r="AE141" t="s">
        <v>489</v>
      </c>
      <c r="AG141" t="s">
        <v>4</v>
      </c>
      <c r="AL141" t="s">
        <v>1034</v>
      </c>
      <c r="AM141" t="s">
        <v>767</v>
      </c>
      <c r="AQ141" t="s">
        <v>1035</v>
      </c>
      <c r="AR141" t="s">
        <v>49</v>
      </c>
      <c r="AS141" t="s">
        <v>50</v>
      </c>
      <c r="AU141" t="s">
        <v>51</v>
      </c>
      <c r="AV141">
        <v>1</v>
      </c>
    </row>
    <row r="142" spans="1:48" x14ac:dyDescent="0.25">
      <c r="A142">
        <v>9140</v>
      </c>
      <c r="B142" t="s">
        <v>96</v>
      </c>
      <c r="C142">
        <v>4</v>
      </c>
      <c r="D142" t="s">
        <v>1036</v>
      </c>
      <c r="E142" t="s">
        <v>46</v>
      </c>
      <c r="F142" t="s">
        <v>350</v>
      </c>
      <c r="G142" t="s">
        <v>832</v>
      </c>
      <c r="H142" t="s">
        <v>1015</v>
      </c>
      <c r="I142" t="s">
        <v>1037</v>
      </c>
      <c r="N142" t="s">
        <v>489</v>
      </c>
      <c r="Q142" t="s">
        <v>49</v>
      </c>
      <c r="R142" t="s">
        <v>61</v>
      </c>
      <c r="S142" t="s">
        <v>350</v>
      </c>
      <c r="T142" t="s">
        <v>559</v>
      </c>
      <c r="AB142" t="s">
        <v>562</v>
      </c>
      <c r="AE142" t="s">
        <v>489</v>
      </c>
      <c r="AG142" t="s">
        <v>489</v>
      </c>
      <c r="AM142" t="s">
        <v>489</v>
      </c>
    </row>
    <row r="143" spans="1:48" x14ac:dyDescent="0.25">
      <c r="A143">
        <v>9141</v>
      </c>
      <c r="B143" t="s">
        <v>55</v>
      </c>
      <c r="C143">
        <v>5</v>
      </c>
      <c r="D143" t="s">
        <v>1038</v>
      </c>
      <c r="E143" t="s">
        <v>46</v>
      </c>
      <c r="F143" t="s">
        <v>350</v>
      </c>
      <c r="G143" t="s">
        <v>832</v>
      </c>
      <c r="H143" t="s">
        <v>1015</v>
      </c>
      <c r="I143" t="s">
        <v>1037</v>
      </c>
      <c r="J143" t="s">
        <v>920</v>
      </c>
      <c r="N143" t="s">
        <v>489</v>
      </c>
      <c r="P143">
        <v>2288</v>
      </c>
      <c r="Q143" t="s">
        <v>49</v>
      </c>
      <c r="R143" t="s">
        <v>61</v>
      </c>
      <c r="S143" t="s">
        <v>350</v>
      </c>
      <c r="T143" t="s">
        <v>559</v>
      </c>
      <c r="V143">
        <v>1</v>
      </c>
      <c r="W143">
        <v>44</v>
      </c>
      <c r="AB143" t="s">
        <v>562</v>
      </c>
      <c r="AE143" t="s">
        <v>489</v>
      </c>
      <c r="AG143" t="s">
        <v>4</v>
      </c>
      <c r="AL143" t="s">
        <v>1039</v>
      </c>
      <c r="AM143" t="s">
        <v>767</v>
      </c>
      <c r="AQ143" t="s">
        <v>1040</v>
      </c>
      <c r="AR143" t="s">
        <v>49</v>
      </c>
      <c r="AS143" t="s">
        <v>50</v>
      </c>
      <c r="AU143" t="s">
        <v>61</v>
      </c>
      <c r="AV143">
        <v>1</v>
      </c>
    </row>
    <row r="144" spans="1:48" x14ac:dyDescent="0.25">
      <c r="A144">
        <v>9142</v>
      </c>
      <c r="B144" t="s">
        <v>55</v>
      </c>
      <c r="C144">
        <v>5</v>
      </c>
      <c r="D144" t="s">
        <v>1041</v>
      </c>
      <c r="E144" t="s">
        <v>46</v>
      </c>
      <c r="F144" t="s">
        <v>350</v>
      </c>
      <c r="G144" t="s">
        <v>832</v>
      </c>
      <c r="H144" t="s">
        <v>1015</v>
      </c>
      <c r="I144" t="s">
        <v>1037</v>
      </c>
      <c r="J144" t="s">
        <v>1042</v>
      </c>
      <c r="N144" t="s">
        <v>489</v>
      </c>
      <c r="P144">
        <v>4260</v>
      </c>
      <c r="Q144" t="s">
        <v>49</v>
      </c>
      <c r="R144" t="s">
        <v>61</v>
      </c>
      <c r="S144" t="s">
        <v>350</v>
      </c>
      <c r="T144" t="s">
        <v>559</v>
      </c>
      <c r="V144">
        <v>1</v>
      </c>
      <c r="W144">
        <v>44</v>
      </c>
      <c r="AB144" t="s">
        <v>562</v>
      </c>
      <c r="AE144" t="s">
        <v>489</v>
      </c>
      <c r="AG144" t="s">
        <v>4</v>
      </c>
      <c r="AL144" t="s">
        <v>1043</v>
      </c>
      <c r="AM144" t="s">
        <v>767</v>
      </c>
      <c r="AQ144" t="s">
        <v>1044</v>
      </c>
      <c r="AR144" t="s">
        <v>49</v>
      </c>
      <c r="AS144" t="s">
        <v>50</v>
      </c>
      <c r="AU144" t="s">
        <v>61</v>
      </c>
      <c r="AV144">
        <v>1</v>
      </c>
    </row>
    <row r="145" spans="1:48" x14ac:dyDescent="0.25">
      <c r="A145">
        <v>9143</v>
      </c>
      <c r="B145" t="s">
        <v>55</v>
      </c>
      <c r="C145">
        <v>5</v>
      </c>
      <c r="D145" t="s">
        <v>1045</v>
      </c>
      <c r="E145" t="s">
        <v>46</v>
      </c>
      <c r="F145" t="s">
        <v>350</v>
      </c>
      <c r="G145" t="s">
        <v>832</v>
      </c>
      <c r="H145" t="s">
        <v>1015</v>
      </c>
      <c r="I145" t="s">
        <v>1037</v>
      </c>
      <c r="J145" t="s">
        <v>840</v>
      </c>
      <c r="N145" t="s">
        <v>489</v>
      </c>
      <c r="P145">
        <v>3150</v>
      </c>
      <c r="Q145" t="s">
        <v>49</v>
      </c>
      <c r="R145" t="s">
        <v>51</v>
      </c>
      <c r="S145" t="s">
        <v>350</v>
      </c>
      <c r="T145" t="s">
        <v>559</v>
      </c>
      <c r="V145">
        <v>1</v>
      </c>
      <c r="W145">
        <v>44</v>
      </c>
      <c r="AB145" t="s">
        <v>562</v>
      </c>
      <c r="AE145" t="s">
        <v>489</v>
      </c>
      <c r="AG145" t="s">
        <v>4</v>
      </c>
      <c r="AL145" t="s">
        <v>1046</v>
      </c>
      <c r="AM145" t="s">
        <v>767</v>
      </c>
      <c r="AQ145" t="s">
        <v>1047</v>
      </c>
      <c r="AR145" t="s">
        <v>49</v>
      </c>
      <c r="AS145" t="s">
        <v>50</v>
      </c>
      <c r="AU145" t="s">
        <v>51</v>
      </c>
      <c r="AV145">
        <v>1</v>
      </c>
    </row>
    <row r="146" spans="1:48" x14ac:dyDescent="0.25">
      <c r="A146">
        <v>9144</v>
      </c>
      <c r="B146" t="s">
        <v>55</v>
      </c>
      <c r="C146">
        <v>5</v>
      </c>
      <c r="D146" t="s">
        <v>1048</v>
      </c>
      <c r="E146" t="s">
        <v>46</v>
      </c>
      <c r="F146" t="s">
        <v>350</v>
      </c>
      <c r="G146" t="s">
        <v>832</v>
      </c>
      <c r="H146" t="s">
        <v>1015</v>
      </c>
      <c r="I146" t="s">
        <v>1037</v>
      </c>
      <c r="J146" t="s">
        <v>1049</v>
      </c>
      <c r="N146" t="s">
        <v>489</v>
      </c>
      <c r="P146">
        <v>4276</v>
      </c>
      <c r="Q146" t="s">
        <v>49</v>
      </c>
      <c r="R146" t="s">
        <v>61</v>
      </c>
      <c r="S146" t="s">
        <v>350</v>
      </c>
      <c r="T146" t="s">
        <v>559</v>
      </c>
      <c r="V146">
        <v>14</v>
      </c>
      <c r="AB146" t="s">
        <v>562</v>
      </c>
      <c r="AE146" t="s">
        <v>489</v>
      </c>
      <c r="AG146" t="s">
        <v>4</v>
      </c>
      <c r="AL146" t="s">
        <v>1050</v>
      </c>
      <c r="AM146" t="s">
        <v>908</v>
      </c>
      <c r="AQ146" t="s">
        <v>1051</v>
      </c>
      <c r="AR146" t="s">
        <v>49</v>
      </c>
      <c r="AS146" t="s">
        <v>50</v>
      </c>
      <c r="AU146" t="s">
        <v>61</v>
      </c>
      <c r="AV146" t="s">
        <v>910</v>
      </c>
    </row>
    <row r="147" spans="1:48" x14ac:dyDescent="0.25">
      <c r="A147">
        <v>9145</v>
      </c>
      <c r="B147" t="s">
        <v>55</v>
      </c>
      <c r="C147">
        <v>5</v>
      </c>
      <c r="D147" t="s">
        <v>1052</v>
      </c>
      <c r="E147" t="s">
        <v>46</v>
      </c>
      <c r="F147" t="s">
        <v>350</v>
      </c>
      <c r="G147" t="s">
        <v>832</v>
      </c>
      <c r="H147" t="s">
        <v>1015</v>
      </c>
      <c r="I147" t="s">
        <v>1037</v>
      </c>
      <c r="J147" t="s">
        <v>1029</v>
      </c>
      <c r="N147" t="s">
        <v>489</v>
      </c>
      <c r="P147">
        <v>4860</v>
      </c>
      <c r="Q147" t="s">
        <v>49</v>
      </c>
      <c r="R147" t="s">
        <v>51</v>
      </c>
      <c r="S147" t="s">
        <v>350</v>
      </c>
      <c r="T147" t="s">
        <v>559</v>
      </c>
      <c r="V147">
        <v>1</v>
      </c>
      <c r="W147">
        <v>44</v>
      </c>
      <c r="AB147" t="s">
        <v>562</v>
      </c>
      <c r="AE147" t="s">
        <v>489</v>
      </c>
      <c r="AG147" t="s">
        <v>4</v>
      </c>
      <c r="AL147" t="s">
        <v>1053</v>
      </c>
      <c r="AM147" t="s">
        <v>767</v>
      </c>
      <c r="AQ147" t="s">
        <v>1054</v>
      </c>
      <c r="AR147" t="s">
        <v>49</v>
      </c>
      <c r="AS147" t="s">
        <v>50</v>
      </c>
      <c r="AU147" t="s">
        <v>51</v>
      </c>
      <c r="AV147">
        <v>1</v>
      </c>
    </row>
    <row r="148" spans="1:48" x14ac:dyDescent="0.25">
      <c r="A148">
        <v>9146</v>
      </c>
      <c r="B148" t="s">
        <v>55</v>
      </c>
      <c r="C148">
        <v>5</v>
      </c>
      <c r="D148" t="s">
        <v>1055</v>
      </c>
      <c r="E148" t="s">
        <v>46</v>
      </c>
      <c r="F148" t="s">
        <v>350</v>
      </c>
      <c r="G148" t="s">
        <v>832</v>
      </c>
      <c r="H148" t="s">
        <v>1015</v>
      </c>
      <c r="I148" t="s">
        <v>1037</v>
      </c>
      <c r="J148" t="s">
        <v>1033</v>
      </c>
      <c r="N148" t="s">
        <v>489</v>
      </c>
      <c r="P148">
        <v>4873</v>
      </c>
      <c r="Q148" t="s">
        <v>49</v>
      </c>
      <c r="R148" t="s">
        <v>51</v>
      </c>
      <c r="S148" t="s">
        <v>350</v>
      </c>
      <c r="T148" t="s">
        <v>559</v>
      </c>
      <c r="V148">
        <v>1</v>
      </c>
      <c r="W148">
        <v>44</v>
      </c>
      <c r="AB148" t="s">
        <v>562</v>
      </c>
      <c r="AE148" t="s">
        <v>489</v>
      </c>
      <c r="AG148" t="s">
        <v>4</v>
      </c>
      <c r="AL148" t="s">
        <v>1056</v>
      </c>
      <c r="AM148" t="s">
        <v>767</v>
      </c>
      <c r="AQ148" t="s">
        <v>1057</v>
      </c>
      <c r="AR148" t="s">
        <v>49</v>
      </c>
      <c r="AS148" t="s">
        <v>50</v>
      </c>
      <c r="AU148" t="s">
        <v>51</v>
      </c>
      <c r="AV148">
        <v>1</v>
      </c>
    </row>
    <row r="149" spans="1:48" x14ac:dyDescent="0.25">
      <c r="A149">
        <v>9147</v>
      </c>
      <c r="B149" t="s">
        <v>96</v>
      </c>
      <c r="C149">
        <v>3</v>
      </c>
      <c r="D149" t="s">
        <v>1058</v>
      </c>
      <c r="E149" t="s">
        <v>46</v>
      </c>
      <c r="F149" t="s">
        <v>350</v>
      </c>
      <c r="G149" t="s">
        <v>832</v>
      </c>
      <c r="H149" t="s">
        <v>1059</v>
      </c>
      <c r="N149" t="s">
        <v>489</v>
      </c>
      <c r="Q149" t="s">
        <v>49</v>
      </c>
      <c r="R149" t="s">
        <v>61</v>
      </c>
      <c r="S149" t="s">
        <v>350</v>
      </c>
      <c r="T149" t="s">
        <v>559</v>
      </c>
      <c r="AB149" t="s">
        <v>562</v>
      </c>
      <c r="AE149" t="s">
        <v>489</v>
      </c>
      <c r="AG149" t="s">
        <v>489</v>
      </c>
      <c r="AM149" t="s">
        <v>489</v>
      </c>
    </row>
    <row r="150" spans="1:48" x14ac:dyDescent="0.25">
      <c r="A150">
        <v>9148</v>
      </c>
      <c r="B150" t="s">
        <v>55</v>
      </c>
      <c r="C150">
        <v>4</v>
      </c>
      <c r="D150" t="s">
        <v>1060</v>
      </c>
      <c r="E150" t="s">
        <v>46</v>
      </c>
      <c r="F150" t="s">
        <v>350</v>
      </c>
      <c r="G150" t="s">
        <v>832</v>
      </c>
      <c r="H150" t="s">
        <v>1059</v>
      </c>
      <c r="I150" t="s">
        <v>1061</v>
      </c>
      <c r="N150" t="s">
        <v>489</v>
      </c>
      <c r="P150">
        <v>989</v>
      </c>
      <c r="Q150" t="s">
        <v>49</v>
      </c>
      <c r="R150" t="s">
        <v>61</v>
      </c>
      <c r="S150" t="s">
        <v>350</v>
      </c>
      <c r="T150" t="s">
        <v>559</v>
      </c>
      <c r="V150">
        <v>1</v>
      </c>
      <c r="W150">
        <v>44</v>
      </c>
      <c r="AB150" t="s">
        <v>562</v>
      </c>
      <c r="AE150" t="s">
        <v>489</v>
      </c>
      <c r="AG150" t="s">
        <v>4</v>
      </c>
      <c r="AL150" t="s">
        <v>1062</v>
      </c>
      <c r="AM150" t="s">
        <v>767</v>
      </c>
      <c r="AQ150" t="s">
        <v>1063</v>
      </c>
      <c r="AR150" t="s">
        <v>49</v>
      </c>
      <c r="AS150" t="s">
        <v>50</v>
      </c>
      <c r="AU150" t="s">
        <v>61</v>
      </c>
      <c r="AV150">
        <v>1</v>
      </c>
    </row>
    <row r="151" spans="1:48" x14ac:dyDescent="0.25">
      <c r="A151">
        <v>9149</v>
      </c>
      <c r="B151" t="s">
        <v>55</v>
      </c>
      <c r="C151">
        <v>4</v>
      </c>
      <c r="D151" t="s">
        <v>1064</v>
      </c>
      <c r="E151" t="s">
        <v>46</v>
      </c>
      <c r="F151" t="s">
        <v>350</v>
      </c>
      <c r="G151" t="s">
        <v>832</v>
      </c>
      <c r="H151" t="s">
        <v>1059</v>
      </c>
      <c r="I151" t="s">
        <v>1065</v>
      </c>
      <c r="N151" t="s">
        <v>489</v>
      </c>
      <c r="P151">
        <v>4383</v>
      </c>
      <c r="Q151" t="s">
        <v>49</v>
      </c>
      <c r="R151" t="s">
        <v>61</v>
      </c>
      <c r="S151" t="s">
        <v>350</v>
      </c>
      <c r="T151" t="s">
        <v>559</v>
      </c>
      <c r="V151">
        <v>1</v>
      </c>
      <c r="W151">
        <v>44</v>
      </c>
      <c r="AB151" t="s">
        <v>562</v>
      </c>
      <c r="AE151" t="s">
        <v>489</v>
      </c>
      <c r="AG151" t="s">
        <v>4</v>
      </c>
      <c r="AL151" t="s">
        <v>1066</v>
      </c>
      <c r="AM151" t="s">
        <v>767</v>
      </c>
      <c r="AQ151" t="s">
        <v>1067</v>
      </c>
      <c r="AR151" t="s">
        <v>49</v>
      </c>
      <c r="AS151" t="s">
        <v>50</v>
      </c>
      <c r="AU151" t="s">
        <v>61</v>
      </c>
      <c r="AV151">
        <v>1</v>
      </c>
    </row>
    <row r="152" spans="1:48" x14ac:dyDescent="0.25">
      <c r="A152">
        <v>9150</v>
      </c>
      <c r="B152" t="s">
        <v>55</v>
      </c>
      <c r="C152">
        <v>4</v>
      </c>
      <c r="D152" t="s">
        <v>1068</v>
      </c>
      <c r="E152" t="s">
        <v>46</v>
      </c>
      <c r="F152" t="s">
        <v>350</v>
      </c>
      <c r="G152" t="s">
        <v>832</v>
      </c>
      <c r="H152" t="s">
        <v>1059</v>
      </c>
      <c r="I152" t="s">
        <v>1069</v>
      </c>
      <c r="N152" t="s">
        <v>489</v>
      </c>
      <c r="P152">
        <v>2290</v>
      </c>
      <c r="Q152" t="s">
        <v>49</v>
      </c>
      <c r="R152" t="s">
        <v>61</v>
      </c>
      <c r="S152" t="s">
        <v>350</v>
      </c>
      <c r="T152" t="s">
        <v>559</v>
      </c>
      <c r="V152">
        <v>1</v>
      </c>
      <c r="W152">
        <v>44</v>
      </c>
      <c r="AB152" t="s">
        <v>562</v>
      </c>
      <c r="AE152" t="s">
        <v>489</v>
      </c>
      <c r="AG152" t="s">
        <v>4</v>
      </c>
      <c r="AL152" t="s">
        <v>1070</v>
      </c>
      <c r="AM152" t="s">
        <v>767</v>
      </c>
      <c r="AQ152" t="s">
        <v>1071</v>
      </c>
      <c r="AR152" t="s">
        <v>49</v>
      </c>
      <c r="AS152" t="s">
        <v>50</v>
      </c>
      <c r="AU152" t="s">
        <v>61</v>
      </c>
      <c r="AV152">
        <v>1</v>
      </c>
    </row>
    <row r="153" spans="1:48" x14ac:dyDescent="0.25">
      <c r="A153">
        <v>9151</v>
      </c>
      <c r="B153" t="s">
        <v>96</v>
      </c>
      <c r="C153">
        <v>4</v>
      </c>
      <c r="D153" t="s">
        <v>1072</v>
      </c>
      <c r="E153" t="s">
        <v>46</v>
      </c>
      <c r="F153" t="s">
        <v>350</v>
      </c>
      <c r="G153" t="s">
        <v>832</v>
      </c>
      <c r="H153" t="s">
        <v>1059</v>
      </c>
      <c r="I153" t="s">
        <v>1073</v>
      </c>
      <c r="N153" t="s">
        <v>489</v>
      </c>
      <c r="P153">
        <v>3934</v>
      </c>
      <c r="Q153" t="s">
        <v>49</v>
      </c>
      <c r="R153" t="s">
        <v>61</v>
      </c>
      <c r="S153" t="s">
        <v>350</v>
      </c>
      <c r="T153" t="s">
        <v>559</v>
      </c>
      <c r="V153">
        <v>1</v>
      </c>
      <c r="W153">
        <v>44</v>
      </c>
      <c r="AB153" t="s">
        <v>562</v>
      </c>
      <c r="AE153" t="s">
        <v>489</v>
      </c>
      <c r="AG153" t="s">
        <v>4</v>
      </c>
      <c r="AL153" t="s">
        <v>1074</v>
      </c>
      <c r="AM153" t="s">
        <v>767</v>
      </c>
      <c r="AQ153" t="s">
        <v>1075</v>
      </c>
      <c r="AR153" t="s">
        <v>49</v>
      </c>
      <c r="AS153" t="s">
        <v>50</v>
      </c>
      <c r="AU153" t="s">
        <v>61</v>
      </c>
      <c r="AV153">
        <v>1</v>
      </c>
    </row>
    <row r="154" spans="1:48" x14ac:dyDescent="0.25">
      <c r="A154">
        <v>9152</v>
      </c>
      <c r="B154" t="s">
        <v>55</v>
      </c>
      <c r="C154">
        <v>4</v>
      </c>
      <c r="D154" t="s">
        <v>1076</v>
      </c>
      <c r="E154" t="s">
        <v>46</v>
      </c>
      <c r="F154" t="s">
        <v>350</v>
      </c>
      <c r="G154" t="s">
        <v>832</v>
      </c>
      <c r="H154" t="s">
        <v>1059</v>
      </c>
      <c r="I154" t="s">
        <v>1077</v>
      </c>
      <c r="N154" t="s">
        <v>489</v>
      </c>
      <c r="P154">
        <v>4101</v>
      </c>
      <c r="Q154" t="s">
        <v>49</v>
      </c>
      <c r="R154" t="s">
        <v>51</v>
      </c>
      <c r="S154" t="s">
        <v>350</v>
      </c>
      <c r="T154" t="s">
        <v>559</v>
      </c>
      <c r="V154">
        <v>1</v>
      </c>
      <c r="W154">
        <v>44</v>
      </c>
      <c r="AB154" t="s">
        <v>562</v>
      </c>
      <c r="AE154" t="s">
        <v>489</v>
      </c>
      <c r="AG154" t="s">
        <v>4</v>
      </c>
      <c r="AL154" t="s">
        <v>1078</v>
      </c>
      <c r="AM154" t="s">
        <v>767</v>
      </c>
      <c r="AQ154" t="s">
        <v>1079</v>
      </c>
      <c r="AR154" t="s">
        <v>49</v>
      </c>
      <c r="AS154" t="s">
        <v>50</v>
      </c>
      <c r="AU154" t="s">
        <v>51</v>
      </c>
      <c r="AV154">
        <v>1</v>
      </c>
    </row>
    <row r="155" spans="1:48" x14ac:dyDescent="0.25">
      <c r="A155">
        <v>9153</v>
      </c>
      <c r="B155" t="s">
        <v>55</v>
      </c>
      <c r="C155">
        <v>4</v>
      </c>
      <c r="D155" t="s">
        <v>1080</v>
      </c>
      <c r="E155" t="s">
        <v>46</v>
      </c>
      <c r="F155" t="s">
        <v>350</v>
      </c>
      <c r="G155" t="s">
        <v>832</v>
      </c>
      <c r="H155" t="s">
        <v>1059</v>
      </c>
      <c r="I155" t="s">
        <v>1081</v>
      </c>
      <c r="N155" t="s">
        <v>489</v>
      </c>
      <c r="P155">
        <v>4184</v>
      </c>
      <c r="Q155" t="s">
        <v>49</v>
      </c>
      <c r="R155" t="s">
        <v>51</v>
      </c>
      <c r="S155" t="s">
        <v>350</v>
      </c>
      <c r="T155" t="s">
        <v>559</v>
      </c>
      <c r="V155">
        <v>1</v>
      </c>
      <c r="W155">
        <v>44</v>
      </c>
      <c r="AB155" t="s">
        <v>562</v>
      </c>
      <c r="AE155" t="s">
        <v>489</v>
      </c>
      <c r="AG155" t="s">
        <v>4</v>
      </c>
      <c r="AL155" t="s">
        <v>1082</v>
      </c>
      <c r="AM155" t="s">
        <v>767</v>
      </c>
      <c r="AQ155" t="s">
        <v>1083</v>
      </c>
      <c r="AR155" t="s">
        <v>49</v>
      </c>
      <c r="AS155" t="s">
        <v>50</v>
      </c>
      <c r="AU155" t="s">
        <v>51</v>
      </c>
      <c r="AV155">
        <v>1</v>
      </c>
    </row>
    <row r="156" spans="1:48" x14ac:dyDescent="0.25">
      <c r="A156">
        <v>9154</v>
      </c>
      <c r="B156" t="s">
        <v>55</v>
      </c>
      <c r="C156">
        <v>4</v>
      </c>
      <c r="D156" t="s">
        <v>1084</v>
      </c>
      <c r="E156" t="s">
        <v>46</v>
      </c>
      <c r="F156" t="s">
        <v>350</v>
      </c>
      <c r="G156" t="s">
        <v>832</v>
      </c>
      <c r="H156" t="s">
        <v>1059</v>
      </c>
      <c r="I156" t="s">
        <v>1085</v>
      </c>
      <c r="N156" t="s">
        <v>489</v>
      </c>
      <c r="P156">
        <v>4375</v>
      </c>
      <c r="Q156" t="s">
        <v>49</v>
      </c>
      <c r="R156" t="s">
        <v>61</v>
      </c>
      <c r="S156" t="s">
        <v>350</v>
      </c>
      <c r="T156" t="s">
        <v>559</v>
      </c>
      <c r="V156">
        <v>1</v>
      </c>
      <c r="W156">
        <v>44</v>
      </c>
      <c r="AB156" t="s">
        <v>562</v>
      </c>
      <c r="AE156" t="s">
        <v>489</v>
      </c>
      <c r="AG156" t="s">
        <v>4</v>
      </c>
      <c r="AL156" t="s">
        <v>1086</v>
      </c>
      <c r="AM156" t="s">
        <v>767</v>
      </c>
      <c r="AQ156" t="s">
        <v>1087</v>
      </c>
      <c r="AR156" t="s">
        <v>49</v>
      </c>
      <c r="AS156" t="s">
        <v>50</v>
      </c>
      <c r="AU156" t="s">
        <v>61</v>
      </c>
      <c r="AV156">
        <v>1</v>
      </c>
    </row>
    <row r="157" spans="1:48" x14ac:dyDescent="0.25">
      <c r="A157">
        <v>9155</v>
      </c>
      <c r="B157" t="s">
        <v>55</v>
      </c>
      <c r="C157">
        <v>4</v>
      </c>
      <c r="D157" t="s">
        <v>1088</v>
      </c>
      <c r="E157" t="s">
        <v>46</v>
      </c>
      <c r="F157" t="s">
        <v>350</v>
      </c>
      <c r="G157" t="s">
        <v>832</v>
      </c>
      <c r="H157" t="s">
        <v>1059</v>
      </c>
      <c r="I157" t="s">
        <v>916</v>
      </c>
      <c r="N157" t="s">
        <v>489</v>
      </c>
      <c r="P157">
        <v>4870</v>
      </c>
      <c r="Q157" t="s">
        <v>49</v>
      </c>
      <c r="R157" t="s">
        <v>51</v>
      </c>
      <c r="S157" t="s">
        <v>350</v>
      </c>
      <c r="T157" t="s">
        <v>559</v>
      </c>
      <c r="V157">
        <v>1</v>
      </c>
      <c r="W157">
        <v>44</v>
      </c>
      <c r="AB157" t="s">
        <v>562</v>
      </c>
      <c r="AE157" t="s">
        <v>489</v>
      </c>
      <c r="AG157" t="s">
        <v>4</v>
      </c>
      <c r="AL157" t="s">
        <v>1089</v>
      </c>
      <c r="AM157" t="s">
        <v>767</v>
      </c>
      <c r="AQ157" t="s">
        <v>1090</v>
      </c>
      <c r="AR157" t="s">
        <v>49</v>
      </c>
      <c r="AS157" t="s">
        <v>50</v>
      </c>
      <c r="AU157" t="s">
        <v>51</v>
      </c>
      <c r="AV157">
        <v>1</v>
      </c>
    </row>
    <row r="158" spans="1:48" x14ac:dyDescent="0.25">
      <c r="A158">
        <v>9156</v>
      </c>
      <c r="B158" t="s">
        <v>96</v>
      </c>
      <c r="C158">
        <v>2</v>
      </c>
      <c r="D158" t="s">
        <v>1091</v>
      </c>
      <c r="E158" t="s">
        <v>46</v>
      </c>
      <c r="F158" t="s">
        <v>350</v>
      </c>
      <c r="G158" t="s">
        <v>1092</v>
      </c>
      <c r="N158" t="s">
        <v>489</v>
      </c>
      <c r="Q158" t="s">
        <v>49</v>
      </c>
      <c r="R158" t="s">
        <v>51</v>
      </c>
      <c r="S158" t="s">
        <v>350</v>
      </c>
      <c r="T158" t="s">
        <v>559</v>
      </c>
      <c r="AB158" t="s">
        <v>562</v>
      </c>
      <c r="AE158" t="s">
        <v>489</v>
      </c>
      <c r="AG158" t="s">
        <v>489</v>
      </c>
      <c r="AM158" t="s">
        <v>489</v>
      </c>
    </row>
    <row r="159" spans="1:48" x14ac:dyDescent="0.25">
      <c r="A159">
        <v>9157</v>
      </c>
      <c r="B159" t="s">
        <v>96</v>
      </c>
      <c r="C159">
        <v>3</v>
      </c>
      <c r="D159" t="s">
        <v>1093</v>
      </c>
      <c r="E159" t="s">
        <v>46</v>
      </c>
      <c r="F159" t="s">
        <v>350</v>
      </c>
      <c r="G159" t="s">
        <v>1092</v>
      </c>
      <c r="H159" t="s">
        <v>1094</v>
      </c>
      <c r="N159" t="s">
        <v>489</v>
      </c>
      <c r="Q159" t="s">
        <v>49</v>
      </c>
      <c r="R159" t="s">
        <v>51</v>
      </c>
      <c r="S159" t="s">
        <v>350</v>
      </c>
      <c r="T159" t="s">
        <v>559</v>
      </c>
      <c r="AB159" t="s">
        <v>562</v>
      </c>
      <c r="AE159" t="s">
        <v>489</v>
      </c>
      <c r="AG159" t="s">
        <v>489</v>
      </c>
      <c r="AM159" t="s">
        <v>489</v>
      </c>
    </row>
    <row r="160" spans="1:48" x14ac:dyDescent="0.25">
      <c r="A160">
        <v>9158</v>
      </c>
      <c r="B160" t="s">
        <v>55</v>
      </c>
      <c r="C160">
        <v>4</v>
      </c>
      <c r="D160" t="s">
        <v>1095</v>
      </c>
      <c r="E160" t="s">
        <v>46</v>
      </c>
      <c r="F160" t="s">
        <v>350</v>
      </c>
      <c r="G160" t="s">
        <v>1092</v>
      </c>
      <c r="H160" t="s">
        <v>1094</v>
      </c>
      <c r="I160" t="s">
        <v>1096</v>
      </c>
      <c r="N160" t="s">
        <v>489</v>
      </c>
      <c r="P160">
        <v>541</v>
      </c>
      <c r="Q160" t="s">
        <v>49</v>
      </c>
      <c r="R160" t="s">
        <v>51</v>
      </c>
      <c r="S160" t="s">
        <v>350</v>
      </c>
      <c r="T160" t="s">
        <v>559</v>
      </c>
      <c r="V160">
        <v>13</v>
      </c>
      <c r="W160" t="s">
        <v>867</v>
      </c>
      <c r="AB160" t="s">
        <v>562</v>
      </c>
      <c r="AE160" t="s">
        <v>489</v>
      </c>
      <c r="AF160" t="s">
        <v>300</v>
      </c>
      <c r="AG160" t="s">
        <v>4</v>
      </c>
      <c r="AL160" t="s">
        <v>131</v>
      </c>
      <c r="AM160" t="s">
        <v>869</v>
      </c>
      <c r="AQ160" t="s">
        <v>1097</v>
      </c>
      <c r="AR160" t="s">
        <v>49</v>
      </c>
      <c r="AS160" t="s">
        <v>60</v>
      </c>
      <c r="AT160" t="s">
        <v>300</v>
      </c>
      <c r="AU160" t="s">
        <v>51</v>
      </c>
      <c r="AV160">
        <v>13</v>
      </c>
    </row>
    <row r="161" spans="1:48" x14ac:dyDescent="0.25">
      <c r="A161">
        <v>9159</v>
      </c>
      <c r="B161" t="s">
        <v>55</v>
      </c>
      <c r="C161">
        <v>4</v>
      </c>
      <c r="D161" t="s">
        <v>1098</v>
      </c>
      <c r="E161" t="s">
        <v>46</v>
      </c>
      <c r="F161" t="s">
        <v>350</v>
      </c>
      <c r="G161" t="s">
        <v>1092</v>
      </c>
      <c r="H161" t="s">
        <v>1094</v>
      </c>
      <c r="I161" t="s">
        <v>1099</v>
      </c>
      <c r="N161" t="s">
        <v>489</v>
      </c>
      <c r="P161">
        <v>575</v>
      </c>
      <c r="Q161" t="s">
        <v>49</v>
      </c>
      <c r="R161" t="s">
        <v>51</v>
      </c>
      <c r="S161" t="s">
        <v>350</v>
      </c>
      <c r="T161" t="s">
        <v>559</v>
      </c>
      <c r="V161">
        <v>13</v>
      </c>
      <c r="W161" t="s">
        <v>867</v>
      </c>
      <c r="AB161" t="s">
        <v>562</v>
      </c>
      <c r="AE161" t="s">
        <v>489</v>
      </c>
      <c r="AF161" t="s">
        <v>300</v>
      </c>
      <c r="AG161" t="s">
        <v>4</v>
      </c>
      <c r="AL161" t="s">
        <v>139</v>
      </c>
      <c r="AM161" t="s">
        <v>869</v>
      </c>
      <c r="AQ161" t="s">
        <v>1100</v>
      </c>
      <c r="AR161" t="s">
        <v>49</v>
      </c>
      <c r="AS161" t="s">
        <v>60</v>
      </c>
      <c r="AT161" t="s">
        <v>300</v>
      </c>
      <c r="AU161" t="s">
        <v>51</v>
      </c>
      <c r="AV161">
        <v>13</v>
      </c>
    </row>
    <row r="162" spans="1:48" x14ac:dyDescent="0.25">
      <c r="A162">
        <v>9160</v>
      </c>
      <c r="B162" t="s">
        <v>96</v>
      </c>
      <c r="C162">
        <v>1</v>
      </c>
      <c r="D162" t="s">
        <v>1101</v>
      </c>
      <c r="E162" t="s">
        <v>46</v>
      </c>
      <c r="F162" t="s">
        <v>1102</v>
      </c>
      <c r="N162" t="s">
        <v>489</v>
      </c>
      <c r="Q162" t="s">
        <v>49</v>
      </c>
      <c r="R162" t="s">
        <v>79</v>
      </c>
      <c r="S162" t="s">
        <v>558</v>
      </c>
      <c r="T162" t="s">
        <v>559</v>
      </c>
      <c r="AB162" t="s">
        <v>562</v>
      </c>
      <c r="AE162" t="s">
        <v>489</v>
      </c>
      <c r="AG162" t="s">
        <v>489</v>
      </c>
      <c r="AM162" t="s">
        <v>489</v>
      </c>
    </row>
    <row r="163" spans="1:48" x14ac:dyDescent="0.25">
      <c r="A163">
        <v>9161</v>
      </c>
      <c r="B163" t="s">
        <v>96</v>
      </c>
      <c r="C163">
        <v>2</v>
      </c>
      <c r="D163" t="s">
        <v>1103</v>
      </c>
      <c r="E163" t="s">
        <v>46</v>
      </c>
      <c r="F163" t="s">
        <v>1102</v>
      </c>
      <c r="G163" t="s">
        <v>1104</v>
      </c>
      <c r="N163" t="s">
        <v>489</v>
      </c>
      <c r="Q163" t="s">
        <v>49</v>
      </c>
      <c r="R163" t="s">
        <v>79</v>
      </c>
      <c r="S163" t="s">
        <v>558</v>
      </c>
      <c r="T163" t="s">
        <v>559</v>
      </c>
      <c r="AB163" t="s">
        <v>562</v>
      </c>
      <c r="AE163" t="s">
        <v>489</v>
      </c>
      <c r="AG163" t="s">
        <v>489</v>
      </c>
      <c r="AM163" t="s">
        <v>489</v>
      </c>
    </row>
    <row r="164" spans="1:48" x14ac:dyDescent="0.25">
      <c r="A164">
        <v>9162</v>
      </c>
      <c r="B164" t="s">
        <v>96</v>
      </c>
      <c r="C164">
        <v>3</v>
      </c>
      <c r="D164" t="s">
        <v>1105</v>
      </c>
      <c r="E164" t="s">
        <v>46</v>
      </c>
      <c r="F164" t="s">
        <v>1102</v>
      </c>
      <c r="G164" t="s">
        <v>1104</v>
      </c>
      <c r="H164" t="s">
        <v>1106</v>
      </c>
      <c r="N164" t="s">
        <v>489</v>
      </c>
      <c r="Q164" t="s">
        <v>49</v>
      </c>
      <c r="R164" t="s">
        <v>79</v>
      </c>
      <c r="S164" t="s">
        <v>558</v>
      </c>
      <c r="T164" t="s">
        <v>559</v>
      </c>
      <c r="AB164" t="s">
        <v>562</v>
      </c>
      <c r="AE164" t="s">
        <v>489</v>
      </c>
      <c r="AG164" t="s">
        <v>489</v>
      </c>
      <c r="AM164" t="s">
        <v>489</v>
      </c>
    </row>
    <row r="165" spans="1:48" x14ac:dyDescent="0.25">
      <c r="A165">
        <v>9163</v>
      </c>
      <c r="B165" t="s">
        <v>55</v>
      </c>
      <c r="C165">
        <v>4</v>
      </c>
      <c r="D165" t="s">
        <v>1107</v>
      </c>
      <c r="E165" t="s">
        <v>46</v>
      </c>
      <c r="F165" t="s">
        <v>1102</v>
      </c>
      <c r="G165" t="s">
        <v>1104</v>
      </c>
      <c r="H165" t="s">
        <v>1106</v>
      </c>
      <c r="I165" t="s">
        <v>1108</v>
      </c>
      <c r="N165" t="s">
        <v>489</v>
      </c>
      <c r="P165">
        <v>951</v>
      </c>
      <c r="Q165" t="s">
        <v>49</v>
      </c>
      <c r="R165" t="s">
        <v>79</v>
      </c>
      <c r="S165" t="s">
        <v>558</v>
      </c>
      <c r="T165" t="s">
        <v>559</v>
      </c>
      <c r="V165">
        <v>39</v>
      </c>
      <c r="AB165" t="s">
        <v>562</v>
      </c>
      <c r="AE165" t="s">
        <v>489</v>
      </c>
      <c r="AF165" t="s">
        <v>300</v>
      </c>
      <c r="AG165" t="s">
        <v>4</v>
      </c>
      <c r="AL165" t="s">
        <v>1109</v>
      </c>
      <c r="AM165" t="s">
        <v>1110</v>
      </c>
      <c r="AQ165" t="s">
        <v>1111</v>
      </c>
      <c r="AR165" t="s">
        <v>49</v>
      </c>
      <c r="AS165" t="s">
        <v>60</v>
      </c>
      <c r="AT165" t="s">
        <v>300</v>
      </c>
      <c r="AU165" t="s">
        <v>79</v>
      </c>
      <c r="AV165">
        <v>39</v>
      </c>
    </row>
    <row r="166" spans="1:48" x14ac:dyDescent="0.25">
      <c r="A166">
        <v>9164</v>
      </c>
      <c r="B166" t="s">
        <v>55</v>
      </c>
      <c r="C166">
        <v>4</v>
      </c>
      <c r="D166" t="s">
        <v>1112</v>
      </c>
      <c r="E166" t="s">
        <v>46</v>
      </c>
      <c r="F166" t="s">
        <v>1102</v>
      </c>
      <c r="G166" t="s">
        <v>1104</v>
      </c>
      <c r="H166" t="s">
        <v>1106</v>
      </c>
      <c r="I166" t="s">
        <v>1113</v>
      </c>
      <c r="N166" t="s">
        <v>489</v>
      </c>
      <c r="P166">
        <v>3380</v>
      </c>
      <c r="Q166" t="s">
        <v>93</v>
      </c>
      <c r="S166" t="s">
        <v>558</v>
      </c>
      <c r="V166">
        <v>39</v>
      </c>
      <c r="AB166" t="s">
        <v>300</v>
      </c>
      <c r="AE166" t="s">
        <v>489</v>
      </c>
      <c r="AG166" t="s">
        <v>4</v>
      </c>
      <c r="AL166" t="s">
        <v>1114</v>
      </c>
      <c r="AM166" t="s">
        <v>1110</v>
      </c>
      <c r="AQ166" t="s">
        <v>1115</v>
      </c>
      <c r="AR166" t="s">
        <v>93</v>
      </c>
      <c r="AS166" t="s">
        <v>50</v>
      </c>
      <c r="AV166">
        <v>39</v>
      </c>
    </row>
    <row r="167" spans="1:48" x14ac:dyDescent="0.25">
      <c r="A167">
        <v>9165</v>
      </c>
      <c r="B167" t="s">
        <v>55</v>
      </c>
      <c r="C167">
        <v>4</v>
      </c>
      <c r="D167" t="s">
        <v>1116</v>
      </c>
      <c r="E167" t="s">
        <v>46</v>
      </c>
      <c r="F167" t="s">
        <v>1102</v>
      </c>
      <c r="G167" t="s">
        <v>1104</v>
      </c>
      <c r="H167" t="s">
        <v>1106</v>
      </c>
      <c r="I167" t="s">
        <v>1117</v>
      </c>
      <c r="N167" t="s">
        <v>489</v>
      </c>
      <c r="P167">
        <v>5022</v>
      </c>
      <c r="Q167" t="s">
        <v>49</v>
      </c>
      <c r="R167" t="s">
        <v>61</v>
      </c>
      <c r="S167" t="s">
        <v>558</v>
      </c>
      <c r="T167" t="s">
        <v>559</v>
      </c>
      <c r="V167">
        <v>39</v>
      </c>
      <c r="AB167" t="s">
        <v>300</v>
      </c>
      <c r="AE167" t="s">
        <v>489</v>
      </c>
      <c r="AF167" t="s">
        <v>1118</v>
      </c>
      <c r="AG167" t="s">
        <v>4</v>
      </c>
      <c r="AL167" t="s">
        <v>222</v>
      </c>
      <c r="AM167" t="s">
        <v>1110</v>
      </c>
      <c r="AQ167" t="s">
        <v>1119</v>
      </c>
      <c r="AR167" t="s">
        <v>49</v>
      </c>
      <c r="AS167" t="s">
        <v>60</v>
      </c>
      <c r="AT167" t="s">
        <v>1120</v>
      </c>
      <c r="AU167" t="s">
        <v>61</v>
      </c>
      <c r="AV167">
        <v>39</v>
      </c>
    </row>
    <row r="168" spans="1:48" x14ac:dyDescent="0.25">
      <c r="A168">
        <v>9167</v>
      </c>
      <c r="B168" t="s">
        <v>55</v>
      </c>
      <c r="C168">
        <v>4</v>
      </c>
      <c r="D168" t="s">
        <v>1121</v>
      </c>
      <c r="E168" t="s">
        <v>46</v>
      </c>
      <c r="F168" t="s">
        <v>1102</v>
      </c>
      <c r="G168" t="s">
        <v>1104</v>
      </c>
      <c r="H168" t="s">
        <v>1106</v>
      </c>
      <c r="I168" t="s">
        <v>1122</v>
      </c>
      <c r="N168" t="s">
        <v>489</v>
      </c>
      <c r="P168">
        <v>5023</v>
      </c>
      <c r="Q168" t="s">
        <v>49</v>
      </c>
      <c r="R168" t="s">
        <v>61</v>
      </c>
      <c r="S168" t="s">
        <v>558</v>
      </c>
      <c r="T168" t="s">
        <v>559</v>
      </c>
      <c r="V168">
        <v>39</v>
      </c>
      <c r="AB168" t="s">
        <v>562</v>
      </c>
      <c r="AE168" t="s">
        <v>489</v>
      </c>
      <c r="AG168" t="s">
        <v>4</v>
      </c>
      <c r="AL168" t="s">
        <v>1123</v>
      </c>
      <c r="AM168" t="s">
        <v>1110</v>
      </c>
      <c r="AQ168" t="s">
        <v>1124</v>
      </c>
      <c r="AR168" t="s">
        <v>49</v>
      </c>
      <c r="AS168" t="s">
        <v>50</v>
      </c>
      <c r="AU168" t="s">
        <v>61</v>
      </c>
      <c r="AV168">
        <v>39</v>
      </c>
    </row>
    <row r="169" spans="1:48" x14ac:dyDescent="0.25">
      <c r="A169">
        <v>9168</v>
      </c>
      <c r="B169" t="s">
        <v>96</v>
      </c>
      <c r="C169">
        <v>1</v>
      </c>
      <c r="D169" t="s">
        <v>1125</v>
      </c>
      <c r="E169" t="s">
        <v>46</v>
      </c>
      <c r="F169" t="s">
        <v>1126</v>
      </c>
      <c r="N169" t="s">
        <v>489</v>
      </c>
      <c r="Q169" t="s">
        <v>49</v>
      </c>
      <c r="R169" t="s">
        <v>51</v>
      </c>
      <c r="S169" t="s">
        <v>1126</v>
      </c>
      <c r="T169" t="s">
        <v>559</v>
      </c>
      <c r="AB169" t="s">
        <v>562</v>
      </c>
      <c r="AE169" t="s">
        <v>489</v>
      </c>
      <c r="AG169" t="s">
        <v>489</v>
      </c>
      <c r="AM169" t="s">
        <v>489</v>
      </c>
    </row>
    <row r="170" spans="1:48" x14ac:dyDescent="0.25">
      <c r="A170">
        <v>9169</v>
      </c>
      <c r="B170" t="s">
        <v>96</v>
      </c>
      <c r="C170">
        <v>2</v>
      </c>
      <c r="D170" t="s">
        <v>1127</v>
      </c>
      <c r="E170" t="s">
        <v>46</v>
      </c>
      <c r="F170" t="s">
        <v>1126</v>
      </c>
      <c r="G170" t="s">
        <v>1128</v>
      </c>
      <c r="N170" t="s">
        <v>489</v>
      </c>
      <c r="Q170" t="s">
        <v>49</v>
      </c>
      <c r="R170" t="s">
        <v>51</v>
      </c>
      <c r="S170" t="s">
        <v>1126</v>
      </c>
      <c r="T170" t="s">
        <v>559</v>
      </c>
      <c r="AB170" t="s">
        <v>562</v>
      </c>
      <c r="AE170" t="s">
        <v>489</v>
      </c>
      <c r="AG170" t="s">
        <v>489</v>
      </c>
      <c r="AM170" t="s">
        <v>489</v>
      </c>
    </row>
    <row r="171" spans="1:48" x14ac:dyDescent="0.25">
      <c r="A171">
        <v>9170</v>
      </c>
      <c r="B171" t="s">
        <v>96</v>
      </c>
      <c r="C171">
        <v>3</v>
      </c>
      <c r="D171" t="s">
        <v>1129</v>
      </c>
      <c r="E171" t="s">
        <v>46</v>
      </c>
      <c r="F171" t="s">
        <v>1126</v>
      </c>
      <c r="G171" t="s">
        <v>1128</v>
      </c>
      <c r="H171" t="s">
        <v>1130</v>
      </c>
      <c r="N171" t="s">
        <v>489</v>
      </c>
      <c r="Q171" t="s">
        <v>49</v>
      </c>
      <c r="R171" t="s">
        <v>51</v>
      </c>
      <c r="S171" t="s">
        <v>1126</v>
      </c>
      <c r="T171" t="s">
        <v>559</v>
      </c>
      <c r="AB171" t="s">
        <v>562</v>
      </c>
      <c r="AE171" t="s">
        <v>489</v>
      </c>
      <c r="AG171" t="s">
        <v>489</v>
      </c>
      <c r="AM171" t="s">
        <v>489</v>
      </c>
    </row>
    <row r="172" spans="1:48" x14ac:dyDescent="0.25">
      <c r="A172">
        <v>9171</v>
      </c>
      <c r="B172" t="s">
        <v>55</v>
      </c>
      <c r="C172">
        <v>4</v>
      </c>
      <c r="D172" t="s">
        <v>1131</v>
      </c>
      <c r="E172" t="s">
        <v>46</v>
      </c>
      <c r="F172" t="s">
        <v>1126</v>
      </c>
      <c r="G172" t="s">
        <v>1128</v>
      </c>
      <c r="H172" t="s">
        <v>1130</v>
      </c>
      <c r="I172" t="s">
        <v>1132</v>
      </c>
      <c r="N172" t="s">
        <v>489</v>
      </c>
      <c r="P172">
        <v>2655</v>
      </c>
      <c r="Q172" t="s">
        <v>49</v>
      </c>
      <c r="R172" t="s">
        <v>51</v>
      </c>
      <c r="S172" t="s">
        <v>1126</v>
      </c>
      <c r="T172" t="s">
        <v>559</v>
      </c>
      <c r="V172">
        <v>13</v>
      </c>
      <c r="W172" t="s">
        <v>867</v>
      </c>
      <c r="AB172" t="s">
        <v>562</v>
      </c>
      <c r="AE172" t="s">
        <v>489</v>
      </c>
      <c r="AG172" t="s">
        <v>4</v>
      </c>
      <c r="AL172" t="s">
        <v>1133</v>
      </c>
      <c r="AM172" t="s">
        <v>869</v>
      </c>
      <c r="AQ172" t="s">
        <v>1134</v>
      </c>
      <c r="AR172" t="s">
        <v>49</v>
      </c>
      <c r="AS172" t="s">
        <v>50</v>
      </c>
      <c r="AU172" t="s">
        <v>51</v>
      </c>
      <c r="AV172">
        <v>13</v>
      </c>
    </row>
    <row r="173" spans="1:48" x14ac:dyDescent="0.25">
      <c r="A173">
        <v>9172</v>
      </c>
      <c r="B173" t="s">
        <v>55</v>
      </c>
      <c r="C173">
        <v>4</v>
      </c>
      <c r="D173" t="s">
        <v>1135</v>
      </c>
      <c r="E173" t="s">
        <v>46</v>
      </c>
      <c r="F173" t="s">
        <v>1126</v>
      </c>
      <c r="G173" t="s">
        <v>1128</v>
      </c>
      <c r="H173" t="s">
        <v>1130</v>
      </c>
      <c r="I173" t="s">
        <v>1136</v>
      </c>
      <c r="N173" t="s">
        <v>489</v>
      </c>
      <c r="P173">
        <v>2656</v>
      </c>
      <c r="Q173" t="s">
        <v>49</v>
      </c>
      <c r="R173" t="s">
        <v>51</v>
      </c>
      <c r="S173" t="s">
        <v>1126</v>
      </c>
      <c r="T173" t="s">
        <v>559</v>
      </c>
      <c r="V173">
        <v>13</v>
      </c>
      <c r="W173" t="s">
        <v>867</v>
      </c>
      <c r="AB173" t="s">
        <v>562</v>
      </c>
      <c r="AE173" t="s">
        <v>489</v>
      </c>
      <c r="AG173" t="s">
        <v>4</v>
      </c>
      <c r="AL173" t="s">
        <v>1137</v>
      </c>
      <c r="AM173" t="s">
        <v>869</v>
      </c>
      <c r="AQ173" t="s">
        <v>1138</v>
      </c>
      <c r="AR173" t="s">
        <v>49</v>
      </c>
      <c r="AS173" t="s">
        <v>50</v>
      </c>
      <c r="AU173" t="s">
        <v>51</v>
      </c>
      <c r="AV173">
        <v>13</v>
      </c>
    </row>
    <row r="174" spans="1:48" x14ac:dyDescent="0.25">
      <c r="A174">
        <v>9173</v>
      </c>
      <c r="B174" t="s">
        <v>55</v>
      </c>
      <c r="C174">
        <v>4</v>
      </c>
      <c r="D174" t="s">
        <v>1139</v>
      </c>
      <c r="E174" t="s">
        <v>46</v>
      </c>
      <c r="F174" t="s">
        <v>1126</v>
      </c>
      <c r="G174" t="s">
        <v>1128</v>
      </c>
      <c r="H174" t="s">
        <v>1130</v>
      </c>
      <c r="I174" t="s">
        <v>1140</v>
      </c>
      <c r="N174" t="s">
        <v>489</v>
      </c>
      <c r="P174">
        <v>2657</v>
      </c>
      <c r="Q174" t="s">
        <v>49</v>
      </c>
      <c r="R174" t="s">
        <v>51</v>
      </c>
      <c r="S174" t="s">
        <v>1126</v>
      </c>
      <c r="T174" t="s">
        <v>559</v>
      </c>
      <c r="V174">
        <v>13</v>
      </c>
      <c r="W174" t="s">
        <v>867</v>
      </c>
      <c r="AB174" t="s">
        <v>562</v>
      </c>
      <c r="AE174" t="s">
        <v>489</v>
      </c>
      <c r="AG174" t="s">
        <v>4</v>
      </c>
      <c r="AL174" t="s">
        <v>1141</v>
      </c>
      <c r="AM174" t="s">
        <v>869</v>
      </c>
      <c r="AQ174" t="s">
        <v>1142</v>
      </c>
      <c r="AR174" t="s">
        <v>49</v>
      </c>
      <c r="AS174" t="s">
        <v>50</v>
      </c>
      <c r="AU174" t="s">
        <v>51</v>
      </c>
      <c r="AV174">
        <v>13</v>
      </c>
    </row>
    <row r="175" spans="1:48" x14ac:dyDescent="0.25">
      <c r="A175">
        <v>9174</v>
      </c>
      <c r="B175" t="s">
        <v>96</v>
      </c>
      <c r="C175">
        <v>3</v>
      </c>
      <c r="D175" t="s">
        <v>1143</v>
      </c>
      <c r="E175" t="s">
        <v>46</v>
      </c>
      <c r="F175" t="s">
        <v>1126</v>
      </c>
      <c r="G175" t="s">
        <v>1128</v>
      </c>
      <c r="H175" t="s">
        <v>1144</v>
      </c>
      <c r="N175" t="s">
        <v>489</v>
      </c>
      <c r="Q175" t="s">
        <v>49</v>
      </c>
      <c r="R175" t="s">
        <v>79</v>
      </c>
      <c r="S175" t="s">
        <v>1126</v>
      </c>
      <c r="T175" t="s">
        <v>559</v>
      </c>
      <c r="U175" t="s">
        <v>301</v>
      </c>
      <c r="AB175" t="s">
        <v>562</v>
      </c>
      <c r="AE175" t="s">
        <v>489</v>
      </c>
      <c r="AG175" t="s">
        <v>489</v>
      </c>
      <c r="AM175" t="s">
        <v>489</v>
      </c>
    </row>
    <row r="176" spans="1:48" x14ac:dyDescent="0.25">
      <c r="A176">
        <v>9175</v>
      </c>
      <c r="B176" t="s">
        <v>55</v>
      </c>
      <c r="C176">
        <v>4</v>
      </c>
      <c r="D176" t="s">
        <v>1145</v>
      </c>
      <c r="E176" t="s">
        <v>46</v>
      </c>
      <c r="F176" t="s">
        <v>1126</v>
      </c>
      <c r="G176" t="s">
        <v>1128</v>
      </c>
      <c r="H176" t="s">
        <v>1144</v>
      </c>
      <c r="I176" t="s">
        <v>1146</v>
      </c>
      <c r="N176" t="s">
        <v>489</v>
      </c>
      <c r="P176">
        <v>2646</v>
      </c>
      <c r="Q176" t="s">
        <v>49</v>
      </c>
      <c r="R176" t="s">
        <v>79</v>
      </c>
      <c r="S176" t="s">
        <v>1126</v>
      </c>
      <c r="T176" t="s">
        <v>559</v>
      </c>
      <c r="U176" t="s">
        <v>301</v>
      </c>
      <c r="V176">
        <v>13</v>
      </c>
      <c r="W176" t="s">
        <v>867</v>
      </c>
      <c r="AB176" t="s">
        <v>562</v>
      </c>
      <c r="AE176" t="s">
        <v>489</v>
      </c>
      <c r="AG176" t="s">
        <v>4</v>
      </c>
      <c r="AL176" t="s">
        <v>1147</v>
      </c>
      <c r="AM176" t="s">
        <v>869</v>
      </c>
      <c r="AQ176" t="s">
        <v>1148</v>
      </c>
      <c r="AR176" t="s">
        <v>49</v>
      </c>
      <c r="AS176" t="s">
        <v>50</v>
      </c>
      <c r="AU176" t="s">
        <v>79</v>
      </c>
      <c r="AV176">
        <v>13</v>
      </c>
    </row>
    <row r="177" spans="1:48" x14ac:dyDescent="0.25">
      <c r="A177">
        <v>9176</v>
      </c>
      <c r="B177" t="s">
        <v>55</v>
      </c>
      <c r="C177">
        <v>4</v>
      </c>
      <c r="D177" t="s">
        <v>1149</v>
      </c>
      <c r="E177" t="s">
        <v>46</v>
      </c>
      <c r="F177" t="s">
        <v>1126</v>
      </c>
      <c r="G177" t="s">
        <v>1128</v>
      </c>
      <c r="H177" t="s">
        <v>1144</v>
      </c>
      <c r="I177" t="s">
        <v>1150</v>
      </c>
      <c r="N177" t="s">
        <v>489</v>
      </c>
      <c r="P177">
        <v>2647</v>
      </c>
      <c r="Q177" t="s">
        <v>49</v>
      </c>
      <c r="R177" t="s">
        <v>79</v>
      </c>
      <c r="S177" t="s">
        <v>1126</v>
      </c>
      <c r="T177" t="s">
        <v>559</v>
      </c>
      <c r="U177" t="s">
        <v>301</v>
      </c>
      <c r="V177">
        <v>13</v>
      </c>
      <c r="W177" t="s">
        <v>867</v>
      </c>
      <c r="AB177" t="s">
        <v>562</v>
      </c>
      <c r="AE177" t="s">
        <v>489</v>
      </c>
      <c r="AG177" t="s">
        <v>4</v>
      </c>
      <c r="AL177" t="s">
        <v>1151</v>
      </c>
      <c r="AM177" t="s">
        <v>869</v>
      </c>
      <c r="AQ177" t="s">
        <v>1152</v>
      </c>
      <c r="AR177" t="s">
        <v>49</v>
      </c>
      <c r="AS177" t="s">
        <v>50</v>
      </c>
      <c r="AU177" t="s">
        <v>79</v>
      </c>
      <c r="AV177">
        <v>13</v>
      </c>
    </row>
    <row r="178" spans="1:48" x14ac:dyDescent="0.25">
      <c r="A178">
        <v>9177</v>
      </c>
      <c r="B178" t="s">
        <v>55</v>
      </c>
      <c r="C178">
        <v>4</v>
      </c>
      <c r="D178" t="s">
        <v>1153</v>
      </c>
      <c r="E178" t="s">
        <v>46</v>
      </c>
      <c r="F178" t="s">
        <v>1126</v>
      </c>
      <c r="G178" t="s">
        <v>1128</v>
      </c>
      <c r="H178" t="s">
        <v>1144</v>
      </c>
      <c r="I178" t="s">
        <v>1154</v>
      </c>
      <c r="N178" t="s">
        <v>489</v>
      </c>
      <c r="P178">
        <v>2648</v>
      </c>
      <c r="Q178" t="s">
        <v>49</v>
      </c>
      <c r="R178" t="s">
        <v>79</v>
      </c>
      <c r="S178" t="s">
        <v>1126</v>
      </c>
      <c r="T178" t="s">
        <v>559</v>
      </c>
      <c r="U178" t="s">
        <v>301</v>
      </c>
      <c r="V178">
        <v>13</v>
      </c>
      <c r="W178" t="s">
        <v>867</v>
      </c>
      <c r="AB178" t="s">
        <v>562</v>
      </c>
      <c r="AE178" t="s">
        <v>489</v>
      </c>
      <c r="AG178" t="s">
        <v>4</v>
      </c>
      <c r="AL178" t="s">
        <v>1155</v>
      </c>
      <c r="AM178" t="s">
        <v>869</v>
      </c>
      <c r="AQ178" t="s">
        <v>1156</v>
      </c>
      <c r="AR178" t="s">
        <v>49</v>
      </c>
      <c r="AS178" t="s">
        <v>50</v>
      </c>
      <c r="AU178" t="s">
        <v>79</v>
      </c>
      <c r="AV178">
        <v>13</v>
      </c>
    </row>
    <row r="179" spans="1:48" x14ac:dyDescent="0.25">
      <c r="A179">
        <v>9178</v>
      </c>
      <c r="B179" t="s">
        <v>55</v>
      </c>
      <c r="C179">
        <v>4</v>
      </c>
      <c r="D179" t="s">
        <v>1157</v>
      </c>
      <c r="E179" t="s">
        <v>46</v>
      </c>
      <c r="F179" t="s">
        <v>1126</v>
      </c>
      <c r="G179" t="s">
        <v>1128</v>
      </c>
      <c r="H179" t="s">
        <v>1144</v>
      </c>
      <c r="I179" t="s">
        <v>1158</v>
      </c>
      <c r="N179" t="s">
        <v>489</v>
      </c>
      <c r="P179">
        <v>2649</v>
      </c>
      <c r="Q179" t="s">
        <v>49</v>
      </c>
      <c r="R179" t="s">
        <v>79</v>
      </c>
      <c r="S179" t="s">
        <v>1126</v>
      </c>
      <c r="T179" t="s">
        <v>559</v>
      </c>
      <c r="U179" t="s">
        <v>301</v>
      </c>
      <c r="V179">
        <v>13</v>
      </c>
      <c r="W179" t="s">
        <v>867</v>
      </c>
      <c r="AB179" t="s">
        <v>562</v>
      </c>
      <c r="AE179" t="s">
        <v>489</v>
      </c>
      <c r="AG179" t="s">
        <v>4</v>
      </c>
      <c r="AL179" t="s">
        <v>1159</v>
      </c>
      <c r="AM179" t="s">
        <v>869</v>
      </c>
      <c r="AQ179" t="s">
        <v>1160</v>
      </c>
      <c r="AR179" t="s">
        <v>49</v>
      </c>
      <c r="AS179" t="s">
        <v>50</v>
      </c>
      <c r="AU179" t="s">
        <v>79</v>
      </c>
      <c r="AV179">
        <v>13</v>
      </c>
    </row>
    <row r="180" spans="1:48" x14ac:dyDescent="0.25">
      <c r="A180">
        <v>9179</v>
      </c>
      <c r="B180" t="s">
        <v>96</v>
      </c>
      <c r="C180">
        <v>3</v>
      </c>
      <c r="D180" t="s">
        <v>1161</v>
      </c>
      <c r="E180" t="s">
        <v>46</v>
      </c>
      <c r="F180" t="s">
        <v>1126</v>
      </c>
      <c r="G180" t="s">
        <v>1128</v>
      </c>
      <c r="H180" t="s">
        <v>1162</v>
      </c>
      <c r="N180" t="s">
        <v>489</v>
      </c>
      <c r="Q180" t="s">
        <v>49</v>
      </c>
      <c r="R180" t="s">
        <v>51</v>
      </c>
      <c r="S180" t="s">
        <v>1126</v>
      </c>
      <c r="T180" t="s">
        <v>559</v>
      </c>
      <c r="AB180" t="s">
        <v>562</v>
      </c>
      <c r="AE180" t="s">
        <v>489</v>
      </c>
      <c r="AG180" t="s">
        <v>489</v>
      </c>
      <c r="AM180" t="s">
        <v>489</v>
      </c>
    </row>
    <row r="181" spans="1:48" x14ac:dyDescent="0.25">
      <c r="A181">
        <v>9180</v>
      </c>
      <c r="B181" t="s">
        <v>55</v>
      </c>
      <c r="C181">
        <v>4</v>
      </c>
      <c r="D181" t="s">
        <v>1163</v>
      </c>
      <c r="E181" t="s">
        <v>46</v>
      </c>
      <c r="F181" t="s">
        <v>1126</v>
      </c>
      <c r="G181" t="s">
        <v>1128</v>
      </c>
      <c r="H181" t="s">
        <v>1162</v>
      </c>
      <c r="I181" t="s">
        <v>1164</v>
      </c>
      <c r="N181" t="s">
        <v>489</v>
      </c>
      <c r="P181">
        <v>505</v>
      </c>
      <c r="Q181" t="s">
        <v>49</v>
      </c>
      <c r="R181" t="s">
        <v>51</v>
      </c>
      <c r="S181" t="s">
        <v>1126</v>
      </c>
      <c r="T181" t="s">
        <v>559</v>
      </c>
      <c r="V181">
        <v>13</v>
      </c>
      <c r="W181" t="s">
        <v>867</v>
      </c>
      <c r="AB181" t="s">
        <v>300</v>
      </c>
      <c r="AE181" t="s">
        <v>489</v>
      </c>
      <c r="AG181" t="s">
        <v>4</v>
      </c>
      <c r="AL181" t="s">
        <v>1165</v>
      </c>
      <c r="AM181" t="s">
        <v>869</v>
      </c>
      <c r="AQ181" t="s">
        <v>1166</v>
      </c>
      <c r="AR181" t="s">
        <v>49</v>
      </c>
      <c r="AS181" t="s">
        <v>50</v>
      </c>
      <c r="AU181" t="s">
        <v>51</v>
      </c>
      <c r="AV181">
        <v>13</v>
      </c>
    </row>
    <row r="182" spans="1:48" x14ac:dyDescent="0.25">
      <c r="A182">
        <v>9181</v>
      </c>
      <c r="B182" t="s">
        <v>55</v>
      </c>
      <c r="C182">
        <v>4</v>
      </c>
      <c r="D182" t="s">
        <v>1167</v>
      </c>
      <c r="E182" t="s">
        <v>46</v>
      </c>
      <c r="F182" t="s">
        <v>1126</v>
      </c>
      <c r="G182" t="s">
        <v>1128</v>
      </c>
      <c r="H182" t="s">
        <v>1162</v>
      </c>
      <c r="I182" t="s">
        <v>1168</v>
      </c>
      <c r="N182" t="s">
        <v>489</v>
      </c>
      <c r="P182">
        <v>2681</v>
      </c>
      <c r="Q182" t="s">
        <v>49</v>
      </c>
      <c r="R182" t="s">
        <v>61</v>
      </c>
      <c r="S182" t="s">
        <v>1126</v>
      </c>
      <c r="T182" t="s">
        <v>559</v>
      </c>
      <c r="V182">
        <v>13</v>
      </c>
      <c r="W182" t="s">
        <v>867</v>
      </c>
      <c r="AB182" t="s">
        <v>300</v>
      </c>
      <c r="AE182" t="s">
        <v>489</v>
      </c>
      <c r="AG182" t="s">
        <v>4</v>
      </c>
      <c r="AL182" t="s">
        <v>1169</v>
      </c>
      <c r="AM182" t="s">
        <v>869</v>
      </c>
      <c r="AQ182" t="s">
        <v>1170</v>
      </c>
      <c r="AR182" t="s">
        <v>49</v>
      </c>
      <c r="AS182" t="s">
        <v>50</v>
      </c>
      <c r="AU182" t="s">
        <v>61</v>
      </c>
      <c r="AV182">
        <v>13</v>
      </c>
    </row>
    <row r="183" spans="1:48" x14ac:dyDescent="0.25">
      <c r="A183">
        <v>9182</v>
      </c>
      <c r="B183" t="s">
        <v>55</v>
      </c>
      <c r="C183">
        <v>4</v>
      </c>
      <c r="D183" t="s">
        <v>1171</v>
      </c>
      <c r="E183" t="s">
        <v>46</v>
      </c>
      <c r="F183" t="s">
        <v>1126</v>
      </c>
      <c r="G183" t="s">
        <v>1128</v>
      </c>
      <c r="H183" t="s">
        <v>1162</v>
      </c>
      <c r="I183" t="s">
        <v>1172</v>
      </c>
      <c r="N183" t="s">
        <v>489</v>
      </c>
      <c r="P183">
        <v>2738</v>
      </c>
      <c r="Q183" t="s">
        <v>49</v>
      </c>
      <c r="R183" t="s">
        <v>61</v>
      </c>
      <c r="S183" t="s">
        <v>1126</v>
      </c>
      <c r="T183" t="s">
        <v>559</v>
      </c>
      <c r="V183">
        <v>13</v>
      </c>
      <c r="W183" t="s">
        <v>867</v>
      </c>
      <c r="AB183" t="s">
        <v>300</v>
      </c>
      <c r="AE183" t="s">
        <v>489</v>
      </c>
      <c r="AG183" t="s">
        <v>4</v>
      </c>
      <c r="AL183" t="s">
        <v>1173</v>
      </c>
      <c r="AM183" t="s">
        <v>869</v>
      </c>
      <c r="AQ183" t="s">
        <v>1174</v>
      </c>
      <c r="AR183" t="s">
        <v>49</v>
      </c>
      <c r="AS183" t="s">
        <v>50</v>
      </c>
      <c r="AU183" t="s">
        <v>61</v>
      </c>
      <c r="AV183">
        <v>13</v>
      </c>
    </row>
    <row r="184" spans="1:48" x14ac:dyDescent="0.25">
      <c r="A184">
        <v>9183</v>
      </c>
      <c r="B184" t="s">
        <v>96</v>
      </c>
      <c r="C184">
        <v>3</v>
      </c>
      <c r="D184" t="s">
        <v>1175</v>
      </c>
      <c r="E184" t="s">
        <v>46</v>
      </c>
      <c r="F184" t="s">
        <v>1126</v>
      </c>
      <c r="G184" t="s">
        <v>1128</v>
      </c>
      <c r="H184" t="s">
        <v>1176</v>
      </c>
      <c r="N184" t="s">
        <v>489</v>
      </c>
      <c r="Q184" t="s">
        <v>49</v>
      </c>
      <c r="R184" t="s">
        <v>61</v>
      </c>
      <c r="S184" t="s">
        <v>1126</v>
      </c>
      <c r="T184" t="s">
        <v>559</v>
      </c>
      <c r="AB184" t="s">
        <v>562</v>
      </c>
      <c r="AE184" t="s">
        <v>489</v>
      </c>
      <c r="AG184" t="s">
        <v>489</v>
      </c>
      <c r="AM184" t="s">
        <v>489</v>
      </c>
    </row>
    <row r="185" spans="1:48" x14ac:dyDescent="0.25">
      <c r="A185">
        <v>9184</v>
      </c>
      <c r="B185" t="s">
        <v>55</v>
      </c>
      <c r="C185">
        <v>4</v>
      </c>
      <c r="D185" t="s">
        <v>1177</v>
      </c>
      <c r="E185" t="s">
        <v>46</v>
      </c>
      <c r="F185" t="s">
        <v>1126</v>
      </c>
      <c r="G185" t="s">
        <v>1128</v>
      </c>
      <c r="H185" t="s">
        <v>1176</v>
      </c>
      <c r="I185" t="s">
        <v>1178</v>
      </c>
      <c r="N185" t="s">
        <v>489</v>
      </c>
      <c r="P185">
        <v>2680</v>
      </c>
      <c r="Q185" t="s">
        <v>49</v>
      </c>
      <c r="R185" t="s">
        <v>61</v>
      </c>
      <c r="S185" t="s">
        <v>1126</v>
      </c>
      <c r="T185" t="s">
        <v>559</v>
      </c>
      <c r="V185">
        <v>13</v>
      </c>
      <c r="W185" t="s">
        <v>867</v>
      </c>
      <c r="AB185" t="s">
        <v>300</v>
      </c>
      <c r="AE185" t="s">
        <v>489</v>
      </c>
      <c r="AG185" t="s">
        <v>4</v>
      </c>
      <c r="AL185" t="s">
        <v>1179</v>
      </c>
      <c r="AM185" t="s">
        <v>869</v>
      </c>
      <c r="AQ185" t="s">
        <v>1180</v>
      </c>
      <c r="AR185" t="s">
        <v>49</v>
      </c>
      <c r="AS185" t="s">
        <v>50</v>
      </c>
      <c r="AU185" t="s">
        <v>61</v>
      </c>
      <c r="AV185">
        <v>13</v>
      </c>
    </row>
    <row r="186" spans="1:48" x14ac:dyDescent="0.25">
      <c r="A186">
        <v>9185</v>
      </c>
      <c r="B186" t="s">
        <v>55</v>
      </c>
      <c r="C186">
        <v>4</v>
      </c>
      <c r="D186" t="s">
        <v>1181</v>
      </c>
      <c r="E186" t="s">
        <v>46</v>
      </c>
      <c r="F186" t="s">
        <v>1126</v>
      </c>
      <c r="G186" t="s">
        <v>1128</v>
      </c>
      <c r="H186" t="s">
        <v>1176</v>
      </c>
      <c r="I186" t="s">
        <v>1182</v>
      </c>
      <c r="N186" t="s">
        <v>489</v>
      </c>
      <c r="P186">
        <v>2685</v>
      </c>
      <c r="Q186" t="s">
        <v>49</v>
      </c>
      <c r="R186" t="s">
        <v>61</v>
      </c>
      <c r="S186" t="s">
        <v>1126</v>
      </c>
      <c r="T186" t="s">
        <v>559</v>
      </c>
      <c r="V186">
        <v>13</v>
      </c>
      <c r="W186" t="s">
        <v>867</v>
      </c>
      <c r="AB186" t="s">
        <v>300</v>
      </c>
      <c r="AE186" t="s">
        <v>489</v>
      </c>
      <c r="AG186" t="s">
        <v>4</v>
      </c>
      <c r="AL186" t="s">
        <v>1183</v>
      </c>
      <c r="AM186" t="s">
        <v>869</v>
      </c>
      <c r="AQ186" t="s">
        <v>1184</v>
      </c>
      <c r="AR186" t="s">
        <v>49</v>
      </c>
      <c r="AS186" t="s">
        <v>50</v>
      </c>
      <c r="AU186" t="s">
        <v>61</v>
      </c>
      <c r="AV186">
        <v>13</v>
      </c>
    </row>
    <row r="187" spans="1:48" x14ac:dyDescent="0.25">
      <c r="A187">
        <v>9186</v>
      </c>
      <c r="B187" t="s">
        <v>55</v>
      </c>
      <c r="C187">
        <v>4</v>
      </c>
      <c r="D187" t="s">
        <v>1185</v>
      </c>
      <c r="E187" t="s">
        <v>46</v>
      </c>
      <c r="F187" t="s">
        <v>1126</v>
      </c>
      <c r="G187" t="s">
        <v>1128</v>
      </c>
      <c r="H187" t="s">
        <v>1176</v>
      </c>
      <c r="I187" t="s">
        <v>1186</v>
      </c>
      <c r="N187" t="s">
        <v>489</v>
      </c>
      <c r="P187">
        <v>2686</v>
      </c>
      <c r="Q187" t="s">
        <v>49</v>
      </c>
      <c r="R187" t="s">
        <v>61</v>
      </c>
      <c r="S187" t="s">
        <v>1126</v>
      </c>
      <c r="T187" t="s">
        <v>559</v>
      </c>
      <c r="V187">
        <v>13</v>
      </c>
      <c r="W187" t="s">
        <v>867</v>
      </c>
      <c r="AB187" t="s">
        <v>300</v>
      </c>
      <c r="AE187" t="s">
        <v>489</v>
      </c>
      <c r="AG187" t="s">
        <v>4</v>
      </c>
      <c r="AL187" t="s">
        <v>1187</v>
      </c>
      <c r="AM187" t="s">
        <v>869</v>
      </c>
      <c r="AQ187" t="s">
        <v>1188</v>
      </c>
      <c r="AR187" t="s">
        <v>49</v>
      </c>
      <c r="AS187" t="s">
        <v>50</v>
      </c>
      <c r="AU187" t="s">
        <v>61</v>
      </c>
      <c r="AV187">
        <v>13</v>
      </c>
    </row>
    <row r="188" spans="1:48" x14ac:dyDescent="0.25">
      <c r="A188">
        <v>9187</v>
      </c>
      <c r="B188" t="s">
        <v>55</v>
      </c>
      <c r="C188">
        <v>4</v>
      </c>
      <c r="D188" t="s">
        <v>1189</v>
      </c>
      <c r="E188" t="s">
        <v>46</v>
      </c>
      <c r="F188" t="s">
        <v>1126</v>
      </c>
      <c r="G188" t="s">
        <v>1128</v>
      </c>
      <c r="H188" t="s">
        <v>1176</v>
      </c>
      <c r="I188" t="s">
        <v>1190</v>
      </c>
      <c r="N188" t="s">
        <v>489</v>
      </c>
      <c r="P188">
        <v>2687</v>
      </c>
      <c r="Q188" t="s">
        <v>49</v>
      </c>
      <c r="R188" t="s">
        <v>61</v>
      </c>
      <c r="S188" t="s">
        <v>1126</v>
      </c>
      <c r="T188" t="s">
        <v>559</v>
      </c>
      <c r="V188">
        <v>13</v>
      </c>
      <c r="W188" t="s">
        <v>867</v>
      </c>
      <c r="AB188" t="s">
        <v>300</v>
      </c>
      <c r="AE188" t="s">
        <v>489</v>
      </c>
      <c r="AG188" t="s">
        <v>4</v>
      </c>
      <c r="AL188" t="s">
        <v>1191</v>
      </c>
      <c r="AM188" t="s">
        <v>869</v>
      </c>
      <c r="AQ188" t="s">
        <v>1192</v>
      </c>
      <c r="AR188" t="s">
        <v>49</v>
      </c>
      <c r="AS188" t="s">
        <v>50</v>
      </c>
      <c r="AU188" t="s">
        <v>61</v>
      </c>
      <c r="AV188">
        <v>13</v>
      </c>
    </row>
    <row r="189" spans="1:48" x14ac:dyDescent="0.25">
      <c r="A189">
        <v>9188</v>
      </c>
      <c r="B189" t="s">
        <v>96</v>
      </c>
      <c r="C189">
        <v>3</v>
      </c>
      <c r="D189" t="s">
        <v>1193</v>
      </c>
      <c r="E189" t="s">
        <v>46</v>
      </c>
      <c r="F189" t="s">
        <v>1126</v>
      </c>
      <c r="G189" t="s">
        <v>1128</v>
      </c>
      <c r="H189" t="s">
        <v>1194</v>
      </c>
      <c r="N189" t="s">
        <v>489</v>
      </c>
      <c r="Q189" t="s">
        <v>49</v>
      </c>
      <c r="R189" t="s">
        <v>61</v>
      </c>
      <c r="S189" t="s">
        <v>1126</v>
      </c>
      <c r="T189" t="s">
        <v>559</v>
      </c>
      <c r="AB189" t="s">
        <v>562</v>
      </c>
      <c r="AE189" t="s">
        <v>489</v>
      </c>
      <c r="AG189" t="s">
        <v>489</v>
      </c>
      <c r="AM189" t="s">
        <v>489</v>
      </c>
    </row>
    <row r="190" spans="1:48" x14ac:dyDescent="0.25">
      <c r="A190">
        <v>9189</v>
      </c>
      <c r="B190" t="s">
        <v>55</v>
      </c>
      <c r="C190">
        <v>4</v>
      </c>
      <c r="D190" t="s">
        <v>1195</v>
      </c>
      <c r="E190" t="s">
        <v>46</v>
      </c>
      <c r="F190" t="s">
        <v>1126</v>
      </c>
      <c r="G190" t="s">
        <v>1128</v>
      </c>
      <c r="H190" t="s">
        <v>1194</v>
      </c>
      <c r="I190" t="s">
        <v>1196</v>
      </c>
      <c r="N190" t="s">
        <v>489</v>
      </c>
      <c r="P190">
        <v>2679</v>
      </c>
      <c r="Q190" t="s">
        <v>49</v>
      </c>
      <c r="R190" t="s">
        <v>61</v>
      </c>
      <c r="S190" t="s">
        <v>1126</v>
      </c>
      <c r="T190" t="s">
        <v>559</v>
      </c>
      <c r="V190">
        <v>13</v>
      </c>
      <c r="W190" t="s">
        <v>867</v>
      </c>
      <c r="AB190" t="s">
        <v>300</v>
      </c>
      <c r="AE190" t="s">
        <v>489</v>
      </c>
      <c r="AG190" t="s">
        <v>4</v>
      </c>
      <c r="AL190" t="s">
        <v>1197</v>
      </c>
      <c r="AM190" t="s">
        <v>869</v>
      </c>
      <c r="AQ190" t="s">
        <v>1198</v>
      </c>
      <c r="AR190" t="s">
        <v>49</v>
      </c>
      <c r="AS190" t="s">
        <v>50</v>
      </c>
      <c r="AU190" t="s">
        <v>61</v>
      </c>
      <c r="AV190">
        <v>13</v>
      </c>
    </row>
    <row r="191" spans="1:48" x14ac:dyDescent="0.25">
      <c r="A191">
        <v>9190</v>
      </c>
      <c r="B191" t="s">
        <v>55</v>
      </c>
      <c r="C191">
        <v>4</v>
      </c>
      <c r="D191" t="s">
        <v>1199</v>
      </c>
      <c r="E191" t="s">
        <v>46</v>
      </c>
      <c r="F191" t="s">
        <v>1126</v>
      </c>
      <c r="G191" t="s">
        <v>1128</v>
      </c>
      <c r="H191" t="s">
        <v>1194</v>
      </c>
      <c r="I191" t="s">
        <v>1200</v>
      </c>
      <c r="N191" t="s">
        <v>489</v>
      </c>
      <c r="P191">
        <v>2682</v>
      </c>
      <c r="Q191" t="s">
        <v>49</v>
      </c>
      <c r="R191" t="s">
        <v>61</v>
      </c>
      <c r="S191" t="s">
        <v>1126</v>
      </c>
      <c r="T191" t="s">
        <v>559</v>
      </c>
      <c r="V191">
        <v>13</v>
      </c>
      <c r="W191" t="s">
        <v>867</v>
      </c>
      <c r="AB191" t="s">
        <v>300</v>
      </c>
      <c r="AE191" t="s">
        <v>489</v>
      </c>
      <c r="AG191" t="s">
        <v>4</v>
      </c>
      <c r="AL191" t="s">
        <v>1201</v>
      </c>
      <c r="AM191" t="s">
        <v>869</v>
      </c>
      <c r="AQ191" t="s">
        <v>1202</v>
      </c>
      <c r="AR191" t="s">
        <v>49</v>
      </c>
      <c r="AS191" t="s">
        <v>50</v>
      </c>
      <c r="AU191" t="s">
        <v>61</v>
      </c>
      <c r="AV191">
        <v>13</v>
      </c>
    </row>
    <row r="192" spans="1:48" x14ac:dyDescent="0.25">
      <c r="A192">
        <v>9191</v>
      </c>
      <c r="B192" t="s">
        <v>55</v>
      </c>
      <c r="C192">
        <v>4</v>
      </c>
      <c r="D192" t="s">
        <v>1203</v>
      </c>
      <c r="E192" t="s">
        <v>46</v>
      </c>
      <c r="F192" t="s">
        <v>1126</v>
      </c>
      <c r="G192" t="s">
        <v>1128</v>
      </c>
      <c r="H192" t="s">
        <v>1194</v>
      </c>
      <c r="I192" t="s">
        <v>1204</v>
      </c>
      <c r="N192" t="s">
        <v>489</v>
      </c>
      <c r="P192">
        <v>2683</v>
      </c>
      <c r="Q192" t="s">
        <v>49</v>
      </c>
      <c r="R192" t="s">
        <v>61</v>
      </c>
      <c r="S192" t="s">
        <v>1126</v>
      </c>
      <c r="T192" t="s">
        <v>559</v>
      </c>
      <c r="V192">
        <v>13</v>
      </c>
      <c r="W192" t="s">
        <v>867</v>
      </c>
      <c r="AB192" t="s">
        <v>300</v>
      </c>
      <c r="AE192" t="s">
        <v>489</v>
      </c>
      <c r="AG192" t="s">
        <v>4</v>
      </c>
      <c r="AL192" t="s">
        <v>1205</v>
      </c>
      <c r="AM192" t="s">
        <v>869</v>
      </c>
      <c r="AQ192" t="s">
        <v>1206</v>
      </c>
      <c r="AR192" t="s">
        <v>49</v>
      </c>
      <c r="AS192" t="s">
        <v>50</v>
      </c>
      <c r="AU192" t="s">
        <v>61</v>
      </c>
      <c r="AV192">
        <v>13</v>
      </c>
    </row>
    <row r="193" spans="1:48" x14ac:dyDescent="0.25">
      <c r="A193">
        <v>9192</v>
      </c>
      <c r="B193" t="s">
        <v>55</v>
      </c>
      <c r="C193">
        <v>4</v>
      </c>
      <c r="D193" t="s">
        <v>1207</v>
      </c>
      <c r="E193" t="s">
        <v>46</v>
      </c>
      <c r="F193" t="s">
        <v>1126</v>
      </c>
      <c r="G193" t="s">
        <v>1128</v>
      </c>
      <c r="H193" t="s">
        <v>1194</v>
      </c>
      <c r="I193" t="s">
        <v>1208</v>
      </c>
      <c r="N193" t="s">
        <v>489</v>
      </c>
      <c r="P193">
        <v>2684</v>
      </c>
      <c r="Q193" t="s">
        <v>49</v>
      </c>
      <c r="R193" t="s">
        <v>61</v>
      </c>
      <c r="S193" t="s">
        <v>1126</v>
      </c>
      <c r="T193" t="s">
        <v>559</v>
      </c>
      <c r="V193">
        <v>13</v>
      </c>
      <c r="W193" t="s">
        <v>867</v>
      </c>
      <c r="AB193" t="s">
        <v>300</v>
      </c>
      <c r="AE193" t="s">
        <v>489</v>
      </c>
      <c r="AG193" t="s">
        <v>4</v>
      </c>
      <c r="AL193" t="s">
        <v>1209</v>
      </c>
      <c r="AM193" t="s">
        <v>869</v>
      </c>
      <c r="AQ193" t="s">
        <v>1210</v>
      </c>
      <c r="AR193" t="s">
        <v>49</v>
      </c>
      <c r="AS193" t="s">
        <v>50</v>
      </c>
      <c r="AU193" t="s">
        <v>61</v>
      </c>
      <c r="AV193">
        <v>13</v>
      </c>
    </row>
    <row r="194" spans="1:48" x14ac:dyDescent="0.25">
      <c r="A194">
        <v>9193</v>
      </c>
      <c r="B194" t="s">
        <v>96</v>
      </c>
      <c r="C194">
        <v>1</v>
      </c>
      <c r="D194" t="s">
        <v>1211</v>
      </c>
      <c r="E194" t="s">
        <v>46</v>
      </c>
      <c r="F194" t="s">
        <v>1212</v>
      </c>
      <c r="N194" t="s">
        <v>489</v>
      </c>
      <c r="Q194" t="s">
        <v>49</v>
      </c>
      <c r="R194" t="s">
        <v>61</v>
      </c>
      <c r="S194" t="s">
        <v>1126</v>
      </c>
      <c r="T194" t="s">
        <v>559</v>
      </c>
      <c r="U194" t="s">
        <v>301</v>
      </c>
      <c r="AB194" t="s">
        <v>562</v>
      </c>
      <c r="AE194" t="s">
        <v>489</v>
      </c>
      <c r="AG194" t="s">
        <v>489</v>
      </c>
      <c r="AM194" t="s">
        <v>489</v>
      </c>
    </row>
    <row r="195" spans="1:48" x14ac:dyDescent="0.25">
      <c r="A195">
        <v>9194</v>
      </c>
      <c r="B195" t="s">
        <v>96</v>
      </c>
      <c r="C195">
        <v>2</v>
      </c>
      <c r="D195" t="s">
        <v>1213</v>
      </c>
      <c r="E195" t="s">
        <v>46</v>
      </c>
      <c r="F195" t="s">
        <v>1212</v>
      </c>
      <c r="G195" t="s">
        <v>1214</v>
      </c>
      <c r="N195" t="s">
        <v>489</v>
      </c>
      <c r="Q195" t="s">
        <v>49</v>
      </c>
      <c r="R195" t="s">
        <v>61</v>
      </c>
      <c r="S195" t="s">
        <v>1126</v>
      </c>
      <c r="T195" t="s">
        <v>559</v>
      </c>
      <c r="U195" t="s">
        <v>301</v>
      </c>
      <c r="AB195" t="s">
        <v>562</v>
      </c>
      <c r="AE195" t="s">
        <v>489</v>
      </c>
      <c r="AG195" t="s">
        <v>489</v>
      </c>
      <c r="AM195" t="s">
        <v>489</v>
      </c>
    </row>
    <row r="196" spans="1:48" x14ac:dyDescent="0.25">
      <c r="A196">
        <v>9195</v>
      </c>
      <c r="B196" t="s">
        <v>96</v>
      </c>
      <c r="C196">
        <v>3</v>
      </c>
      <c r="D196" t="s">
        <v>1215</v>
      </c>
      <c r="E196" t="s">
        <v>46</v>
      </c>
      <c r="F196" t="s">
        <v>1212</v>
      </c>
      <c r="G196" t="s">
        <v>1214</v>
      </c>
      <c r="H196" t="s">
        <v>1216</v>
      </c>
      <c r="N196" t="s">
        <v>489</v>
      </c>
      <c r="Q196" t="s">
        <v>49</v>
      </c>
      <c r="R196" t="s">
        <v>61</v>
      </c>
      <c r="S196" t="s">
        <v>1126</v>
      </c>
      <c r="T196" t="s">
        <v>559</v>
      </c>
      <c r="U196" t="s">
        <v>301</v>
      </c>
      <c r="AB196" t="s">
        <v>562</v>
      </c>
      <c r="AE196" t="s">
        <v>489</v>
      </c>
      <c r="AG196" t="s">
        <v>489</v>
      </c>
      <c r="AM196" t="s">
        <v>489</v>
      </c>
    </row>
    <row r="197" spans="1:48" x14ac:dyDescent="0.25">
      <c r="A197">
        <v>9196</v>
      </c>
      <c r="B197" t="s">
        <v>55</v>
      </c>
      <c r="C197">
        <v>4</v>
      </c>
      <c r="D197" t="s">
        <v>1217</v>
      </c>
      <c r="E197" t="s">
        <v>46</v>
      </c>
      <c r="F197" t="s">
        <v>1212</v>
      </c>
      <c r="G197" t="s">
        <v>1214</v>
      </c>
      <c r="H197" t="s">
        <v>1216</v>
      </c>
      <c r="I197" t="s">
        <v>1218</v>
      </c>
      <c r="N197" t="s">
        <v>489</v>
      </c>
      <c r="P197">
        <v>2660</v>
      </c>
      <c r="Q197" t="s">
        <v>49</v>
      </c>
      <c r="R197" t="s">
        <v>61</v>
      </c>
      <c r="S197" t="s">
        <v>1126</v>
      </c>
      <c r="T197" t="s">
        <v>559</v>
      </c>
      <c r="U197" t="s">
        <v>301</v>
      </c>
      <c r="V197">
        <v>13</v>
      </c>
      <c r="W197" t="s">
        <v>867</v>
      </c>
      <c r="AB197" t="s">
        <v>562</v>
      </c>
      <c r="AE197" t="s">
        <v>489</v>
      </c>
      <c r="AG197" t="s">
        <v>4</v>
      </c>
      <c r="AL197" t="s">
        <v>1219</v>
      </c>
      <c r="AM197" t="s">
        <v>869</v>
      </c>
      <c r="AQ197" t="s">
        <v>1220</v>
      </c>
      <c r="AR197" t="s">
        <v>49</v>
      </c>
      <c r="AS197" t="s">
        <v>50</v>
      </c>
      <c r="AU197" t="s">
        <v>61</v>
      </c>
      <c r="AV197">
        <v>13</v>
      </c>
    </row>
    <row r="198" spans="1:48" x14ac:dyDescent="0.25">
      <c r="A198">
        <v>9197</v>
      </c>
      <c r="B198" t="s">
        <v>55</v>
      </c>
      <c r="C198">
        <v>4</v>
      </c>
      <c r="D198" t="s">
        <v>1221</v>
      </c>
      <c r="E198" t="s">
        <v>46</v>
      </c>
      <c r="F198" t="s">
        <v>1212</v>
      </c>
      <c r="G198" t="s">
        <v>1214</v>
      </c>
      <c r="H198" t="s">
        <v>1216</v>
      </c>
      <c r="I198" t="s">
        <v>1222</v>
      </c>
      <c r="N198" t="s">
        <v>489</v>
      </c>
      <c r="P198">
        <v>2661</v>
      </c>
      <c r="Q198" t="s">
        <v>49</v>
      </c>
      <c r="R198" t="s">
        <v>61</v>
      </c>
      <c r="S198" t="s">
        <v>1126</v>
      </c>
      <c r="T198" t="s">
        <v>559</v>
      </c>
      <c r="U198" t="s">
        <v>301</v>
      </c>
      <c r="V198">
        <v>13</v>
      </c>
      <c r="W198" t="s">
        <v>867</v>
      </c>
      <c r="AB198" t="s">
        <v>562</v>
      </c>
      <c r="AE198" t="s">
        <v>489</v>
      </c>
      <c r="AG198" t="s">
        <v>4</v>
      </c>
      <c r="AL198" t="s">
        <v>1223</v>
      </c>
      <c r="AM198" t="s">
        <v>869</v>
      </c>
      <c r="AQ198" t="s">
        <v>1224</v>
      </c>
      <c r="AR198" t="s">
        <v>49</v>
      </c>
      <c r="AS198" t="s">
        <v>50</v>
      </c>
      <c r="AU198" t="s">
        <v>61</v>
      </c>
      <c r="AV198">
        <v>13</v>
      </c>
    </row>
    <row r="199" spans="1:48" x14ac:dyDescent="0.25">
      <c r="A199">
        <v>9198</v>
      </c>
      <c r="B199" t="s">
        <v>55</v>
      </c>
      <c r="C199">
        <v>4</v>
      </c>
      <c r="D199" t="s">
        <v>1225</v>
      </c>
      <c r="E199" t="s">
        <v>46</v>
      </c>
      <c r="F199" t="s">
        <v>1212</v>
      </c>
      <c r="G199" t="s">
        <v>1214</v>
      </c>
      <c r="H199" t="s">
        <v>1216</v>
      </c>
      <c r="I199" t="s">
        <v>1226</v>
      </c>
      <c r="N199" t="s">
        <v>489</v>
      </c>
      <c r="P199">
        <v>2662</v>
      </c>
      <c r="Q199" t="s">
        <v>49</v>
      </c>
      <c r="R199" t="s">
        <v>61</v>
      </c>
      <c r="S199" t="s">
        <v>1126</v>
      </c>
      <c r="T199" t="s">
        <v>559</v>
      </c>
      <c r="U199" t="s">
        <v>301</v>
      </c>
      <c r="V199">
        <v>13</v>
      </c>
      <c r="W199" t="s">
        <v>867</v>
      </c>
      <c r="AB199" t="s">
        <v>562</v>
      </c>
      <c r="AE199" t="s">
        <v>489</v>
      </c>
      <c r="AG199" t="s">
        <v>4</v>
      </c>
      <c r="AL199" t="s">
        <v>1227</v>
      </c>
      <c r="AM199" t="s">
        <v>869</v>
      </c>
      <c r="AQ199" t="s">
        <v>1228</v>
      </c>
      <c r="AR199" t="s">
        <v>49</v>
      </c>
      <c r="AS199" t="s">
        <v>50</v>
      </c>
      <c r="AU199" t="s">
        <v>61</v>
      </c>
      <c r="AV199">
        <v>13</v>
      </c>
    </row>
    <row r="200" spans="1:48" x14ac:dyDescent="0.25">
      <c r="A200">
        <v>9199</v>
      </c>
      <c r="B200" t="s">
        <v>55</v>
      </c>
      <c r="C200">
        <v>4</v>
      </c>
      <c r="D200" t="s">
        <v>1229</v>
      </c>
      <c r="E200" t="s">
        <v>46</v>
      </c>
      <c r="F200" t="s">
        <v>1212</v>
      </c>
      <c r="G200" t="s">
        <v>1214</v>
      </c>
      <c r="H200" t="s">
        <v>1216</v>
      </c>
      <c r="I200" t="s">
        <v>1230</v>
      </c>
      <c r="N200" t="s">
        <v>489</v>
      </c>
      <c r="P200">
        <v>2663</v>
      </c>
      <c r="Q200" t="s">
        <v>49</v>
      </c>
      <c r="R200" t="s">
        <v>61</v>
      </c>
      <c r="S200" t="s">
        <v>1126</v>
      </c>
      <c r="T200" t="s">
        <v>559</v>
      </c>
      <c r="U200" t="s">
        <v>301</v>
      </c>
      <c r="V200">
        <v>13</v>
      </c>
      <c r="W200" t="s">
        <v>867</v>
      </c>
      <c r="AB200" t="s">
        <v>562</v>
      </c>
      <c r="AE200" t="s">
        <v>489</v>
      </c>
      <c r="AG200" t="s">
        <v>4</v>
      </c>
      <c r="AL200" t="s">
        <v>1231</v>
      </c>
      <c r="AM200" t="s">
        <v>869</v>
      </c>
      <c r="AQ200" t="s">
        <v>1232</v>
      </c>
      <c r="AR200" t="s">
        <v>49</v>
      </c>
      <c r="AS200" t="s">
        <v>50</v>
      </c>
      <c r="AU200" t="s">
        <v>61</v>
      </c>
      <c r="AV200">
        <v>13</v>
      </c>
    </row>
    <row r="201" spans="1:48" x14ac:dyDescent="0.25">
      <c r="A201">
        <v>9200</v>
      </c>
      <c r="B201" t="s">
        <v>96</v>
      </c>
      <c r="C201">
        <v>3</v>
      </c>
      <c r="D201" t="s">
        <v>1233</v>
      </c>
      <c r="E201" t="s">
        <v>46</v>
      </c>
      <c r="F201" t="s">
        <v>1212</v>
      </c>
      <c r="G201" t="s">
        <v>1214</v>
      </c>
      <c r="H201" t="s">
        <v>1234</v>
      </c>
      <c r="N201" t="s">
        <v>489</v>
      </c>
      <c r="Q201" t="s">
        <v>49</v>
      </c>
      <c r="R201" t="s">
        <v>61</v>
      </c>
      <c r="S201" t="s">
        <v>1126</v>
      </c>
      <c r="T201" t="s">
        <v>559</v>
      </c>
      <c r="U201" t="s">
        <v>301</v>
      </c>
      <c r="AB201" t="s">
        <v>562</v>
      </c>
      <c r="AE201" t="s">
        <v>489</v>
      </c>
      <c r="AG201" t="s">
        <v>489</v>
      </c>
      <c r="AM201" t="s">
        <v>489</v>
      </c>
    </row>
    <row r="202" spans="1:48" x14ac:dyDescent="0.25">
      <c r="A202">
        <v>9201</v>
      </c>
      <c r="B202" t="s">
        <v>55</v>
      </c>
      <c r="C202">
        <v>4</v>
      </c>
      <c r="D202" t="s">
        <v>1235</v>
      </c>
      <c r="E202" t="s">
        <v>46</v>
      </c>
      <c r="F202" t="s">
        <v>1212</v>
      </c>
      <c r="G202" t="s">
        <v>1214</v>
      </c>
      <c r="H202" t="s">
        <v>1234</v>
      </c>
      <c r="I202" t="s">
        <v>1218</v>
      </c>
      <c r="N202" t="s">
        <v>489</v>
      </c>
      <c r="P202">
        <v>2664</v>
      </c>
      <c r="Q202" t="s">
        <v>49</v>
      </c>
      <c r="R202" t="s">
        <v>61</v>
      </c>
      <c r="S202" t="s">
        <v>1126</v>
      </c>
      <c r="T202" t="s">
        <v>559</v>
      </c>
      <c r="U202" t="s">
        <v>301</v>
      </c>
      <c r="V202">
        <v>13</v>
      </c>
      <c r="W202" t="s">
        <v>867</v>
      </c>
      <c r="AB202" t="s">
        <v>562</v>
      </c>
      <c r="AE202" t="s">
        <v>489</v>
      </c>
      <c r="AG202" t="s">
        <v>4</v>
      </c>
      <c r="AL202" t="s">
        <v>1236</v>
      </c>
      <c r="AM202" t="s">
        <v>869</v>
      </c>
      <c r="AQ202" t="s">
        <v>1237</v>
      </c>
      <c r="AR202" t="s">
        <v>49</v>
      </c>
      <c r="AS202" t="s">
        <v>50</v>
      </c>
      <c r="AU202" t="s">
        <v>61</v>
      </c>
      <c r="AV202">
        <v>13</v>
      </c>
    </row>
    <row r="203" spans="1:48" x14ac:dyDescent="0.25">
      <c r="A203">
        <v>9202</v>
      </c>
      <c r="B203" t="s">
        <v>55</v>
      </c>
      <c r="C203">
        <v>4</v>
      </c>
      <c r="D203" t="s">
        <v>1238</v>
      </c>
      <c r="E203" t="s">
        <v>46</v>
      </c>
      <c r="F203" t="s">
        <v>1212</v>
      </c>
      <c r="G203" t="s">
        <v>1214</v>
      </c>
      <c r="H203" t="s">
        <v>1234</v>
      </c>
      <c r="I203" t="s">
        <v>1222</v>
      </c>
      <c r="N203" t="s">
        <v>489</v>
      </c>
      <c r="P203">
        <v>2665</v>
      </c>
      <c r="Q203" t="s">
        <v>49</v>
      </c>
      <c r="R203" t="s">
        <v>61</v>
      </c>
      <c r="S203" t="s">
        <v>1126</v>
      </c>
      <c r="T203" t="s">
        <v>559</v>
      </c>
      <c r="U203" t="s">
        <v>301</v>
      </c>
      <c r="V203">
        <v>13</v>
      </c>
      <c r="W203" t="s">
        <v>867</v>
      </c>
      <c r="AB203" t="s">
        <v>562</v>
      </c>
      <c r="AE203" t="s">
        <v>489</v>
      </c>
      <c r="AG203" t="s">
        <v>4</v>
      </c>
      <c r="AL203" t="s">
        <v>1239</v>
      </c>
      <c r="AM203" t="s">
        <v>869</v>
      </c>
      <c r="AQ203" t="s">
        <v>1240</v>
      </c>
      <c r="AR203" t="s">
        <v>49</v>
      </c>
      <c r="AS203" t="s">
        <v>50</v>
      </c>
      <c r="AU203" t="s">
        <v>61</v>
      </c>
      <c r="AV203">
        <v>13</v>
      </c>
    </row>
    <row r="204" spans="1:48" x14ac:dyDescent="0.25">
      <c r="A204">
        <v>9203</v>
      </c>
      <c r="B204" t="s">
        <v>55</v>
      </c>
      <c r="C204">
        <v>4</v>
      </c>
      <c r="D204" t="s">
        <v>1241</v>
      </c>
      <c r="E204" t="s">
        <v>46</v>
      </c>
      <c r="F204" t="s">
        <v>1212</v>
      </c>
      <c r="G204" t="s">
        <v>1214</v>
      </c>
      <c r="H204" t="s">
        <v>1234</v>
      </c>
      <c r="I204" t="s">
        <v>1226</v>
      </c>
      <c r="N204" t="s">
        <v>489</v>
      </c>
      <c r="P204">
        <v>2666</v>
      </c>
      <c r="Q204" t="s">
        <v>49</v>
      </c>
      <c r="R204" t="s">
        <v>61</v>
      </c>
      <c r="S204" t="s">
        <v>1126</v>
      </c>
      <c r="T204" t="s">
        <v>559</v>
      </c>
      <c r="U204" t="s">
        <v>301</v>
      </c>
      <c r="V204">
        <v>13</v>
      </c>
      <c r="W204" t="s">
        <v>867</v>
      </c>
      <c r="AB204" t="s">
        <v>562</v>
      </c>
      <c r="AE204" t="s">
        <v>489</v>
      </c>
      <c r="AG204" t="s">
        <v>4</v>
      </c>
      <c r="AL204" t="s">
        <v>1242</v>
      </c>
      <c r="AM204" t="s">
        <v>869</v>
      </c>
      <c r="AQ204" t="s">
        <v>1243</v>
      </c>
      <c r="AR204" t="s">
        <v>49</v>
      </c>
      <c r="AS204" t="s">
        <v>50</v>
      </c>
      <c r="AU204" t="s">
        <v>61</v>
      </c>
      <c r="AV204">
        <v>13</v>
      </c>
    </row>
    <row r="205" spans="1:48" x14ac:dyDescent="0.25">
      <c r="A205">
        <v>9204</v>
      </c>
      <c r="B205" t="s">
        <v>55</v>
      </c>
      <c r="C205">
        <v>4</v>
      </c>
      <c r="D205" t="s">
        <v>1244</v>
      </c>
      <c r="E205" t="s">
        <v>46</v>
      </c>
      <c r="F205" t="s">
        <v>1212</v>
      </c>
      <c r="G205" t="s">
        <v>1214</v>
      </c>
      <c r="H205" t="s">
        <v>1234</v>
      </c>
      <c r="I205" t="s">
        <v>1230</v>
      </c>
      <c r="N205" t="s">
        <v>489</v>
      </c>
      <c r="P205">
        <v>2667</v>
      </c>
      <c r="Q205" t="s">
        <v>49</v>
      </c>
      <c r="R205" t="s">
        <v>61</v>
      </c>
      <c r="S205" t="s">
        <v>1126</v>
      </c>
      <c r="T205" t="s">
        <v>559</v>
      </c>
      <c r="U205" t="s">
        <v>301</v>
      </c>
      <c r="V205">
        <v>13</v>
      </c>
      <c r="W205" t="s">
        <v>867</v>
      </c>
      <c r="AB205" t="s">
        <v>562</v>
      </c>
      <c r="AE205" t="s">
        <v>489</v>
      </c>
      <c r="AG205" t="s">
        <v>4</v>
      </c>
      <c r="AL205" t="s">
        <v>1245</v>
      </c>
      <c r="AM205" t="s">
        <v>869</v>
      </c>
      <c r="AQ205" t="s">
        <v>1246</v>
      </c>
      <c r="AR205" t="s">
        <v>49</v>
      </c>
      <c r="AS205" t="s">
        <v>50</v>
      </c>
      <c r="AU205" t="s">
        <v>61</v>
      </c>
      <c r="AV205">
        <v>13</v>
      </c>
    </row>
    <row r="206" spans="1:48" x14ac:dyDescent="0.25">
      <c r="A206">
        <v>9205</v>
      </c>
      <c r="B206" t="s">
        <v>96</v>
      </c>
      <c r="C206">
        <v>1</v>
      </c>
      <c r="D206" t="s">
        <v>1247</v>
      </c>
      <c r="E206" t="s">
        <v>46</v>
      </c>
      <c r="F206" t="s">
        <v>1248</v>
      </c>
      <c r="N206" t="s">
        <v>489</v>
      </c>
      <c r="Q206" t="s">
        <v>49</v>
      </c>
      <c r="R206" t="s">
        <v>61</v>
      </c>
      <c r="S206" t="s">
        <v>1126</v>
      </c>
      <c r="T206" t="s">
        <v>559</v>
      </c>
      <c r="AB206" t="s">
        <v>562</v>
      </c>
      <c r="AE206" t="s">
        <v>489</v>
      </c>
      <c r="AG206" t="s">
        <v>489</v>
      </c>
      <c r="AM206" t="s">
        <v>489</v>
      </c>
    </row>
    <row r="207" spans="1:48" x14ac:dyDescent="0.25">
      <c r="A207">
        <v>9206</v>
      </c>
      <c r="B207" t="s">
        <v>96</v>
      </c>
      <c r="C207">
        <v>2</v>
      </c>
      <c r="D207" t="s">
        <v>1249</v>
      </c>
      <c r="E207" t="s">
        <v>46</v>
      </c>
      <c r="F207" t="s">
        <v>1248</v>
      </c>
      <c r="G207" t="s">
        <v>1250</v>
      </c>
      <c r="N207" t="s">
        <v>489</v>
      </c>
      <c r="Q207" t="s">
        <v>49</v>
      </c>
      <c r="R207" t="s">
        <v>61</v>
      </c>
      <c r="S207" t="s">
        <v>1126</v>
      </c>
      <c r="T207" t="s">
        <v>559</v>
      </c>
      <c r="U207" t="s">
        <v>301</v>
      </c>
      <c r="AB207" t="s">
        <v>562</v>
      </c>
      <c r="AE207" t="s">
        <v>489</v>
      </c>
      <c r="AG207" t="s">
        <v>489</v>
      </c>
      <c r="AM207" t="s">
        <v>489</v>
      </c>
    </row>
    <row r="208" spans="1:48" x14ac:dyDescent="0.25">
      <c r="A208">
        <v>9207</v>
      </c>
      <c r="B208" t="s">
        <v>55</v>
      </c>
      <c r="C208">
        <v>3</v>
      </c>
      <c r="D208" t="s">
        <v>1251</v>
      </c>
      <c r="E208" t="s">
        <v>46</v>
      </c>
      <c r="F208" t="s">
        <v>1248</v>
      </c>
      <c r="G208" t="s">
        <v>1250</v>
      </c>
      <c r="H208" t="s">
        <v>1094</v>
      </c>
      <c r="N208" t="s">
        <v>489</v>
      </c>
      <c r="P208">
        <v>558</v>
      </c>
      <c r="Q208" t="s">
        <v>49</v>
      </c>
      <c r="R208" t="s">
        <v>61</v>
      </c>
      <c r="S208" t="s">
        <v>1126</v>
      </c>
      <c r="T208" t="s">
        <v>559</v>
      </c>
      <c r="U208" t="s">
        <v>301</v>
      </c>
      <c r="V208">
        <v>13</v>
      </c>
      <c r="W208" t="s">
        <v>867</v>
      </c>
      <c r="AB208" t="s">
        <v>562</v>
      </c>
      <c r="AE208" t="s">
        <v>489</v>
      </c>
      <c r="AG208" t="s">
        <v>4</v>
      </c>
      <c r="AK208" t="s">
        <v>1252</v>
      </c>
      <c r="AL208" t="s">
        <v>1253</v>
      </c>
      <c r="AM208" t="s">
        <v>869</v>
      </c>
      <c r="AQ208" t="s">
        <v>1254</v>
      </c>
      <c r="AR208" t="s">
        <v>49</v>
      </c>
      <c r="AS208" t="s">
        <v>50</v>
      </c>
      <c r="AU208" t="s">
        <v>61</v>
      </c>
      <c r="AV208">
        <v>13</v>
      </c>
    </row>
    <row r="209" spans="1:48" x14ac:dyDescent="0.25">
      <c r="A209">
        <v>9208</v>
      </c>
      <c r="B209" t="s">
        <v>96</v>
      </c>
      <c r="C209">
        <v>2</v>
      </c>
      <c r="D209" t="s">
        <v>1255</v>
      </c>
      <c r="E209" t="s">
        <v>46</v>
      </c>
      <c r="F209" t="s">
        <v>1248</v>
      </c>
      <c r="G209" t="s">
        <v>1256</v>
      </c>
      <c r="N209" t="s">
        <v>489</v>
      </c>
      <c r="Q209" t="s">
        <v>49</v>
      </c>
      <c r="R209" t="s">
        <v>79</v>
      </c>
      <c r="S209" t="s">
        <v>1126</v>
      </c>
      <c r="T209" t="s">
        <v>559</v>
      </c>
      <c r="U209" t="s">
        <v>301</v>
      </c>
      <c r="AB209" t="s">
        <v>562</v>
      </c>
      <c r="AE209" t="s">
        <v>489</v>
      </c>
      <c r="AG209" t="s">
        <v>489</v>
      </c>
      <c r="AM209" t="s">
        <v>489</v>
      </c>
    </row>
    <row r="210" spans="1:48" x14ac:dyDescent="0.25">
      <c r="A210">
        <v>9209</v>
      </c>
      <c r="B210" t="s">
        <v>96</v>
      </c>
      <c r="C210">
        <v>3</v>
      </c>
      <c r="D210" t="s">
        <v>1257</v>
      </c>
      <c r="E210" t="s">
        <v>46</v>
      </c>
      <c r="F210" t="s">
        <v>1248</v>
      </c>
      <c r="G210" t="s">
        <v>1256</v>
      </c>
      <c r="H210" t="s">
        <v>1258</v>
      </c>
      <c r="N210" t="s">
        <v>489</v>
      </c>
      <c r="P210">
        <v>1216</v>
      </c>
      <c r="Q210" t="s">
        <v>49</v>
      </c>
      <c r="R210" t="s">
        <v>79</v>
      </c>
      <c r="S210" t="s">
        <v>1126</v>
      </c>
      <c r="T210" t="s">
        <v>559</v>
      </c>
      <c r="U210" t="s">
        <v>301</v>
      </c>
      <c r="V210">
        <v>13</v>
      </c>
      <c r="W210" t="s">
        <v>867</v>
      </c>
      <c r="AB210" t="s">
        <v>300</v>
      </c>
      <c r="AE210" t="s">
        <v>489</v>
      </c>
      <c r="AG210" t="s">
        <v>4</v>
      </c>
      <c r="AL210" t="s">
        <v>1259</v>
      </c>
      <c r="AM210" t="s">
        <v>869</v>
      </c>
      <c r="AQ210" t="s">
        <v>1260</v>
      </c>
      <c r="AR210" t="s">
        <v>49</v>
      </c>
      <c r="AS210" t="s">
        <v>50</v>
      </c>
      <c r="AU210" t="s">
        <v>79</v>
      </c>
      <c r="AV210">
        <v>13</v>
      </c>
    </row>
    <row r="211" spans="1:48" x14ac:dyDescent="0.25">
      <c r="A211">
        <v>9210</v>
      </c>
      <c r="B211" t="s">
        <v>55</v>
      </c>
      <c r="C211">
        <v>4</v>
      </c>
      <c r="D211" t="s">
        <v>1261</v>
      </c>
      <c r="E211" t="s">
        <v>46</v>
      </c>
      <c r="F211" t="s">
        <v>1248</v>
      </c>
      <c r="G211" t="s">
        <v>1256</v>
      </c>
      <c r="H211" t="s">
        <v>1258</v>
      </c>
      <c r="I211" t="s">
        <v>1262</v>
      </c>
      <c r="N211" t="s">
        <v>489</v>
      </c>
      <c r="P211">
        <v>3322</v>
      </c>
      <c r="Q211" t="s">
        <v>49</v>
      </c>
      <c r="R211" t="s">
        <v>61</v>
      </c>
      <c r="S211" t="s">
        <v>1126</v>
      </c>
      <c r="T211" t="s">
        <v>559</v>
      </c>
      <c r="U211" t="s">
        <v>301</v>
      </c>
      <c r="V211">
        <v>13</v>
      </c>
      <c r="W211" t="s">
        <v>867</v>
      </c>
      <c r="AB211" t="s">
        <v>300</v>
      </c>
      <c r="AE211" t="s">
        <v>489</v>
      </c>
      <c r="AG211" t="s">
        <v>4</v>
      </c>
      <c r="AL211" t="s">
        <v>1263</v>
      </c>
      <c r="AM211" t="s">
        <v>869</v>
      </c>
      <c r="AQ211" t="s">
        <v>1264</v>
      </c>
      <c r="AR211" t="s">
        <v>49</v>
      </c>
      <c r="AS211" t="s">
        <v>50</v>
      </c>
      <c r="AU211" t="s">
        <v>61</v>
      </c>
      <c r="AV211">
        <v>13</v>
      </c>
    </row>
    <row r="212" spans="1:48" x14ac:dyDescent="0.25">
      <c r="A212">
        <v>9211</v>
      </c>
      <c r="B212" t="s">
        <v>96</v>
      </c>
      <c r="C212">
        <v>1</v>
      </c>
      <c r="D212" t="s">
        <v>1265</v>
      </c>
      <c r="E212" t="s">
        <v>46</v>
      </c>
      <c r="F212" t="s">
        <v>1266</v>
      </c>
      <c r="N212" t="s">
        <v>489</v>
      </c>
      <c r="Q212" t="s">
        <v>49</v>
      </c>
      <c r="R212" t="s">
        <v>51</v>
      </c>
      <c r="S212" t="s">
        <v>558</v>
      </c>
      <c r="T212" t="s">
        <v>559</v>
      </c>
      <c r="U212" t="s">
        <v>301</v>
      </c>
      <c r="AB212" t="s">
        <v>562</v>
      </c>
      <c r="AE212" t="s">
        <v>489</v>
      </c>
      <c r="AG212" t="s">
        <v>489</v>
      </c>
      <c r="AM212" t="s">
        <v>489</v>
      </c>
    </row>
    <row r="213" spans="1:48" x14ac:dyDescent="0.25">
      <c r="A213">
        <v>9212</v>
      </c>
      <c r="B213" t="s">
        <v>96</v>
      </c>
      <c r="C213">
        <v>2</v>
      </c>
      <c r="D213" t="s">
        <v>1267</v>
      </c>
      <c r="E213" t="s">
        <v>46</v>
      </c>
      <c r="F213" t="s">
        <v>1266</v>
      </c>
      <c r="G213" t="s">
        <v>1268</v>
      </c>
      <c r="N213" t="s">
        <v>489</v>
      </c>
      <c r="Q213" t="s">
        <v>49</v>
      </c>
      <c r="R213" t="s">
        <v>51</v>
      </c>
      <c r="S213" t="s">
        <v>558</v>
      </c>
      <c r="T213" t="s">
        <v>559</v>
      </c>
      <c r="U213" t="s">
        <v>301</v>
      </c>
      <c r="AB213" t="s">
        <v>562</v>
      </c>
      <c r="AE213" t="s">
        <v>489</v>
      </c>
      <c r="AG213" t="s">
        <v>489</v>
      </c>
      <c r="AM213" t="s">
        <v>489</v>
      </c>
    </row>
    <row r="214" spans="1:48" x14ac:dyDescent="0.25">
      <c r="A214">
        <v>9213</v>
      </c>
      <c r="B214" t="s">
        <v>55</v>
      </c>
      <c r="C214">
        <v>3</v>
      </c>
      <c r="D214" t="s">
        <v>1269</v>
      </c>
      <c r="E214" t="s">
        <v>46</v>
      </c>
      <c r="F214" t="s">
        <v>1266</v>
      </c>
      <c r="G214" t="s">
        <v>1268</v>
      </c>
      <c r="H214" t="s">
        <v>1270</v>
      </c>
      <c r="N214" t="s">
        <v>489</v>
      </c>
      <c r="P214">
        <v>98</v>
      </c>
      <c r="Q214" t="s">
        <v>49</v>
      </c>
      <c r="R214" t="s">
        <v>51</v>
      </c>
      <c r="S214" t="s">
        <v>558</v>
      </c>
      <c r="T214" t="s">
        <v>559</v>
      </c>
      <c r="U214" t="s">
        <v>301</v>
      </c>
      <c r="V214">
        <v>27</v>
      </c>
      <c r="AB214" t="s">
        <v>562</v>
      </c>
      <c r="AE214" t="s">
        <v>489</v>
      </c>
      <c r="AG214" t="s">
        <v>4</v>
      </c>
      <c r="AL214" t="s">
        <v>1271</v>
      </c>
      <c r="AM214" t="s">
        <v>1272</v>
      </c>
      <c r="AQ214" t="s">
        <v>1273</v>
      </c>
      <c r="AR214" t="s">
        <v>49</v>
      </c>
      <c r="AS214" t="s">
        <v>50</v>
      </c>
      <c r="AU214" t="s">
        <v>51</v>
      </c>
      <c r="AV214">
        <v>27</v>
      </c>
    </row>
    <row r="215" spans="1:48" x14ac:dyDescent="0.25">
      <c r="A215">
        <v>9214</v>
      </c>
      <c r="B215" t="s">
        <v>55</v>
      </c>
      <c r="C215">
        <v>3</v>
      </c>
      <c r="D215" t="s">
        <v>1274</v>
      </c>
      <c r="E215" t="s">
        <v>46</v>
      </c>
      <c r="F215" t="s">
        <v>1266</v>
      </c>
      <c r="G215" t="s">
        <v>1268</v>
      </c>
      <c r="H215" t="s">
        <v>1275</v>
      </c>
      <c r="N215" t="s">
        <v>489</v>
      </c>
      <c r="P215">
        <v>984</v>
      </c>
      <c r="Q215" t="s">
        <v>49</v>
      </c>
      <c r="R215" t="s">
        <v>79</v>
      </c>
      <c r="S215" t="s">
        <v>558</v>
      </c>
      <c r="T215" t="s">
        <v>559</v>
      </c>
      <c r="U215" t="s">
        <v>301</v>
      </c>
      <c r="V215">
        <v>27</v>
      </c>
      <c r="AB215" t="s">
        <v>562</v>
      </c>
      <c r="AE215" t="s">
        <v>489</v>
      </c>
      <c r="AG215" t="s">
        <v>4</v>
      </c>
      <c r="AL215" t="s">
        <v>1276</v>
      </c>
      <c r="AM215" t="s">
        <v>1272</v>
      </c>
      <c r="AQ215" t="s">
        <v>1277</v>
      </c>
      <c r="AR215" t="s">
        <v>49</v>
      </c>
      <c r="AS215" t="s">
        <v>50</v>
      </c>
      <c r="AU215" t="s">
        <v>79</v>
      </c>
      <c r="AV215">
        <v>27</v>
      </c>
    </row>
    <row r="216" spans="1:48" x14ac:dyDescent="0.25">
      <c r="A216">
        <v>9215</v>
      </c>
      <c r="B216" t="s">
        <v>55</v>
      </c>
      <c r="C216">
        <v>3</v>
      </c>
      <c r="D216" t="s">
        <v>1278</v>
      </c>
      <c r="E216" t="s">
        <v>46</v>
      </c>
      <c r="F216" t="s">
        <v>1266</v>
      </c>
      <c r="G216" t="s">
        <v>1268</v>
      </c>
      <c r="H216" t="s">
        <v>1279</v>
      </c>
      <c r="N216" t="s">
        <v>489</v>
      </c>
      <c r="P216">
        <v>1966</v>
      </c>
      <c r="Q216" t="s">
        <v>49</v>
      </c>
      <c r="R216" t="s">
        <v>79</v>
      </c>
      <c r="S216" t="s">
        <v>558</v>
      </c>
      <c r="T216" t="s">
        <v>559</v>
      </c>
      <c r="U216" t="s">
        <v>301</v>
      </c>
      <c r="V216">
        <v>27</v>
      </c>
      <c r="AB216" t="s">
        <v>562</v>
      </c>
      <c r="AE216" t="s">
        <v>489</v>
      </c>
      <c r="AG216" t="s">
        <v>4</v>
      </c>
      <c r="AL216" t="s">
        <v>1280</v>
      </c>
      <c r="AM216" t="s">
        <v>1272</v>
      </c>
      <c r="AQ216" t="s">
        <v>1281</v>
      </c>
      <c r="AR216" t="s">
        <v>49</v>
      </c>
      <c r="AS216" t="s">
        <v>50</v>
      </c>
      <c r="AU216" t="s">
        <v>79</v>
      </c>
      <c r="AV216">
        <v>27</v>
      </c>
    </row>
    <row r="217" spans="1:48" x14ac:dyDescent="0.25">
      <c r="A217">
        <v>9216</v>
      </c>
      <c r="B217" t="s">
        <v>96</v>
      </c>
      <c r="C217">
        <v>3</v>
      </c>
      <c r="D217" t="s">
        <v>1282</v>
      </c>
      <c r="E217" t="s">
        <v>46</v>
      </c>
      <c r="F217" t="s">
        <v>1266</v>
      </c>
      <c r="G217" t="s">
        <v>1268</v>
      </c>
      <c r="H217" t="s">
        <v>1283</v>
      </c>
      <c r="N217" t="s">
        <v>489</v>
      </c>
      <c r="P217">
        <v>2632</v>
      </c>
      <c r="Q217" t="s">
        <v>49</v>
      </c>
      <c r="R217" t="s">
        <v>51</v>
      </c>
      <c r="S217" t="s">
        <v>558</v>
      </c>
      <c r="T217" t="s">
        <v>559</v>
      </c>
      <c r="U217" t="s">
        <v>301</v>
      </c>
      <c r="V217">
        <v>27</v>
      </c>
      <c r="AB217" t="s">
        <v>562</v>
      </c>
      <c r="AE217" t="s">
        <v>489</v>
      </c>
      <c r="AG217" t="s">
        <v>4</v>
      </c>
      <c r="AL217" t="s">
        <v>1284</v>
      </c>
      <c r="AM217" t="s">
        <v>1272</v>
      </c>
      <c r="AQ217" t="s">
        <v>1285</v>
      </c>
      <c r="AR217" t="s">
        <v>49</v>
      </c>
      <c r="AS217" t="s">
        <v>50</v>
      </c>
      <c r="AU217" t="s">
        <v>51</v>
      </c>
      <c r="AV217">
        <v>27</v>
      </c>
    </row>
    <row r="218" spans="1:48" x14ac:dyDescent="0.25">
      <c r="A218">
        <v>9217</v>
      </c>
      <c r="B218" t="s">
        <v>55</v>
      </c>
      <c r="C218">
        <v>3</v>
      </c>
      <c r="D218" t="s">
        <v>1286</v>
      </c>
      <c r="E218" t="s">
        <v>46</v>
      </c>
      <c r="F218" t="s">
        <v>1266</v>
      </c>
      <c r="G218" t="s">
        <v>1268</v>
      </c>
      <c r="H218" t="s">
        <v>1287</v>
      </c>
      <c r="N218" t="s">
        <v>489</v>
      </c>
      <c r="P218">
        <v>2634</v>
      </c>
      <c r="Q218" t="s">
        <v>49</v>
      </c>
      <c r="R218" t="s">
        <v>51</v>
      </c>
      <c r="S218" t="s">
        <v>558</v>
      </c>
      <c r="T218" t="s">
        <v>559</v>
      </c>
      <c r="U218" t="s">
        <v>301</v>
      </c>
      <c r="V218">
        <v>27</v>
      </c>
      <c r="AB218" t="s">
        <v>562</v>
      </c>
      <c r="AE218" t="s">
        <v>489</v>
      </c>
      <c r="AG218" t="s">
        <v>4</v>
      </c>
      <c r="AL218" t="s">
        <v>1288</v>
      </c>
      <c r="AM218" t="s">
        <v>1272</v>
      </c>
      <c r="AQ218" t="s">
        <v>1289</v>
      </c>
      <c r="AR218" t="s">
        <v>49</v>
      </c>
      <c r="AS218" t="s">
        <v>50</v>
      </c>
      <c r="AU218" t="s">
        <v>51</v>
      </c>
      <c r="AV218">
        <v>27</v>
      </c>
    </row>
    <row r="219" spans="1:48" x14ac:dyDescent="0.25">
      <c r="A219">
        <v>9218</v>
      </c>
      <c r="B219" t="s">
        <v>55</v>
      </c>
      <c r="C219">
        <v>3</v>
      </c>
      <c r="D219" t="s">
        <v>1290</v>
      </c>
      <c r="E219" t="s">
        <v>46</v>
      </c>
      <c r="F219" t="s">
        <v>1266</v>
      </c>
      <c r="G219" t="s">
        <v>1268</v>
      </c>
      <c r="H219" t="s">
        <v>1291</v>
      </c>
      <c r="N219" t="s">
        <v>489</v>
      </c>
      <c r="P219">
        <v>2635</v>
      </c>
      <c r="Q219" t="s">
        <v>49</v>
      </c>
      <c r="R219" t="s">
        <v>51</v>
      </c>
      <c r="S219" t="s">
        <v>558</v>
      </c>
      <c r="T219" t="s">
        <v>559</v>
      </c>
      <c r="U219" t="s">
        <v>301</v>
      </c>
      <c r="V219">
        <v>27</v>
      </c>
      <c r="AB219" t="s">
        <v>562</v>
      </c>
      <c r="AE219" t="s">
        <v>489</v>
      </c>
      <c r="AG219" t="s">
        <v>4</v>
      </c>
      <c r="AL219" t="s">
        <v>1292</v>
      </c>
      <c r="AM219" t="s">
        <v>1272</v>
      </c>
      <c r="AQ219" t="s">
        <v>1293</v>
      </c>
      <c r="AR219" t="s">
        <v>49</v>
      </c>
      <c r="AS219" t="s">
        <v>50</v>
      </c>
      <c r="AU219" t="s">
        <v>51</v>
      </c>
      <c r="AV219">
        <v>27</v>
      </c>
    </row>
    <row r="220" spans="1:48" x14ac:dyDescent="0.25">
      <c r="A220">
        <v>9219</v>
      </c>
      <c r="B220" t="s">
        <v>96</v>
      </c>
      <c r="C220">
        <v>2</v>
      </c>
      <c r="D220" t="s">
        <v>1294</v>
      </c>
      <c r="E220" t="s">
        <v>46</v>
      </c>
      <c r="F220" t="s">
        <v>1266</v>
      </c>
      <c r="G220" t="s">
        <v>1295</v>
      </c>
      <c r="N220" t="s">
        <v>489</v>
      </c>
      <c r="Q220" t="s">
        <v>49</v>
      </c>
      <c r="R220" t="s">
        <v>61</v>
      </c>
      <c r="S220" t="s">
        <v>558</v>
      </c>
      <c r="T220" t="s">
        <v>559</v>
      </c>
      <c r="U220" t="s">
        <v>301</v>
      </c>
      <c r="AB220" t="s">
        <v>562</v>
      </c>
      <c r="AE220" t="s">
        <v>489</v>
      </c>
      <c r="AG220" t="s">
        <v>489</v>
      </c>
      <c r="AM220" t="s">
        <v>489</v>
      </c>
    </row>
    <row r="221" spans="1:48" x14ac:dyDescent="0.25">
      <c r="A221">
        <v>9220</v>
      </c>
      <c r="B221" t="s">
        <v>55</v>
      </c>
      <c r="C221">
        <v>3</v>
      </c>
      <c r="D221" t="s">
        <v>1296</v>
      </c>
      <c r="E221" t="s">
        <v>46</v>
      </c>
      <c r="F221" t="s">
        <v>1266</v>
      </c>
      <c r="G221" t="s">
        <v>1295</v>
      </c>
      <c r="H221" t="s">
        <v>1297</v>
      </c>
      <c r="N221" t="s">
        <v>489</v>
      </c>
      <c r="P221">
        <v>101</v>
      </c>
      <c r="Q221" t="s">
        <v>49</v>
      </c>
      <c r="R221" t="s">
        <v>61</v>
      </c>
      <c r="S221" t="s">
        <v>558</v>
      </c>
      <c r="T221" t="s">
        <v>559</v>
      </c>
      <c r="U221" t="s">
        <v>301</v>
      </c>
      <c r="V221">
        <v>27</v>
      </c>
      <c r="AB221" t="s">
        <v>562</v>
      </c>
      <c r="AE221" t="s">
        <v>489</v>
      </c>
      <c r="AG221" t="s">
        <v>4</v>
      </c>
      <c r="AL221" t="s">
        <v>1298</v>
      </c>
      <c r="AM221" t="s">
        <v>1272</v>
      </c>
      <c r="AQ221" t="s">
        <v>1299</v>
      </c>
      <c r="AR221" t="s">
        <v>49</v>
      </c>
      <c r="AS221" t="s">
        <v>50</v>
      </c>
      <c r="AU221" t="s">
        <v>61</v>
      </c>
      <c r="AV221">
        <v>27</v>
      </c>
    </row>
    <row r="222" spans="1:48" x14ac:dyDescent="0.25">
      <c r="A222">
        <v>9221</v>
      </c>
      <c r="B222" t="s">
        <v>55</v>
      </c>
      <c r="C222">
        <v>3</v>
      </c>
      <c r="D222" t="s">
        <v>1300</v>
      </c>
      <c r="E222" t="s">
        <v>46</v>
      </c>
      <c r="F222" t="s">
        <v>1266</v>
      </c>
      <c r="G222" t="s">
        <v>1295</v>
      </c>
      <c r="H222" t="s">
        <v>1301</v>
      </c>
      <c r="N222" t="s">
        <v>489</v>
      </c>
      <c r="P222">
        <v>410</v>
      </c>
      <c r="Q222" t="s">
        <v>49</v>
      </c>
      <c r="R222" t="s">
        <v>79</v>
      </c>
      <c r="S222" t="s">
        <v>558</v>
      </c>
      <c r="T222" t="s">
        <v>559</v>
      </c>
      <c r="U222" t="s">
        <v>301</v>
      </c>
      <c r="V222">
        <v>27</v>
      </c>
      <c r="AB222" t="s">
        <v>562</v>
      </c>
      <c r="AE222" t="s">
        <v>489</v>
      </c>
      <c r="AG222" t="s">
        <v>4</v>
      </c>
      <c r="AL222" t="s">
        <v>1302</v>
      </c>
      <c r="AM222" t="s">
        <v>1272</v>
      </c>
      <c r="AQ222" t="s">
        <v>1303</v>
      </c>
      <c r="AR222" t="s">
        <v>49</v>
      </c>
      <c r="AS222" t="s">
        <v>50</v>
      </c>
      <c r="AU222" t="s">
        <v>79</v>
      </c>
      <c r="AV222">
        <v>27</v>
      </c>
    </row>
    <row r="223" spans="1:48" x14ac:dyDescent="0.25">
      <c r="A223">
        <v>9222</v>
      </c>
      <c r="B223" t="s">
        <v>55</v>
      </c>
      <c r="C223">
        <v>3</v>
      </c>
      <c r="D223" t="s">
        <v>1304</v>
      </c>
      <c r="E223" t="s">
        <v>46</v>
      </c>
      <c r="F223" t="s">
        <v>1266</v>
      </c>
      <c r="G223" t="s">
        <v>1295</v>
      </c>
      <c r="H223" t="s">
        <v>1305</v>
      </c>
      <c r="N223" t="s">
        <v>489</v>
      </c>
      <c r="P223">
        <v>983</v>
      </c>
      <c r="Q223" t="s">
        <v>49</v>
      </c>
      <c r="R223" t="s">
        <v>79</v>
      </c>
      <c r="S223" t="s">
        <v>558</v>
      </c>
      <c r="T223" t="s">
        <v>559</v>
      </c>
      <c r="U223" t="s">
        <v>301</v>
      </c>
      <c r="V223">
        <v>27</v>
      </c>
      <c r="AB223" t="s">
        <v>562</v>
      </c>
      <c r="AE223" t="s">
        <v>489</v>
      </c>
      <c r="AG223" t="s">
        <v>4</v>
      </c>
      <c r="AL223" t="s">
        <v>1306</v>
      </c>
      <c r="AM223" t="s">
        <v>1272</v>
      </c>
      <c r="AQ223" t="s">
        <v>1307</v>
      </c>
      <c r="AR223" t="s">
        <v>49</v>
      </c>
      <c r="AS223" t="s">
        <v>50</v>
      </c>
      <c r="AU223" t="s">
        <v>79</v>
      </c>
      <c r="AV223">
        <v>27</v>
      </c>
    </row>
    <row r="224" spans="1:48" x14ac:dyDescent="0.25">
      <c r="A224">
        <v>9223</v>
      </c>
      <c r="B224" t="s">
        <v>55</v>
      </c>
      <c r="C224">
        <v>3</v>
      </c>
      <c r="D224" t="s">
        <v>1308</v>
      </c>
      <c r="E224" t="s">
        <v>46</v>
      </c>
      <c r="F224" t="s">
        <v>1266</v>
      </c>
      <c r="G224" t="s">
        <v>1295</v>
      </c>
      <c r="H224" t="s">
        <v>1309</v>
      </c>
      <c r="N224" t="s">
        <v>489</v>
      </c>
      <c r="P224">
        <v>1124</v>
      </c>
      <c r="Q224" t="s">
        <v>49</v>
      </c>
      <c r="R224" t="s">
        <v>79</v>
      </c>
      <c r="S224" t="s">
        <v>558</v>
      </c>
      <c r="T224" t="s">
        <v>559</v>
      </c>
      <c r="U224" t="s">
        <v>301</v>
      </c>
      <c r="V224">
        <v>27</v>
      </c>
      <c r="AB224" t="s">
        <v>562</v>
      </c>
      <c r="AE224" t="s">
        <v>489</v>
      </c>
      <c r="AG224" t="s">
        <v>4</v>
      </c>
      <c r="AL224" t="s">
        <v>1310</v>
      </c>
      <c r="AM224" t="s">
        <v>1272</v>
      </c>
      <c r="AQ224" t="s">
        <v>1311</v>
      </c>
      <c r="AR224" t="s">
        <v>49</v>
      </c>
      <c r="AS224" t="s">
        <v>50</v>
      </c>
      <c r="AU224" t="s">
        <v>79</v>
      </c>
      <c r="AV224">
        <v>27</v>
      </c>
    </row>
    <row r="225" spans="1:48" x14ac:dyDescent="0.25">
      <c r="A225">
        <v>9224</v>
      </c>
      <c r="B225" t="s">
        <v>55</v>
      </c>
      <c r="C225">
        <v>3</v>
      </c>
      <c r="D225" t="s">
        <v>1312</v>
      </c>
      <c r="E225" t="s">
        <v>46</v>
      </c>
      <c r="F225" t="s">
        <v>1266</v>
      </c>
      <c r="G225" t="s">
        <v>1295</v>
      </c>
      <c r="H225" t="s">
        <v>1313</v>
      </c>
      <c r="N225" t="s">
        <v>489</v>
      </c>
      <c r="P225">
        <v>1968</v>
      </c>
      <c r="Q225" t="s">
        <v>49</v>
      </c>
      <c r="R225" t="s">
        <v>79</v>
      </c>
      <c r="S225" t="s">
        <v>558</v>
      </c>
      <c r="T225" t="s">
        <v>559</v>
      </c>
      <c r="U225" t="s">
        <v>301</v>
      </c>
      <c r="V225">
        <v>27</v>
      </c>
      <c r="AB225" t="s">
        <v>562</v>
      </c>
      <c r="AE225" t="s">
        <v>489</v>
      </c>
      <c r="AG225" t="s">
        <v>4</v>
      </c>
      <c r="AL225" t="s">
        <v>1314</v>
      </c>
      <c r="AM225" t="s">
        <v>1272</v>
      </c>
      <c r="AQ225" t="s">
        <v>1315</v>
      </c>
      <c r="AR225" t="s">
        <v>49</v>
      </c>
      <c r="AS225" t="s">
        <v>50</v>
      </c>
      <c r="AU225" t="s">
        <v>79</v>
      </c>
      <c r="AV225">
        <v>27</v>
      </c>
    </row>
    <row r="226" spans="1:48" x14ac:dyDescent="0.25">
      <c r="A226">
        <v>9225</v>
      </c>
      <c r="B226" t="s">
        <v>96</v>
      </c>
      <c r="C226">
        <v>3</v>
      </c>
      <c r="D226" t="s">
        <v>1316</v>
      </c>
      <c r="E226" t="s">
        <v>46</v>
      </c>
      <c r="F226" t="s">
        <v>1266</v>
      </c>
      <c r="G226" t="s">
        <v>1295</v>
      </c>
      <c r="H226" t="s">
        <v>1317</v>
      </c>
      <c r="N226" t="s">
        <v>489</v>
      </c>
      <c r="P226">
        <v>2698</v>
      </c>
      <c r="Q226" t="s">
        <v>49</v>
      </c>
      <c r="R226" t="s">
        <v>61</v>
      </c>
      <c r="S226" t="s">
        <v>558</v>
      </c>
      <c r="T226" t="s">
        <v>559</v>
      </c>
      <c r="U226" t="s">
        <v>301</v>
      </c>
      <c r="V226">
        <v>27</v>
      </c>
      <c r="AB226" t="s">
        <v>562</v>
      </c>
      <c r="AE226" t="s">
        <v>489</v>
      </c>
      <c r="AG226" t="s">
        <v>4</v>
      </c>
      <c r="AL226" t="s">
        <v>1318</v>
      </c>
      <c r="AM226" t="s">
        <v>1272</v>
      </c>
      <c r="AQ226" t="s">
        <v>1319</v>
      </c>
      <c r="AR226" t="s">
        <v>49</v>
      </c>
      <c r="AS226" t="s">
        <v>50</v>
      </c>
      <c r="AU226" t="s">
        <v>61</v>
      </c>
      <c r="AV226">
        <v>27</v>
      </c>
    </row>
    <row r="227" spans="1:48" x14ac:dyDescent="0.25">
      <c r="A227">
        <v>9226</v>
      </c>
      <c r="B227" t="s">
        <v>55</v>
      </c>
      <c r="C227">
        <v>3</v>
      </c>
      <c r="D227" t="s">
        <v>1320</v>
      </c>
      <c r="E227" t="s">
        <v>46</v>
      </c>
      <c r="F227" t="s">
        <v>1266</v>
      </c>
      <c r="G227" t="s">
        <v>1295</v>
      </c>
      <c r="H227" t="s">
        <v>1321</v>
      </c>
      <c r="N227" t="s">
        <v>489</v>
      </c>
      <c r="P227">
        <v>2699</v>
      </c>
      <c r="Q227" t="s">
        <v>49</v>
      </c>
      <c r="R227" t="s">
        <v>61</v>
      </c>
      <c r="S227" t="s">
        <v>558</v>
      </c>
      <c r="T227" t="s">
        <v>559</v>
      </c>
      <c r="U227" t="s">
        <v>301</v>
      </c>
      <c r="V227">
        <v>27</v>
      </c>
      <c r="AB227" t="s">
        <v>562</v>
      </c>
      <c r="AE227" t="s">
        <v>489</v>
      </c>
      <c r="AG227" t="s">
        <v>4</v>
      </c>
      <c r="AL227" t="s">
        <v>1322</v>
      </c>
      <c r="AM227" t="s">
        <v>1272</v>
      </c>
      <c r="AQ227" t="s">
        <v>1323</v>
      </c>
      <c r="AR227" t="s">
        <v>49</v>
      </c>
      <c r="AS227" t="s">
        <v>50</v>
      </c>
      <c r="AU227" t="s">
        <v>61</v>
      </c>
      <c r="AV227">
        <v>27</v>
      </c>
    </row>
    <row r="228" spans="1:48" x14ac:dyDescent="0.25">
      <c r="A228">
        <v>9227</v>
      </c>
      <c r="B228" t="s">
        <v>55</v>
      </c>
      <c r="C228">
        <v>3</v>
      </c>
      <c r="D228" t="s">
        <v>1324</v>
      </c>
      <c r="E228" t="s">
        <v>46</v>
      </c>
      <c r="F228" t="s">
        <v>1266</v>
      </c>
      <c r="G228" t="s">
        <v>1295</v>
      </c>
      <c r="H228" t="s">
        <v>1325</v>
      </c>
      <c r="N228" t="s">
        <v>489</v>
      </c>
      <c r="P228">
        <v>2701</v>
      </c>
      <c r="Q228" t="s">
        <v>49</v>
      </c>
      <c r="R228" t="s">
        <v>61</v>
      </c>
      <c r="S228" t="s">
        <v>558</v>
      </c>
      <c r="T228" t="s">
        <v>559</v>
      </c>
      <c r="U228" t="s">
        <v>301</v>
      </c>
      <c r="V228">
        <v>27</v>
      </c>
      <c r="AB228" t="s">
        <v>562</v>
      </c>
      <c r="AE228" t="s">
        <v>489</v>
      </c>
      <c r="AG228" t="s">
        <v>4</v>
      </c>
      <c r="AL228" t="s">
        <v>1326</v>
      </c>
      <c r="AM228" t="s">
        <v>1272</v>
      </c>
      <c r="AQ228" t="s">
        <v>1327</v>
      </c>
      <c r="AR228" t="s">
        <v>49</v>
      </c>
      <c r="AS228" t="s">
        <v>50</v>
      </c>
      <c r="AU228" t="s">
        <v>61</v>
      </c>
      <c r="AV228">
        <v>27</v>
      </c>
    </row>
    <row r="229" spans="1:48" x14ac:dyDescent="0.25">
      <c r="A229">
        <v>9228</v>
      </c>
      <c r="B229" t="s">
        <v>55</v>
      </c>
      <c r="C229">
        <v>3</v>
      </c>
      <c r="D229" t="s">
        <v>1328</v>
      </c>
      <c r="E229" t="s">
        <v>46</v>
      </c>
      <c r="F229" t="s">
        <v>1266</v>
      </c>
      <c r="G229" t="s">
        <v>1295</v>
      </c>
      <c r="H229" t="s">
        <v>1329</v>
      </c>
      <c r="N229" t="s">
        <v>489</v>
      </c>
      <c r="P229">
        <v>2702</v>
      </c>
      <c r="Q229" t="s">
        <v>49</v>
      </c>
      <c r="R229" t="s">
        <v>61</v>
      </c>
      <c r="S229" t="s">
        <v>558</v>
      </c>
      <c r="T229" t="s">
        <v>559</v>
      </c>
      <c r="U229" t="s">
        <v>301</v>
      </c>
      <c r="V229">
        <v>27</v>
      </c>
      <c r="AB229" t="s">
        <v>562</v>
      </c>
      <c r="AE229" t="s">
        <v>489</v>
      </c>
      <c r="AG229" t="s">
        <v>4</v>
      </c>
      <c r="AL229" t="s">
        <v>1330</v>
      </c>
      <c r="AM229" t="s">
        <v>1272</v>
      </c>
      <c r="AQ229" t="s">
        <v>1331</v>
      </c>
      <c r="AR229" t="s">
        <v>49</v>
      </c>
      <c r="AS229" t="s">
        <v>50</v>
      </c>
      <c r="AU229" t="s">
        <v>61</v>
      </c>
      <c r="AV229">
        <v>27</v>
      </c>
    </row>
    <row r="230" spans="1:48" x14ac:dyDescent="0.25">
      <c r="A230">
        <v>9229</v>
      </c>
      <c r="B230" t="s">
        <v>55</v>
      </c>
      <c r="C230">
        <v>3</v>
      </c>
      <c r="D230" t="s">
        <v>1332</v>
      </c>
      <c r="E230" t="s">
        <v>46</v>
      </c>
      <c r="F230" t="s">
        <v>1266</v>
      </c>
      <c r="G230" t="s">
        <v>1295</v>
      </c>
      <c r="H230" t="s">
        <v>1333</v>
      </c>
      <c r="N230" t="s">
        <v>489</v>
      </c>
      <c r="P230">
        <v>3735</v>
      </c>
      <c r="Q230" t="s">
        <v>49</v>
      </c>
      <c r="R230" t="s">
        <v>79</v>
      </c>
      <c r="S230" t="s">
        <v>558</v>
      </c>
      <c r="T230" t="s">
        <v>559</v>
      </c>
      <c r="U230" t="s">
        <v>301</v>
      </c>
      <c r="V230">
        <v>27</v>
      </c>
      <c r="AB230" t="s">
        <v>562</v>
      </c>
      <c r="AE230" t="s">
        <v>489</v>
      </c>
      <c r="AG230" t="s">
        <v>4</v>
      </c>
      <c r="AL230" t="s">
        <v>1334</v>
      </c>
      <c r="AM230" t="s">
        <v>1272</v>
      </c>
      <c r="AQ230" t="s">
        <v>1335</v>
      </c>
      <c r="AR230" t="s">
        <v>49</v>
      </c>
      <c r="AS230" t="s">
        <v>50</v>
      </c>
      <c r="AU230" t="s">
        <v>79</v>
      </c>
      <c r="AV230">
        <v>27</v>
      </c>
    </row>
    <row r="231" spans="1:48" x14ac:dyDescent="0.25">
      <c r="A231">
        <v>9230</v>
      </c>
      <c r="B231" t="s">
        <v>96</v>
      </c>
      <c r="C231">
        <v>1</v>
      </c>
      <c r="D231" t="s">
        <v>1336</v>
      </c>
      <c r="E231" t="s">
        <v>46</v>
      </c>
      <c r="F231" t="s">
        <v>1337</v>
      </c>
      <c r="N231" t="s">
        <v>489</v>
      </c>
      <c r="Q231" t="s">
        <v>49</v>
      </c>
      <c r="R231" t="s">
        <v>79</v>
      </c>
      <c r="S231" t="s">
        <v>558</v>
      </c>
      <c r="T231" t="s">
        <v>559</v>
      </c>
      <c r="U231" t="s">
        <v>301</v>
      </c>
      <c r="AB231" t="s">
        <v>562</v>
      </c>
      <c r="AE231" t="s">
        <v>489</v>
      </c>
      <c r="AG231" t="s">
        <v>489</v>
      </c>
      <c r="AM231" t="s">
        <v>489</v>
      </c>
    </row>
    <row r="232" spans="1:48" x14ac:dyDescent="0.25">
      <c r="A232">
        <v>9231</v>
      </c>
      <c r="B232" t="s">
        <v>96</v>
      </c>
      <c r="C232">
        <v>2</v>
      </c>
      <c r="D232" t="s">
        <v>1338</v>
      </c>
      <c r="E232" t="s">
        <v>46</v>
      </c>
      <c r="F232" t="s">
        <v>1337</v>
      </c>
      <c r="G232" t="s">
        <v>1339</v>
      </c>
      <c r="N232" t="s">
        <v>489</v>
      </c>
      <c r="Q232" t="s">
        <v>49</v>
      </c>
      <c r="R232" t="s">
        <v>79</v>
      </c>
      <c r="S232" t="s">
        <v>558</v>
      </c>
      <c r="T232" t="s">
        <v>559</v>
      </c>
      <c r="U232" t="s">
        <v>301</v>
      </c>
      <c r="AB232" t="s">
        <v>562</v>
      </c>
      <c r="AE232" t="s">
        <v>489</v>
      </c>
      <c r="AG232" t="s">
        <v>489</v>
      </c>
      <c r="AM232" t="s">
        <v>489</v>
      </c>
    </row>
    <row r="233" spans="1:48" x14ac:dyDescent="0.25">
      <c r="A233">
        <v>9232</v>
      </c>
      <c r="B233" t="s">
        <v>96</v>
      </c>
      <c r="C233">
        <v>3</v>
      </c>
      <c r="D233" t="s">
        <v>1340</v>
      </c>
      <c r="E233" t="s">
        <v>46</v>
      </c>
      <c r="F233" t="s">
        <v>1337</v>
      </c>
      <c r="G233" t="s">
        <v>1339</v>
      </c>
      <c r="H233" t="s">
        <v>1341</v>
      </c>
      <c r="N233" t="s">
        <v>489</v>
      </c>
      <c r="Q233" t="s">
        <v>49</v>
      </c>
      <c r="R233" t="s">
        <v>79</v>
      </c>
      <c r="S233" t="s">
        <v>558</v>
      </c>
      <c r="T233" t="s">
        <v>559</v>
      </c>
      <c r="U233" t="s">
        <v>301</v>
      </c>
      <c r="AB233" t="s">
        <v>562</v>
      </c>
      <c r="AE233" t="s">
        <v>489</v>
      </c>
      <c r="AG233" t="s">
        <v>489</v>
      </c>
      <c r="AM233" t="s">
        <v>489</v>
      </c>
    </row>
    <row r="234" spans="1:48" x14ac:dyDescent="0.25">
      <c r="A234">
        <v>9233</v>
      </c>
      <c r="B234" t="s">
        <v>96</v>
      </c>
      <c r="C234">
        <v>4</v>
      </c>
      <c r="D234" t="s">
        <v>1342</v>
      </c>
      <c r="E234" t="s">
        <v>46</v>
      </c>
      <c r="F234" t="s">
        <v>1337</v>
      </c>
      <c r="G234" t="s">
        <v>1339</v>
      </c>
      <c r="H234" t="s">
        <v>1341</v>
      </c>
      <c r="I234" t="s">
        <v>1343</v>
      </c>
      <c r="N234" t="s">
        <v>489</v>
      </c>
      <c r="Q234" t="s">
        <v>190</v>
      </c>
      <c r="S234" t="s">
        <v>558</v>
      </c>
      <c r="AB234" t="s">
        <v>1344</v>
      </c>
      <c r="AE234" t="s">
        <v>489</v>
      </c>
      <c r="AG234" t="s">
        <v>489</v>
      </c>
      <c r="AM234" t="s">
        <v>489</v>
      </c>
    </row>
    <row r="235" spans="1:48" x14ac:dyDescent="0.25">
      <c r="A235">
        <v>9234</v>
      </c>
      <c r="B235" t="s">
        <v>55</v>
      </c>
      <c r="C235">
        <v>5</v>
      </c>
      <c r="D235" t="s">
        <v>1345</v>
      </c>
      <c r="E235" t="s">
        <v>46</v>
      </c>
      <c r="F235" t="s">
        <v>1337</v>
      </c>
      <c r="G235" t="s">
        <v>1339</v>
      </c>
      <c r="H235" t="s">
        <v>1341</v>
      </c>
      <c r="I235" t="s">
        <v>1343</v>
      </c>
      <c r="J235" t="s">
        <v>1346</v>
      </c>
      <c r="N235" t="s">
        <v>489</v>
      </c>
      <c r="P235">
        <v>3371</v>
      </c>
      <c r="Q235" t="s">
        <v>190</v>
      </c>
      <c r="S235" t="s">
        <v>558</v>
      </c>
      <c r="V235">
        <v>28</v>
      </c>
      <c r="AB235" t="s">
        <v>562</v>
      </c>
      <c r="AE235" t="s">
        <v>489</v>
      </c>
      <c r="AG235" t="s">
        <v>4</v>
      </c>
      <c r="AL235" t="s">
        <v>1347</v>
      </c>
      <c r="AM235" t="s">
        <v>1348</v>
      </c>
      <c r="AQ235" t="s">
        <v>1349</v>
      </c>
      <c r="AR235" t="s">
        <v>190</v>
      </c>
      <c r="AS235" t="s">
        <v>50</v>
      </c>
      <c r="AV235">
        <v>28</v>
      </c>
    </row>
    <row r="236" spans="1:48" x14ac:dyDescent="0.25">
      <c r="A236">
        <v>9235</v>
      </c>
      <c r="B236" t="s">
        <v>55</v>
      </c>
      <c r="C236">
        <v>5</v>
      </c>
      <c r="D236" t="s">
        <v>1350</v>
      </c>
      <c r="E236" t="s">
        <v>46</v>
      </c>
      <c r="F236" t="s">
        <v>1337</v>
      </c>
      <c r="G236" t="s">
        <v>1339</v>
      </c>
      <c r="H236" t="s">
        <v>1341</v>
      </c>
      <c r="I236" t="s">
        <v>1343</v>
      </c>
      <c r="J236" t="s">
        <v>1351</v>
      </c>
      <c r="N236" t="s">
        <v>489</v>
      </c>
      <c r="P236">
        <v>3372</v>
      </c>
      <c r="Q236" t="s">
        <v>190</v>
      </c>
      <c r="S236" t="s">
        <v>558</v>
      </c>
      <c r="V236">
        <v>28</v>
      </c>
      <c r="AB236" t="s">
        <v>562</v>
      </c>
      <c r="AE236" t="s">
        <v>489</v>
      </c>
      <c r="AG236" t="s">
        <v>4</v>
      </c>
      <c r="AL236" t="s">
        <v>1352</v>
      </c>
      <c r="AM236" t="s">
        <v>1348</v>
      </c>
      <c r="AQ236" t="s">
        <v>1353</v>
      </c>
      <c r="AR236" t="s">
        <v>190</v>
      </c>
      <c r="AS236" t="s">
        <v>50</v>
      </c>
      <c r="AV236">
        <v>28</v>
      </c>
    </row>
    <row r="237" spans="1:48" x14ac:dyDescent="0.25">
      <c r="A237">
        <v>9236</v>
      </c>
      <c r="B237" t="s">
        <v>55</v>
      </c>
      <c r="C237">
        <v>5</v>
      </c>
      <c r="D237" t="s">
        <v>1354</v>
      </c>
      <c r="E237" t="s">
        <v>46</v>
      </c>
      <c r="F237" t="s">
        <v>1337</v>
      </c>
      <c r="G237" t="s">
        <v>1339</v>
      </c>
      <c r="H237" t="s">
        <v>1341</v>
      </c>
      <c r="I237" t="s">
        <v>1343</v>
      </c>
      <c r="J237" t="s">
        <v>1355</v>
      </c>
      <c r="N237" t="s">
        <v>489</v>
      </c>
      <c r="P237">
        <v>3373</v>
      </c>
      <c r="Q237" t="s">
        <v>190</v>
      </c>
      <c r="S237" t="s">
        <v>558</v>
      </c>
      <c r="V237">
        <v>28</v>
      </c>
      <c r="AB237" t="s">
        <v>562</v>
      </c>
      <c r="AE237" t="s">
        <v>489</v>
      </c>
      <c r="AG237" t="s">
        <v>4</v>
      </c>
      <c r="AL237" t="s">
        <v>1356</v>
      </c>
      <c r="AM237" t="s">
        <v>1348</v>
      </c>
      <c r="AQ237" t="s">
        <v>1357</v>
      </c>
      <c r="AR237" t="s">
        <v>190</v>
      </c>
      <c r="AS237" t="s">
        <v>50</v>
      </c>
      <c r="AV237">
        <v>28</v>
      </c>
    </row>
    <row r="238" spans="1:48" x14ac:dyDescent="0.25">
      <c r="A238">
        <v>9237</v>
      </c>
      <c r="B238" t="s">
        <v>55</v>
      </c>
      <c r="C238">
        <v>5</v>
      </c>
      <c r="D238" t="s">
        <v>1358</v>
      </c>
      <c r="E238" t="s">
        <v>46</v>
      </c>
      <c r="F238" t="s">
        <v>1337</v>
      </c>
      <c r="G238" t="s">
        <v>1339</v>
      </c>
      <c r="H238" t="s">
        <v>1341</v>
      </c>
      <c r="I238" t="s">
        <v>1343</v>
      </c>
      <c r="J238" t="s">
        <v>1359</v>
      </c>
      <c r="N238" t="s">
        <v>489</v>
      </c>
      <c r="P238">
        <v>3374</v>
      </c>
      <c r="Q238" t="s">
        <v>190</v>
      </c>
      <c r="S238" t="s">
        <v>558</v>
      </c>
      <c r="V238">
        <v>28</v>
      </c>
      <c r="AB238" t="s">
        <v>562</v>
      </c>
      <c r="AE238" t="s">
        <v>489</v>
      </c>
      <c r="AG238" t="s">
        <v>4</v>
      </c>
      <c r="AL238" t="s">
        <v>1360</v>
      </c>
      <c r="AM238" t="s">
        <v>1348</v>
      </c>
      <c r="AQ238" t="s">
        <v>1361</v>
      </c>
      <c r="AR238" t="s">
        <v>190</v>
      </c>
      <c r="AS238" t="s">
        <v>50</v>
      </c>
      <c r="AV238">
        <v>28</v>
      </c>
    </row>
    <row r="239" spans="1:48" x14ac:dyDescent="0.25">
      <c r="A239">
        <v>9238</v>
      </c>
      <c r="B239" t="s">
        <v>96</v>
      </c>
      <c r="C239">
        <v>4</v>
      </c>
      <c r="D239" t="s">
        <v>1362</v>
      </c>
      <c r="E239" t="s">
        <v>46</v>
      </c>
      <c r="F239" t="s">
        <v>1337</v>
      </c>
      <c r="G239" t="s">
        <v>1339</v>
      </c>
      <c r="H239" t="s">
        <v>1341</v>
      </c>
      <c r="I239" t="s">
        <v>1363</v>
      </c>
      <c r="N239" t="s">
        <v>489</v>
      </c>
      <c r="Q239" t="s">
        <v>49</v>
      </c>
      <c r="R239" t="s">
        <v>79</v>
      </c>
      <c r="S239" t="s">
        <v>558</v>
      </c>
      <c r="T239" t="s">
        <v>559</v>
      </c>
      <c r="U239" t="s">
        <v>301</v>
      </c>
      <c r="AB239" t="s">
        <v>562</v>
      </c>
      <c r="AE239" t="s">
        <v>489</v>
      </c>
      <c r="AG239" t="s">
        <v>489</v>
      </c>
      <c r="AM239" t="s">
        <v>489</v>
      </c>
    </row>
    <row r="240" spans="1:48" x14ac:dyDescent="0.25">
      <c r="A240">
        <v>9239</v>
      </c>
      <c r="B240" t="s">
        <v>55</v>
      </c>
      <c r="C240">
        <v>5</v>
      </c>
      <c r="D240" t="s">
        <v>1364</v>
      </c>
      <c r="E240" t="s">
        <v>46</v>
      </c>
      <c r="F240" t="s">
        <v>1337</v>
      </c>
      <c r="G240" t="s">
        <v>1339</v>
      </c>
      <c r="H240" t="s">
        <v>1341</v>
      </c>
      <c r="I240" t="s">
        <v>1363</v>
      </c>
      <c r="J240" t="s">
        <v>1346</v>
      </c>
      <c r="N240" t="s">
        <v>489</v>
      </c>
      <c r="P240">
        <v>5073</v>
      </c>
      <c r="Q240" t="s">
        <v>49</v>
      </c>
      <c r="R240" t="s">
        <v>79</v>
      </c>
      <c r="S240" t="s">
        <v>558</v>
      </c>
      <c r="T240" t="s">
        <v>559</v>
      </c>
      <c r="U240" t="s">
        <v>301</v>
      </c>
      <c r="V240">
        <v>28</v>
      </c>
      <c r="AB240" t="s">
        <v>562</v>
      </c>
      <c r="AE240" t="s">
        <v>489</v>
      </c>
      <c r="AG240" t="s">
        <v>4</v>
      </c>
      <c r="AL240" t="s">
        <v>1365</v>
      </c>
      <c r="AM240" t="s">
        <v>1348</v>
      </c>
      <c r="AQ240" t="s">
        <v>1366</v>
      </c>
      <c r="AR240" t="s">
        <v>49</v>
      </c>
      <c r="AS240" t="s">
        <v>50</v>
      </c>
      <c r="AU240" t="s">
        <v>79</v>
      </c>
      <c r="AV240">
        <v>28</v>
      </c>
    </row>
    <row r="241" spans="1:48" x14ac:dyDescent="0.25">
      <c r="A241">
        <v>9240</v>
      </c>
      <c r="B241" t="s">
        <v>55</v>
      </c>
      <c r="C241">
        <v>5</v>
      </c>
      <c r="D241" t="s">
        <v>1367</v>
      </c>
      <c r="E241" t="s">
        <v>46</v>
      </c>
      <c r="F241" t="s">
        <v>1337</v>
      </c>
      <c r="G241" t="s">
        <v>1339</v>
      </c>
      <c r="H241" t="s">
        <v>1341</v>
      </c>
      <c r="I241" t="s">
        <v>1363</v>
      </c>
      <c r="J241" t="s">
        <v>1351</v>
      </c>
      <c r="N241" t="s">
        <v>489</v>
      </c>
      <c r="P241">
        <v>5074</v>
      </c>
      <c r="Q241" t="s">
        <v>49</v>
      </c>
      <c r="R241" t="s">
        <v>79</v>
      </c>
      <c r="S241" t="s">
        <v>558</v>
      </c>
      <c r="T241" t="s">
        <v>559</v>
      </c>
      <c r="U241" t="s">
        <v>301</v>
      </c>
      <c r="V241">
        <v>28</v>
      </c>
      <c r="AB241" t="s">
        <v>562</v>
      </c>
      <c r="AE241" t="s">
        <v>489</v>
      </c>
      <c r="AG241" t="s">
        <v>4</v>
      </c>
      <c r="AL241" t="s">
        <v>1368</v>
      </c>
      <c r="AM241" t="s">
        <v>1348</v>
      </c>
      <c r="AQ241" t="s">
        <v>1369</v>
      </c>
      <c r="AR241" t="s">
        <v>49</v>
      </c>
      <c r="AS241" t="s">
        <v>50</v>
      </c>
      <c r="AU241" t="s">
        <v>79</v>
      </c>
      <c r="AV241">
        <v>28</v>
      </c>
    </row>
    <row r="242" spans="1:48" x14ac:dyDescent="0.25">
      <c r="A242">
        <v>9241</v>
      </c>
      <c r="B242" t="s">
        <v>55</v>
      </c>
      <c r="C242">
        <v>5</v>
      </c>
      <c r="D242" t="s">
        <v>1370</v>
      </c>
      <c r="E242" t="s">
        <v>46</v>
      </c>
      <c r="F242" t="s">
        <v>1337</v>
      </c>
      <c r="G242" t="s">
        <v>1339</v>
      </c>
      <c r="H242" t="s">
        <v>1341</v>
      </c>
      <c r="I242" t="s">
        <v>1363</v>
      </c>
      <c r="J242" t="s">
        <v>1355</v>
      </c>
      <c r="N242" t="s">
        <v>489</v>
      </c>
      <c r="P242">
        <v>5075</v>
      </c>
      <c r="Q242" t="s">
        <v>49</v>
      </c>
      <c r="R242" t="s">
        <v>79</v>
      </c>
      <c r="S242" t="s">
        <v>558</v>
      </c>
      <c r="T242" t="s">
        <v>559</v>
      </c>
      <c r="U242" t="s">
        <v>301</v>
      </c>
      <c r="V242">
        <v>28</v>
      </c>
      <c r="AB242" t="s">
        <v>562</v>
      </c>
      <c r="AE242" t="s">
        <v>489</v>
      </c>
      <c r="AG242" t="s">
        <v>4</v>
      </c>
      <c r="AL242" t="s">
        <v>1371</v>
      </c>
      <c r="AM242" t="s">
        <v>1348</v>
      </c>
      <c r="AQ242" t="s">
        <v>1372</v>
      </c>
      <c r="AR242" t="s">
        <v>49</v>
      </c>
      <c r="AS242" t="s">
        <v>50</v>
      </c>
      <c r="AU242" t="s">
        <v>79</v>
      </c>
      <c r="AV242">
        <v>28</v>
      </c>
    </row>
    <row r="243" spans="1:48" x14ac:dyDescent="0.25">
      <c r="A243">
        <v>9242</v>
      </c>
      <c r="B243" t="s">
        <v>55</v>
      </c>
      <c r="C243">
        <v>5</v>
      </c>
      <c r="D243" t="s">
        <v>1373</v>
      </c>
      <c r="E243" t="s">
        <v>46</v>
      </c>
      <c r="F243" t="s">
        <v>1337</v>
      </c>
      <c r="G243" t="s">
        <v>1339</v>
      </c>
      <c r="H243" t="s">
        <v>1341</v>
      </c>
      <c r="I243" t="s">
        <v>1363</v>
      </c>
      <c r="J243" t="s">
        <v>1359</v>
      </c>
      <c r="N243" t="s">
        <v>489</v>
      </c>
      <c r="P243">
        <v>5076</v>
      </c>
      <c r="Q243" t="s">
        <v>49</v>
      </c>
      <c r="R243" t="s">
        <v>79</v>
      </c>
      <c r="S243" t="s">
        <v>558</v>
      </c>
      <c r="T243" t="s">
        <v>559</v>
      </c>
      <c r="U243" t="s">
        <v>301</v>
      </c>
      <c r="V243">
        <v>28</v>
      </c>
      <c r="AB243" t="s">
        <v>562</v>
      </c>
      <c r="AE243" t="s">
        <v>489</v>
      </c>
      <c r="AG243" t="s">
        <v>4</v>
      </c>
      <c r="AL243" t="s">
        <v>1374</v>
      </c>
      <c r="AM243" t="s">
        <v>1348</v>
      </c>
      <c r="AQ243" t="s">
        <v>1375</v>
      </c>
      <c r="AR243" t="s">
        <v>49</v>
      </c>
      <c r="AS243" t="s">
        <v>50</v>
      </c>
      <c r="AU243" t="s">
        <v>79</v>
      </c>
      <c r="AV243">
        <v>28</v>
      </c>
    </row>
    <row r="244" spans="1:48" x14ac:dyDescent="0.25">
      <c r="A244">
        <v>9243</v>
      </c>
      <c r="B244" t="s">
        <v>96</v>
      </c>
      <c r="C244">
        <v>1</v>
      </c>
      <c r="D244" t="s">
        <v>1376</v>
      </c>
      <c r="E244" t="s">
        <v>46</v>
      </c>
      <c r="F244" t="s">
        <v>1377</v>
      </c>
      <c r="N244" t="s">
        <v>489</v>
      </c>
      <c r="Q244" t="s">
        <v>49</v>
      </c>
      <c r="R244" t="s">
        <v>61</v>
      </c>
      <c r="S244" t="s">
        <v>558</v>
      </c>
      <c r="T244" t="s">
        <v>559</v>
      </c>
      <c r="AB244" t="s">
        <v>562</v>
      </c>
      <c r="AE244" t="s">
        <v>489</v>
      </c>
      <c r="AG244" t="s">
        <v>489</v>
      </c>
      <c r="AM244" t="s">
        <v>489</v>
      </c>
    </row>
    <row r="245" spans="1:48" x14ac:dyDescent="0.25">
      <c r="A245">
        <v>9244</v>
      </c>
      <c r="B245" t="s">
        <v>96</v>
      </c>
      <c r="C245">
        <v>2</v>
      </c>
      <c r="D245" t="s">
        <v>1378</v>
      </c>
      <c r="E245" t="s">
        <v>46</v>
      </c>
      <c r="F245" t="s">
        <v>1377</v>
      </c>
      <c r="G245" t="s">
        <v>1379</v>
      </c>
      <c r="N245" t="s">
        <v>489</v>
      </c>
      <c r="Q245" t="s">
        <v>49</v>
      </c>
      <c r="R245" t="s">
        <v>61</v>
      </c>
      <c r="S245" t="s">
        <v>558</v>
      </c>
      <c r="T245" t="s">
        <v>559</v>
      </c>
      <c r="AB245" t="s">
        <v>562</v>
      </c>
      <c r="AE245" t="s">
        <v>489</v>
      </c>
      <c r="AG245" t="s">
        <v>489</v>
      </c>
      <c r="AM245" t="s">
        <v>489</v>
      </c>
    </row>
    <row r="246" spans="1:48" x14ac:dyDescent="0.25">
      <c r="A246">
        <v>9245</v>
      </c>
      <c r="B246" t="s">
        <v>55</v>
      </c>
      <c r="C246">
        <v>3</v>
      </c>
      <c r="D246" t="s">
        <v>1380</v>
      </c>
      <c r="E246" t="s">
        <v>46</v>
      </c>
      <c r="F246" t="s">
        <v>1377</v>
      </c>
      <c r="G246" t="s">
        <v>1379</v>
      </c>
      <c r="H246" t="s">
        <v>1381</v>
      </c>
      <c r="N246" t="s">
        <v>489</v>
      </c>
      <c r="P246">
        <v>3706</v>
      </c>
      <c r="Q246" t="s">
        <v>49</v>
      </c>
      <c r="R246" t="s">
        <v>61</v>
      </c>
      <c r="S246" t="s">
        <v>558</v>
      </c>
      <c r="T246" t="s">
        <v>559</v>
      </c>
      <c r="V246">
        <v>39</v>
      </c>
      <c r="AB246" t="s">
        <v>562</v>
      </c>
      <c r="AE246" t="s">
        <v>489</v>
      </c>
      <c r="AG246" t="s">
        <v>4</v>
      </c>
      <c r="AL246" t="s">
        <v>1382</v>
      </c>
      <c r="AM246" t="s">
        <v>1110</v>
      </c>
      <c r="AQ246" t="s">
        <v>1383</v>
      </c>
      <c r="AR246" t="s">
        <v>49</v>
      </c>
      <c r="AS246" t="s">
        <v>50</v>
      </c>
      <c r="AU246" t="s">
        <v>61</v>
      </c>
      <c r="AV246">
        <v>39</v>
      </c>
    </row>
    <row r="247" spans="1:48" x14ac:dyDescent="0.25">
      <c r="A247">
        <v>9246</v>
      </c>
      <c r="B247" t="s">
        <v>55</v>
      </c>
      <c r="C247">
        <v>3</v>
      </c>
      <c r="D247" t="s">
        <v>1384</v>
      </c>
      <c r="E247" t="s">
        <v>46</v>
      </c>
      <c r="F247" t="s">
        <v>1377</v>
      </c>
      <c r="G247" t="s">
        <v>1379</v>
      </c>
      <c r="H247" t="s">
        <v>1385</v>
      </c>
      <c r="N247" t="s">
        <v>489</v>
      </c>
      <c r="P247">
        <v>3705</v>
      </c>
      <c r="Q247" t="s">
        <v>49</v>
      </c>
      <c r="R247" t="s">
        <v>61</v>
      </c>
      <c r="S247" t="s">
        <v>558</v>
      </c>
      <c r="T247" t="s">
        <v>559</v>
      </c>
      <c r="V247">
        <v>39</v>
      </c>
      <c r="AB247" t="s">
        <v>562</v>
      </c>
      <c r="AE247" t="s">
        <v>489</v>
      </c>
      <c r="AG247" t="s">
        <v>4</v>
      </c>
      <c r="AL247" t="s">
        <v>1386</v>
      </c>
      <c r="AM247" t="s">
        <v>1110</v>
      </c>
      <c r="AQ247" t="s">
        <v>1387</v>
      </c>
      <c r="AR247" t="s">
        <v>49</v>
      </c>
      <c r="AS247" t="s">
        <v>50</v>
      </c>
      <c r="AU247" t="s">
        <v>61</v>
      </c>
      <c r="AV247">
        <v>39</v>
      </c>
    </row>
    <row r="248" spans="1:48" x14ac:dyDescent="0.25">
      <c r="A248">
        <v>9247</v>
      </c>
      <c r="B248" t="s">
        <v>96</v>
      </c>
      <c r="C248">
        <v>2</v>
      </c>
      <c r="D248" t="s">
        <v>1388</v>
      </c>
      <c r="E248" t="s">
        <v>46</v>
      </c>
      <c r="F248" t="s">
        <v>1377</v>
      </c>
      <c r="G248" t="s">
        <v>1389</v>
      </c>
      <c r="N248" t="s">
        <v>489</v>
      </c>
      <c r="Q248" t="s">
        <v>49</v>
      </c>
      <c r="R248" t="s">
        <v>51</v>
      </c>
      <c r="S248" t="s">
        <v>558</v>
      </c>
      <c r="T248" t="s">
        <v>559</v>
      </c>
      <c r="AB248" t="s">
        <v>562</v>
      </c>
      <c r="AE248" t="s">
        <v>489</v>
      </c>
      <c r="AG248" t="s">
        <v>489</v>
      </c>
      <c r="AM248" t="s">
        <v>489</v>
      </c>
    </row>
    <row r="249" spans="1:48" x14ac:dyDescent="0.25">
      <c r="A249">
        <v>9248</v>
      </c>
      <c r="B249" t="s">
        <v>55</v>
      </c>
      <c r="C249">
        <v>3</v>
      </c>
      <c r="D249" t="s">
        <v>1390</v>
      </c>
      <c r="E249" t="s">
        <v>46</v>
      </c>
      <c r="F249" t="s">
        <v>1377</v>
      </c>
      <c r="G249" t="s">
        <v>1389</v>
      </c>
      <c r="H249" t="s">
        <v>1391</v>
      </c>
      <c r="N249" t="s">
        <v>489</v>
      </c>
      <c r="P249">
        <v>3694</v>
      </c>
      <c r="Q249" t="s">
        <v>49</v>
      </c>
      <c r="R249" t="s">
        <v>51</v>
      </c>
      <c r="S249" t="s">
        <v>558</v>
      </c>
      <c r="T249" t="s">
        <v>559</v>
      </c>
      <c r="V249">
        <v>39</v>
      </c>
      <c r="AB249" t="s">
        <v>562</v>
      </c>
      <c r="AE249" t="s">
        <v>489</v>
      </c>
      <c r="AG249" t="s">
        <v>4</v>
      </c>
      <c r="AL249" t="s">
        <v>1392</v>
      </c>
      <c r="AM249" t="s">
        <v>1110</v>
      </c>
      <c r="AQ249" t="s">
        <v>1393</v>
      </c>
      <c r="AR249" t="s">
        <v>49</v>
      </c>
      <c r="AS249" t="s">
        <v>50</v>
      </c>
      <c r="AU249" t="s">
        <v>51</v>
      </c>
      <c r="AV249">
        <v>39</v>
      </c>
    </row>
    <row r="250" spans="1:48" x14ac:dyDescent="0.25">
      <c r="A250">
        <v>9249</v>
      </c>
      <c r="B250" t="s">
        <v>55</v>
      </c>
      <c r="C250">
        <v>3</v>
      </c>
      <c r="D250" t="s">
        <v>1394</v>
      </c>
      <c r="E250" t="s">
        <v>46</v>
      </c>
      <c r="F250" t="s">
        <v>1377</v>
      </c>
      <c r="G250" t="s">
        <v>1389</v>
      </c>
      <c r="H250" t="s">
        <v>1385</v>
      </c>
      <c r="N250" t="s">
        <v>489</v>
      </c>
      <c r="P250">
        <v>3704</v>
      </c>
      <c r="Q250" t="s">
        <v>49</v>
      </c>
      <c r="R250" t="s">
        <v>51</v>
      </c>
      <c r="S250" t="s">
        <v>558</v>
      </c>
      <c r="T250" t="s">
        <v>559</v>
      </c>
      <c r="V250">
        <v>39</v>
      </c>
      <c r="AB250" t="s">
        <v>562</v>
      </c>
      <c r="AE250" t="s">
        <v>489</v>
      </c>
      <c r="AG250" t="s">
        <v>4</v>
      </c>
      <c r="AL250" t="s">
        <v>1395</v>
      </c>
      <c r="AM250" t="s">
        <v>1110</v>
      </c>
      <c r="AQ250" t="s">
        <v>1396</v>
      </c>
      <c r="AR250" t="s">
        <v>49</v>
      </c>
      <c r="AS250" t="s">
        <v>50</v>
      </c>
      <c r="AU250" t="s">
        <v>51</v>
      </c>
      <c r="AV250">
        <v>39</v>
      </c>
    </row>
    <row r="251" spans="1:48" x14ac:dyDescent="0.25">
      <c r="A251">
        <v>9250</v>
      </c>
      <c r="B251" t="s">
        <v>96</v>
      </c>
      <c r="C251">
        <v>1</v>
      </c>
      <c r="D251" t="s">
        <v>1397</v>
      </c>
      <c r="E251" t="s">
        <v>46</v>
      </c>
      <c r="F251" t="s">
        <v>1398</v>
      </c>
      <c r="N251" t="s">
        <v>489</v>
      </c>
      <c r="Q251" t="s">
        <v>49</v>
      </c>
      <c r="R251" t="s">
        <v>51</v>
      </c>
      <c r="S251" t="s">
        <v>558</v>
      </c>
      <c r="T251" t="s">
        <v>559</v>
      </c>
      <c r="AB251" t="s">
        <v>562</v>
      </c>
      <c r="AE251" t="s">
        <v>489</v>
      </c>
      <c r="AG251" t="s">
        <v>489</v>
      </c>
      <c r="AM251" t="s">
        <v>489</v>
      </c>
    </row>
    <row r="252" spans="1:48" x14ac:dyDescent="0.25">
      <c r="A252">
        <v>9251</v>
      </c>
      <c r="B252" t="s">
        <v>96</v>
      </c>
      <c r="C252">
        <v>2</v>
      </c>
      <c r="D252" t="s">
        <v>1399</v>
      </c>
      <c r="E252" t="s">
        <v>46</v>
      </c>
      <c r="F252" t="s">
        <v>1398</v>
      </c>
      <c r="G252" t="s">
        <v>1400</v>
      </c>
      <c r="N252" t="s">
        <v>489</v>
      </c>
      <c r="Q252" t="s">
        <v>49</v>
      </c>
      <c r="R252" t="s">
        <v>51</v>
      </c>
      <c r="S252" t="s">
        <v>558</v>
      </c>
      <c r="T252" t="s">
        <v>559</v>
      </c>
      <c r="AB252" t="s">
        <v>562</v>
      </c>
      <c r="AE252" t="s">
        <v>489</v>
      </c>
      <c r="AG252" t="s">
        <v>489</v>
      </c>
      <c r="AM252" t="s">
        <v>489</v>
      </c>
    </row>
    <row r="253" spans="1:48" x14ac:dyDescent="0.25">
      <c r="A253">
        <v>9252</v>
      </c>
      <c r="B253" t="s">
        <v>55</v>
      </c>
      <c r="C253">
        <v>3</v>
      </c>
      <c r="D253" t="s">
        <v>1401</v>
      </c>
      <c r="E253" t="s">
        <v>46</v>
      </c>
      <c r="F253" t="s">
        <v>1398</v>
      </c>
      <c r="G253" t="s">
        <v>1400</v>
      </c>
      <c r="H253" t="s">
        <v>1402</v>
      </c>
      <c r="N253" t="s">
        <v>489</v>
      </c>
      <c r="P253">
        <v>3089</v>
      </c>
      <c r="Q253" t="s">
        <v>49</v>
      </c>
      <c r="R253" t="s">
        <v>51</v>
      </c>
      <c r="S253" t="s">
        <v>558</v>
      </c>
      <c r="T253" t="s">
        <v>559</v>
      </c>
      <c r="V253">
        <v>25</v>
      </c>
      <c r="AB253" t="s">
        <v>562</v>
      </c>
      <c r="AE253" t="s">
        <v>489</v>
      </c>
      <c r="AG253" t="s">
        <v>4</v>
      </c>
      <c r="AL253" t="s">
        <v>1403</v>
      </c>
      <c r="AM253" t="s">
        <v>1404</v>
      </c>
      <c r="AN253" t="s">
        <v>573</v>
      </c>
      <c r="AQ253" t="s">
        <v>1405</v>
      </c>
      <c r="AR253" t="s">
        <v>49</v>
      </c>
      <c r="AS253" t="s">
        <v>50</v>
      </c>
      <c r="AU253" t="s">
        <v>51</v>
      </c>
      <c r="AV253">
        <v>25</v>
      </c>
    </row>
    <row r="254" spans="1:48" x14ac:dyDescent="0.25">
      <c r="A254">
        <v>9253</v>
      </c>
      <c r="B254" t="s">
        <v>55</v>
      </c>
      <c r="C254">
        <v>3</v>
      </c>
      <c r="D254" t="s">
        <v>1406</v>
      </c>
      <c r="E254" t="s">
        <v>46</v>
      </c>
      <c r="F254" t="s">
        <v>1398</v>
      </c>
      <c r="G254" t="s">
        <v>1400</v>
      </c>
      <c r="H254" t="s">
        <v>1407</v>
      </c>
      <c r="N254" t="s">
        <v>489</v>
      </c>
      <c r="P254">
        <v>3095</v>
      </c>
      <c r="Q254" t="s">
        <v>49</v>
      </c>
      <c r="R254" t="s">
        <v>61</v>
      </c>
      <c r="S254" t="s">
        <v>558</v>
      </c>
      <c r="T254" t="s">
        <v>559</v>
      </c>
      <c r="V254">
        <v>25</v>
      </c>
      <c r="AB254" t="s">
        <v>562</v>
      </c>
      <c r="AE254" t="s">
        <v>489</v>
      </c>
      <c r="AG254" t="s">
        <v>4</v>
      </c>
      <c r="AL254" t="s">
        <v>1408</v>
      </c>
      <c r="AM254" t="s">
        <v>1404</v>
      </c>
      <c r="AN254" t="s">
        <v>573</v>
      </c>
      <c r="AQ254" t="s">
        <v>1409</v>
      </c>
      <c r="AR254" t="s">
        <v>49</v>
      </c>
      <c r="AS254" t="s">
        <v>50</v>
      </c>
      <c r="AU254" t="s">
        <v>61</v>
      </c>
      <c r="AV254">
        <v>25</v>
      </c>
    </row>
    <row r="255" spans="1:48" x14ac:dyDescent="0.25">
      <c r="A255">
        <v>9254</v>
      </c>
      <c r="B255" t="s">
        <v>55</v>
      </c>
      <c r="C255">
        <v>3</v>
      </c>
      <c r="D255" t="s">
        <v>1410</v>
      </c>
      <c r="E255" t="s">
        <v>46</v>
      </c>
      <c r="F255" t="s">
        <v>1398</v>
      </c>
      <c r="G255" t="s">
        <v>1400</v>
      </c>
      <c r="H255" t="s">
        <v>1411</v>
      </c>
      <c r="N255" t="s">
        <v>489</v>
      </c>
      <c r="P255">
        <v>3096</v>
      </c>
      <c r="Q255" t="s">
        <v>49</v>
      </c>
      <c r="R255" t="s">
        <v>61</v>
      </c>
      <c r="S255" t="s">
        <v>558</v>
      </c>
      <c r="T255" t="s">
        <v>559</v>
      </c>
      <c r="V255">
        <v>25</v>
      </c>
      <c r="AB255" t="s">
        <v>562</v>
      </c>
      <c r="AE255" t="s">
        <v>489</v>
      </c>
      <c r="AG255" t="s">
        <v>4</v>
      </c>
      <c r="AL255" t="s">
        <v>1412</v>
      </c>
      <c r="AM255" t="s">
        <v>1404</v>
      </c>
      <c r="AN255" t="s">
        <v>573</v>
      </c>
      <c r="AQ255" t="s">
        <v>1413</v>
      </c>
      <c r="AR255" t="s">
        <v>49</v>
      </c>
      <c r="AS255" t="s">
        <v>50</v>
      </c>
      <c r="AU255" t="s">
        <v>61</v>
      </c>
      <c r="AV255">
        <v>25</v>
      </c>
    </row>
    <row r="256" spans="1:48" x14ac:dyDescent="0.25">
      <c r="A256">
        <v>9255</v>
      </c>
      <c r="B256" t="s">
        <v>96</v>
      </c>
      <c r="C256">
        <v>2</v>
      </c>
      <c r="D256" t="s">
        <v>1414</v>
      </c>
      <c r="E256" t="s">
        <v>46</v>
      </c>
      <c r="F256" t="s">
        <v>1398</v>
      </c>
      <c r="G256" t="s">
        <v>1415</v>
      </c>
      <c r="N256" t="s">
        <v>489</v>
      </c>
      <c r="Q256" t="s">
        <v>49</v>
      </c>
      <c r="R256" t="s">
        <v>61</v>
      </c>
      <c r="S256" t="s">
        <v>558</v>
      </c>
      <c r="T256" t="s">
        <v>559</v>
      </c>
      <c r="AB256" t="s">
        <v>562</v>
      </c>
      <c r="AE256" t="s">
        <v>489</v>
      </c>
      <c r="AG256" t="s">
        <v>489</v>
      </c>
      <c r="AM256" t="s">
        <v>489</v>
      </c>
    </row>
    <row r="257" spans="1:48" x14ac:dyDescent="0.25">
      <c r="A257">
        <v>9256</v>
      </c>
      <c r="B257" t="s">
        <v>55</v>
      </c>
      <c r="C257">
        <v>3</v>
      </c>
      <c r="D257" t="s">
        <v>1416</v>
      </c>
      <c r="E257" t="s">
        <v>46</v>
      </c>
      <c r="F257" t="s">
        <v>1398</v>
      </c>
      <c r="G257" t="s">
        <v>1415</v>
      </c>
      <c r="H257" t="s">
        <v>1417</v>
      </c>
      <c r="N257" t="s">
        <v>489</v>
      </c>
      <c r="P257">
        <v>3093</v>
      </c>
      <c r="Q257" t="s">
        <v>49</v>
      </c>
      <c r="R257" t="s">
        <v>61</v>
      </c>
      <c r="S257" t="s">
        <v>558</v>
      </c>
      <c r="T257" t="s">
        <v>559</v>
      </c>
      <c r="V257">
        <v>25</v>
      </c>
      <c r="AB257" t="s">
        <v>562</v>
      </c>
      <c r="AE257" t="s">
        <v>489</v>
      </c>
      <c r="AG257" t="s">
        <v>4</v>
      </c>
      <c r="AL257" t="s">
        <v>1418</v>
      </c>
      <c r="AM257" t="s">
        <v>1404</v>
      </c>
      <c r="AN257" t="s">
        <v>573</v>
      </c>
      <c r="AQ257" t="s">
        <v>1419</v>
      </c>
      <c r="AR257" t="s">
        <v>49</v>
      </c>
      <c r="AS257" t="s">
        <v>50</v>
      </c>
      <c r="AU257" t="s">
        <v>61</v>
      </c>
      <c r="AV257">
        <v>25</v>
      </c>
    </row>
    <row r="258" spans="1:48" x14ac:dyDescent="0.25">
      <c r="A258">
        <v>9257</v>
      </c>
      <c r="B258" t="s">
        <v>55</v>
      </c>
      <c r="C258">
        <v>3</v>
      </c>
      <c r="D258" t="s">
        <v>1420</v>
      </c>
      <c r="E258" t="s">
        <v>46</v>
      </c>
      <c r="F258" t="s">
        <v>1398</v>
      </c>
      <c r="G258" t="s">
        <v>1415</v>
      </c>
      <c r="H258" t="s">
        <v>1421</v>
      </c>
      <c r="N258" t="s">
        <v>489</v>
      </c>
      <c r="P258">
        <v>3094</v>
      </c>
      <c r="Q258" t="s">
        <v>49</v>
      </c>
      <c r="R258" t="s">
        <v>51</v>
      </c>
      <c r="S258" t="s">
        <v>558</v>
      </c>
      <c r="T258" t="s">
        <v>559</v>
      </c>
      <c r="V258">
        <v>25</v>
      </c>
      <c r="AB258" t="s">
        <v>562</v>
      </c>
      <c r="AE258" t="s">
        <v>489</v>
      </c>
      <c r="AG258" t="s">
        <v>4</v>
      </c>
      <c r="AL258" t="s">
        <v>1422</v>
      </c>
      <c r="AM258" t="s">
        <v>1404</v>
      </c>
      <c r="AN258" t="s">
        <v>573</v>
      </c>
      <c r="AQ258" t="s">
        <v>1423</v>
      </c>
      <c r="AR258" t="s">
        <v>49</v>
      </c>
      <c r="AS258" t="s">
        <v>50</v>
      </c>
      <c r="AU258" t="s">
        <v>51</v>
      </c>
      <c r="AV258">
        <v>25</v>
      </c>
    </row>
    <row r="259" spans="1:48" x14ac:dyDescent="0.25">
      <c r="A259">
        <v>9258</v>
      </c>
      <c r="B259" t="s">
        <v>96</v>
      </c>
      <c r="C259">
        <v>1</v>
      </c>
      <c r="D259" t="s">
        <v>1424</v>
      </c>
      <c r="E259" t="s">
        <v>46</v>
      </c>
      <c r="F259" t="s">
        <v>1425</v>
      </c>
      <c r="N259" t="s">
        <v>489</v>
      </c>
      <c r="Q259" t="s">
        <v>49</v>
      </c>
      <c r="R259" t="s">
        <v>51</v>
      </c>
      <c r="S259" t="s">
        <v>1426</v>
      </c>
      <c r="T259" t="s">
        <v>559</v>
      </c>
      <c r="AB259" t="s">
        <v>562</v>
      </c>
      <c r="AE259" t="s">
        <v>489</v>
      </c>
      <c r="AG259" t="s">
        <v>489</v>
      </c>
      <c r="AM259" t="s">
        <v>489</v>
      </c>
    </row>
    <row r="260" spans="1:48" x14ac:dyDescent="0.25">
      <c r="A260">
        <v>9259</v>
      </c>
      <c r="B260" t="s">
        <v>96</v>
      </c>
      <c r="C260">
        <v>2</v>
      </c>
      <c r="D260" t="s">
        <v>1427</v>
      </c>
      <c r="E260" t="s">
        <v>46</v>
      </c>
      <c r="F260" t="s">
        <v>1425</v>
      </c>
      <c r="G260" t="s">
        <v>1428</v>
      </c>
      <c r="N260" t="s">
        <v>489</v>
      </c>
      <c r="Q260" t="s">
        <v>49</v>
      </c>
      <c r="R260" t="s">
        <v>51</v>
      </c>
      <c r="S260" t="s">
        <v>1426</v>
      </c>
      <c r="T260" t="s">
        <v>559</v>
      </c>
      <c r="AB260" t="s">
        <v>562</v>
      </c>
      <c r="AE260" t="s">
        <v>489</v>
      </c>
      <c r="AG260" t="s">
        <v>489</v>
      </c>
      <c r="AM260" t="s">
        <v>489</v>
      </c>
    </row>
    <row r="261" spans="1:48" x14ac:dyDescent="0.25">
      <c r="A261">
        <v>9260</v>
      </c>
      <c r="B261" t="s">
        <v>96</v>
      </c>
      <c r="C261">
        <v>3</v>
      </c>
      <c r="D261" t="s">
        <v>1429</v>
      </c>
      <c r="E261" t="s">
        <v>46</v>
      </c>
      <c r="F261" t="s">
        <v>1425</v>
      </c>
      <c r="G261" t="s">
        <v>1428</v>
      </c>
      <c r="H261" t="s">
        <v>1430</v>
      </c>
      <c r="N261" t="s">
        <v>489</v>
      </c>
      <c r="P261">
        <v>5115</v>
      </c>
      <c r="Q261" t="s">
        <v>49</v>
      </c>
      <c r="R261" t="s">
        <v>51</v>
      </c>
      <c r="S261" t="s">
        <v>1426</v>
      </c>
      <c r="T261" t="s">
        <v>559</v>
      </c>
      <c r="V261">
        <v>38</v>
      </c>
      <c r="W261">
        <v>30</v>
      </c>
      <c r="Y261">
        <v>-423</v>
      </c>
      <c r="AB261" t="s">
        <v>300</v>
      </c>
      <c r="AE261" t="s">
        <v>489</v>
      </c>
      <c r="AG261" t="s">
        <v>1431</v>
      </c>
      <c r="AL261" t="s">
        <v>1432</v>
      </c>
      <c r="AM261" t="s">
        <v>1433</v>
      </c>
      <c r="AN261" t="s">
        <v>1434</v>
      </c>
      <c r="AQ261" t="s">
        <v>1435</v>
      </c>
      <c r="AR261" t="s">
        <v>49</v>
      </c>
      <c r="AS261" t="s">
        <v>50</v>
      </c>
      <c r="AU261" t="s">
        <v>79</v>
      </c>
      <c r="AV261">
        <v>38</v>
      </c>
    </row>
    <row r="262" spans="1:48" x14ac:dyDescent="0.25">
      <c r="A262">
        <v>9261</v>
      </c>
      <c r="B262" t="s">
        <v>55</v>
      </c>
      <c r="C262">
        <v>4</v>
      </c>
      <c r="D262" t="s">
        <v>1436</v>
      </c>
      <c r="E262" t="s">
        <v>46</v>
      </c>
      <c r="F262" t="s">
        <v>1425</v>
      </c>
      <c r="G262" t="s">
        <v>1428</v>
      </c>
      <c r="H262" t="s">
        <v>1430</v>
      </c>
      <c r="I262" t="s">
        <v>1437</v>
      </c>
      <c r="N262" t="s">
        <v>489</v>
      </c>
      <c r="P262">
        <v>5122</v>
      </c>
      <c r="Q262" t="s">
        <v>49</v>
      </c>
      <c r="R262" t="s">
        <v>51</v>
      </c>
      <c r="S262" t="s">
        <v>1426</v>
      </c>
      <c r="T262" t="s">
        <v>559</v>
      </c>
      <c r="V262">
        <v>38</v>
      </c>
      <c r="W262">
        <v>30</v>
      </c>
      <c r="Y262">
        <v>-423</v>
      </c>
      <c r="AB262" t="s">
        <v>562</v>
      </c>
      <c r="AE262" t="s">
        <v>489</v>
      </c>
      <c r="AG262" t="s">
        <v>1431</v>
      </c>
      <c r="AL262" t="s">
        <v>1438</v>
      </c>
      <c r="AM262" t="s">
        <v>1433</v>
      </c>
      <c r="AN262" t="s">
        <v>1434</v>
      </c>
      <c r="AP262" t="s">
        <v>1439</v>
      </c>
      <c r="AQ262" t="s">
        <v>1440</v>
      </c>
      <c r="AR262" t="s">
        <v>49</v>
      </c>
      <c r="AS262" t="s">
        <v>50</v>
      </c>
      <c r="AU262" t="s">
        <v>79</v>
      </c>
      <c r="AV262">
        <v>38</v>
      </c>
    </row>
    <row r="263" spans="1:48" x14ac:dyDescent="0.25">
      <c r="A263">
        <v>9262</v>
      </c>
      <c r="B263" t="s">
        <v>96</v>
      </c>
      <c r="C263">
        <v>3</v>
      </c>
      <c r="D263" t="s">
        <v>1441</v>
      </c>
      <c r="E263" t="s">
        <v>46</v>
      </c>
      <c r="F263" t="s">
        <v>1425</v>
      </c>
      <c r="G263" t="s">
        <v>1428</v>
      </c>
      <c r="H263" t="s">
        <v>1442</v>
      </c>
      <c r="N263" t="s">
        <v>489</v>
      </c>
      <c r="P263">
        <v>5116</v>
      </c>
      <c r="Q263" t="s">
        <v>49</v>
      </c>
      <c r="R263" t="s">
        <v>51</v>
      </c>
      <c r="S263" t="s">
        <v>1426</v>
      </c>
      <c r="T263" t="s">
        <v>559</v>
      </c>
      <c r="V263">
        <v>38</v>
      </c>
      <c r="W263">
        <v>30</v>
      </c>
      <c r="Y263">
        <v>-423</v>
      </c>
      <c r="AB263" t="s">
        <v>300</v>
      </c>
      <c r="AE263" t="s">
        <v>489</v>
      </c>
      <c r="AG263" t="s">
        <v>1431</v>
      </c>
      <c r="AL263" t="s">
        <v>1443</v>
      </c>
      <c r="AM263" t="s">
        <v>1433</v>
      </c>
      <c r="AN263" t="s">
        <v>1434</v>
      </c>
      <c r="AQ263" t="s">
        <v>1444</v>
      </c>
      <c r="AR263" t="s">
        <v>49</v>
      </c>
      <c r="AS263" t="s">
        <v>50</v>
      </c>
      <c r="AU263" t="s">
        <v>79</v>
      </c>
      <c r="AV263">
        <v>38</v>
      </c>
    </row>
    <row r="264" spans="1:48" x14ac:dyDescent="0.25">
      <c r="A264">
        <v>9263</v>
      </c>
      <c r="B264" t="s">
        <v>55</v>
      </c>
      <c r="C264">
        <v>4</v>
      </c>
      <c r="D264" t="s">
        <v>1445</v>
      </c>
      <c r="E264" t="s">
        <v>46</v>
      </c>
      <c r="F264" t="s">
        <v>1425</v>
      </c>
      <c r="G264" t="s">
        <v>1428</v>
      </c>
      <c r="H264" t="s">
        <v>1442</v>
      </c>
      <c r="I264" t="s">
        <v>1437</v>
      </c>
      <c r="N264" t="s">
        <v>489</v>
      </c>
      <c r="P264">
        <v>5123</v>
      </c>
      <c r="Q264" t="s">
        <v>49</v>
      </c>
      <c r="R264" t="s">
        <v>51</v>
      </c>
      <c r="S264" t="s">
        <v>1426</v>
      </c>
      <c r="T264" t="s">
        <v>559</v>
      </c>
      <c r="V264">
        <v>38</v>
      </c>
      <c r="W264">
        <v>30</v>
      </c>
      <c r="Y264">
        <v>-423</v>
      </c>
      <c r="AB264" t="s">
        <v>562</v>
      </c>
      <c r="AE264" t="s">
        <v>489</v>
      </c>
      <c r="AG264" t="s">
        <v>1431</v>
      </c>
      <c r="AL264" t="s">
        <v>1446</v>
      </c>
      <c r="AM264" t="s">
        <v>1433</v>
      </c>
      <c r="AN264" t="s">
        <v>1434</v>
      </c>
      <c r="AP264" t="s">
        <v>1447</v>
      </c>
      <c r="AQ264" t="s">
        <v>1448</v>
      </c>
      <c r="AR264" t="s">
        <v>49</v>
      </c>
      <c r="AS264" t="s">
        <v>50</v>
      </c>
      <c r="AU264" t="s">
        <v>79</v>
      </c>
      <c r="AV264">
        <v>38</v>
      </c>
    </row>
    <row r="265" spans="1:48" x14ac:dyDescent="0.25">
      <c r="A265">
        <v>9264</v>
      </c>
      <c r="B265" t="s">
        <v>96</v>
      </c>
      <c r="C265">
        <v>2</v>
      </c>
      <c r="D265" t="s">
        <v>1449</v>
      </c>
      <c r="E265" t="s">
        <v>46</v>
      </c>
      <c r="F265" t="s">
        <v>1425</v>
      </c>
      <c r="G265" t="s">
        <v>1450</v>
      </c>
      <c r="N265" t="s">
        <v>489</v>
      </c>
      <c r="Q265" t="s">
        <v>49</v>
      </c>
      <c r="R265" t="s">
        <v>51</v>
      </c>
      <c r="S265" t="s">
        <v>1426</v>
      </c>
      <c r="T265" t="s">
        <v>559</v>
      </c>
      <c r="AB265" t="s">
        <v>562</v>
      </c>
      <c r="AE265" t="s">
        <v>489</v>
      </c>
      <c r="AG265" t="s">
        <v>489</v>
      </c>
      <c r="AM265" t="s">
        <v>489</v>
      </c>
    </row>
    <row r="266" spans="1:48" x14ac:dyDescent="0.25">
      <c r="A266">
        <v>9265</v>
      </c>
      <c r="B266" t="s">
        <v>96</v>
      </c>
      <c r="C266">
        <v>3</v>
      </c>
      <c r="D266" t="s">
        <v>1451</v>
      </c>
      <c r="E266" t="s">
        <v>46</v>
      </c>
      <c r="F266" t="s">
        <v>1425</v>
      </c>
      <c r="G266" t="s">
        <v>1450</v>
      </c>
      <c r="H266" t="s">
        <v>1452</v>
      </c>
      <c r="N266" t="s">
        <v>489</v>
      </c>
      <c r="Q266" t="s">
        <v>49</v>
      </c>
      <c r="R266" t="s">
        <v>51</v>
      </c>
      <c r="S266" t="s">
        <v>1426</v>
      </c>
      <c r="T266" t="s">
        <v>559</v>
      </c>
      <c r="AB266" t="s">
        <v>562</v>
      </c>
      <c r="AE266" t="s">
        <v>489</v>
      </c>
      <c r="AG266" t="s">
        <v>489</v>
      </c>
      <c r="AM266" t="s">
        <v>489</v>
      </c>
    </row>
    <row r="267" spans="1:48" x14ac:dyDescent="0.25">
      <c r="A267">
        <v>9266</v>
      </c>
      <c r="B267" t="s">
        <v>55</v>
      </c>
      <c r="C267">
        <v>4</v>
      </c>
      <c r="D267" t="s">
        <v>1453</v>
      </c>
      <c r="E267" t="s">
        <v>46</v>
      </c>
      <c r="F267" t="s">
        <v>1425</v>
      </c>
      <c r="G267" t="s">
        <v>1450</v>
      </c>
      <c r="H267" t="s">
        <v>1452</v>
      </c>
      <c r="I267" t="s">
        <v>1454</v>
      </c>
      <c r="N267" t="s">
        <v>489</v>
      </c>
      <c r="P267">
        <v>5203</v>
      </c>
      <c r="Q267" t="s">
        <v>49</v>
      </c>
      <c r="R267" t="s">
        <v>51</v>
      </c>
      <c r="S267" t="s">
        <v>1426</v>
      </c>
      <c r="T267" t="s">
        <v>559</v>
      </c>
      <c r="V267">
        <v>38</v>
      </c>
      <c r="W267">
        <v>30</v>
      </c>
      <c r="Y267">
        <v>-423</v>
      </c>
      <c r="AB267" t="s">
        <v>562</v>
      </c>
      <c r="AE267" t="s">
        <v>489</v>
      </c>
      <c r="AG267" t="s">
        <v>1431</v>
      </c>
      <c r="AL267" t="s">
        <v>1455</v>
      </c>
      <c r="AM267" t="s">
        <v>1433</v>
      </c>
      <c r="AN267" t="s">
        <v>1434</v>
      </c>
      <c r="AP267" t="s">
        <v>1456</v>
      </c>
      <c r="AQ267" t="s">
        <v>1457</v>
      </c>
      <c r="AR267" t="s">
        <v>49</v>
      </c>
      <c r="AS267" t="s">
        <v>50</v>
      </c>
      <c r="AU267" t="s">
        <v>79</v>
      </c>
      <c r="AV267">
        <v>38</v>
      </c>
    </row>
    <row r="268" spans="1:48" x14ac:dyDescent="0.25">
      <c r="A268">
        <v>9267</v>
      </c>
      <c r="B268" t="s">
        <v>55</v>
      </c>
      <c r="C268">
        <v>4</v>
      </c>
      <c r="D268" t="s">
        <v>1458</v>
      </c>
      <c r="E268" t="s">
        <v>46</v>
      </c>
      <c r="F268" t="s">
        <v>1425</v>
      </c>
      <c r="G268" t="s">
        <v>1450</v>
      </c>
      <c r="H268" t="s">
        <v>1452</v>
      </c>
      <c r="I268" t="s">
        <v>1459</v>
      </c>
      <c r="N268" t="s">
        <v>489</v>
      </c>
      <c r="P268">
        <v>5204</v>
      </c>
      <c r="Q268" t="s">
        <v>49</v>
      </c>
      <c r="R268" t="s">
        <v>51</v>
      </c>
      <c r="S268" t="s">
        <v>1426</v>
      </c>
      <c r="T268" t="s">
        <v>559</v>
      </c>
      <c r="V268">
        <v>38</v>
      </c>
      <c r="W268">
        <v>30</v>
      </c>
      <c r="Y268">
        <v>-423</v>
      </c>
      <c r="AB268" t="s">
        <v>562</v>
      </c>
      <c r="AE268" t="s">
        <v>489</v>
      </c>
      <c r="AG268" t="s">
        <v>1431</v>
      </c>
      <c r="AL268" t="s">
        <v>1460</v>
      </c>
      <c r="AM268" t="s">
        <v>1433</v>
      </c>
      <c r="AN268" t="s">
        <v>1434</v>
      </c>
      <c r="AP268" t="s">
        <v>1461</v>
      </c>
      <c r="AQ268" t="s">
        <v>1462</v>
      </c>
      <c r="AR268" t="s">
        <v>49</v>
      </c>
      <c r="AS268" t="s">
        <v>50</v>
      </c>
      <c r="AU268" t="s">
        <v>79</v>
      </c>
      <c r="AV268">
        <v>38</v>
      </c>
    </row>
    <row r="269" spans="1:48" x14ac:dyDescent="0.25">
      <c r="A269">
        <v>9268</v>
      </c>
      <c r="B269" t="s">
        <v>55</v>
      </c>
      <c r="C269">
        <v>4</v>
      </c>
      <c r="D269" t="s">
        <v>1463</v>
      </c>
      <c r="E269" t="s">
        <v>46</v>
      </c>
      <c r="F269" t="s">
        <v>1425</v>
      </c>
      <c r="G269" t="s">
        <v>1450</v>
      </c>
      <c r="H269" t="s">
        <v>1452</v>
      </c>
      <c r="I269" t="s">
        <v>1464</v>
      </c>
      <c r="N269" t="s">
        <v>489</v>
      </c>
      <c r="P269">
        <v>5226</v>
      </c>
      <c r="Q269" t="s">
        <v>93</v>
      </c>
      <c r="S269" t="s">
        <v>1426</v>
      </c>
      <c r="V269">
        <v>38</v>
      </c>
      <c r="W269">
        <v>30</v>
      </c>
      <c r="Y269">
        <v>-423</v>
      </c>
      <c r="AB269" t="s">
        <v>1344</v>
      </c>
      <c r="AE269" t="s">
        <v>489</v>
      </c>
      <c r="AG269" t="s">
        <v>1431</v>
      </c>
      <c r="AL269" t="s">
        <v>1465</v>
      </c>
      <c r="AM269" t="s">
        <v>1433</v>
      </c>
      <c r="AN269" t="s">
        <v>1466</v>
      </c>
      <c r="AP269" t="s">
        <v>1467</v>
      </c>
      <c r="AQ269" t="s">
        <v>1468</v>
      </c>
      <c r="AR269" t="s">
        <v>93</v>
      </c>
      <c r="AS269" t="s">
        <v>50</v>
      </c>
      <c r="AV269">
        <v>38</v>
      </c>
    </row>
    <row r="270" spans="1:48" x14ac:dyDescent="0.25">
      <c r="A270">
        <v>9269</v>
      </c>
      <c r="B270" t="s">
        <v>55</v>
      </c>
      <c r="C270">
        <v>4</v>
      </c>
      <c r="D270" t="s">
        <v>1469</v>
      </c>
      <c r="E270" t="s">
        <v>46</v>
      </c>
      <c r="F270" t="s">
        <v>1425</v>
      </c>
      <c r="G270" t="s">
        <v>1450</v>
      </c>
      <c r="H270" t="s">
        <v>1452</v>
      </c>
      <c r="I270" t="s">
        <v>1470</v>
      </c>
      <c r="N270" t="s">
        <v>489</v>
      </c>
      <c r="P270">
        <v>5232</v>
      </c>
      <c r="Q270" t="s">
        <v>93</v>
      </c>
      <c r="S270" t="s">
        <v>1426</v>
      </c>
      <c r="V270">
        <v>38</v>
      </c>
      <c r="W270">
        <v>30</v>
      </c>
      <c r="Y270">
        <v>-423</v>
      </c>
      <c r="AB270" t="s">
        <v>1344</v>
      </c>
      <c r="AE270" t="s">
        <v>489</v>
      </c>
      <c r="AG270" t="s">
        <v>1431</v>
      </c>
      <c r="AL270" t="s">
        <v>1471</v>
      </c>
      <c r="AM270" t="s">
        <v>1433</v>
      </c>
      <c r="AN270" t="s">
        <v>1466</v>
      </c>
      <c r="AP270" t="s">
        <v>1472</v>
      </c>
      <c r="AQ270" t="s">
        <v>1473</v>
      </c>
      <c r="AR270" t="s">
        <v>93</v>
      </c>
      <c r="AS270" t="s">
        <v>50</v>
      </c>
      <c r="AV270">
        <v>38</v>
      </c>
    </row>
    <row r="271" spans="1:48" x14ac:dyDescent="0.25">
      <c r="A271">
        <v>9270</v>
      </c>
      <c r="B271" t="s">
        <v>55</v>
      </c>
      <c r="C271">
        <v>4</v>
      </c>
      <c r="D271" t="s">
        <v>1474</v>
      </c>
      <c r="E271" t="s">
        <v>46</v>
      </c>
      <c r="F271" t="s">
        <v>1425</v>
      </c>
      <c r="G271" t="s">
        <v>1450</v>
      </c>
      <c r="H271" t="s">
        <v>1452</v>
      </c>
      <c r="I271" t="s">
        <v>1475</v>
      </c>
      <c r="N271" t="s">
        <v>489</v>
      </c>
      <c r="P271">
        <v>5233</v>
      </c>
      <c r="Q271" t="s">
        <v>93</v>
      </c>
      <c r="S271" t="s">
        <v>1426</v>
      </c>
      <c r="V271">
        <v>38</v>
      </c>
      <c r="W271">
        <v>30</v>
      </c>
      <c r="Y271">
        <v>-423</v>
      </c>
      <c r="AB271" t="s">
        <v>1344</v>
      </c>
      <c r="AE271" t="s">
        <v>489</v>
      </c>
      <c r="AG271" t="s">
        <v>1431</v>
      </c>
      <c r="AL271" t="s">
        <v>1476</v>
      </c>
      <c r="AM271" t="s">
        <v>1433</v>
      </c>
      <c r="AN271" t="s">
        <v>1466</v>
      </c>
      <c r="AP271" t="s">
        <v>1477</v>
      </c>
      <c r="AQ271" t="s">
        <v>1478</v>
      </c>
      <c r="AR271" t="s">
        <v>93</v>
      </c>
      <c r="AS271" t="s">
        <v>50</v>
      </c>
      <c r="AV271">
        <v>38</v>
      </c>
    </row>
    <row r="272" spans="1:48" x14ac:dyDescent="0.25">
      <c r="A272">
        <v>9271</v>
      </c>
      <c r="B272" t="s">
        <v>96</v>
      </c>
      <c r="C272">
        <v>2</v>
      </c>
      <c r="D272" t="s">
        <v>1479</v>
      </c>
      <c r="E272" t="s">
        <v>46</v>
      </c>
      <c r="F272" t="s">
        <v>1425</v>
      </c>
      <c r="G272" t="s">
        <v>1480</v>
      </c>
      <c r="N272" t="s">
        <v>489</v>
      </c>
      <c r="Q272" t="s">
        <v>93</v>
      </c>
      <c r="S272" t="s">
        <v>1426</v>
      </c>
      <c r="AB272" t="s">
        <v>1344</v>
      </c>
      <c r="AE272" t="s">
        <v>489</v>
      </c>
      <c r="AG272" t="s">
        <v>489</v>
      </c>
      <c r="AM272" t="s">
        <v>489</v>
      </c>
    </row>
    <row r="273" spans="1:48" x14ac:dyDescent="0.25">
      <c r="A273">
        <v>9272</v>
      </c>
      <c r="B273" t="s">
        <v>96</v>
      </c>
      <c r="C273">
        <v>3</v>
      </c>
      <c r="D273" t="s">
        <v>1481</v>
      </c>
      <c r="E273" t="s">
        <v>46</v>
      </c>
      <c r="F273" t="s">
        <v>1425</v>
      </c>
      <c r="G273" t="s">
        <v>1480</v>
      </c>
      <c r="H273" t="s">
        <v>1482</v>
      </c>
      <c r="N273" t="s">
        <v>489</v>
      </c>
      <c r="Q273" t="s">
        <v>93</v>
      </c>
      <c r="S273" t="s">
        <v>1426</v>
      </c>
      <c r="AB273" t="s">
        <v>562</v>
      </c>
      <c r="AE273" t="s">
        <v>489</v>
      </c>
      <c r="AG273" t="s">
        <v>489</v>
      </c>
      <c r="AM273" t="s">
        <v>489</v>
      </c>
    </row>
    <row r="274" spans="1:48" x14ac:dyDescent="0.25">
      <c r="A274">
        <v>9273</v>
      </c>
      <c r="B274" t="s">
        <v>96</v>
      </c>
      <c r="C274">
        <v>4</v>
      </c>
      <c r="D274" t="s">
        <v>1483</v>
      </c>
      <c r="E274" t="s">
        <v>46</v>
      </c>
      <c r="F274" t="s">
        <v>1425</v>
      </c>
      <c r="G274" t="s">
        <v>1480</v>
      </c>
      <c r="H274" t="s">
        <v>1482</v>
      </c>
      <c r="I274" t="s">
        <v>1484</v>
      </c>
      <c r="N274" t="s">
        <v>489</v>
      </c>
      <c r="P274">
        <v>5235</v>
      </c>
      <c r="Q274" t="s">
        <v>93</v>
      </c>
      <c r="S274" t="s">
        <v>1426</v>
      </c>
      <c r="V274">
        <v>38</v>
      </c>
      <c r="W274">
        <v>30</v>
      </c>
      <c r="Y274">
        <v>-423</v>
      </c>
      <c r="AB274" t="s">
        <v>300</v>
      </c>
      <c r="AE274" t="s">
        <v>489</v>
      </c>
      <c r="AG274" t="s">
        <v>1431</v>
      </c>
      <c r="AL274" t="s">
        <v>1485</v>
      </c>
      <c r="AM274" t="s">
        <v>1433</v>
      </c>
      <c r="AN274" t="s">
        <v>1466</v>
      </c>
      <c r="AP274" t="s">
        <v>1486</v>
      </c>
      <c r="AQ274" t="s">
        <v>1487</v>
      </c>
      <c r="AR274" t="s">
        <v>93</v>
      </c>
      <c r="AS274" t="s">
        <v>50</v>
      </c>
      <c r="AV274">
        <v>38</v>
      </c>
    </row>
    <row r="275" spans="1:48" x14ac:dyDescent="0.25">
      <c r="A275">
        <v>9274</v>
      </c>
      <c r="B275" t="s">
        <v>96</v>
      </c>
      <c r="C275">
        <v>4</v>
      </c>
      <c r="D275" t="s">
        <v>1488</v>
      </c>
      <c r="E275" t="s">
        <v>46</v>
      </c>
      <c r="F275" t="s">
        <v>1425</v>
      </c>
      <c r="G275" t="s">
        <v>1480</v>
      </c>
      <c r="H275" t="s">
        <v>1482</v>
      </c>
      <c r="I275" t="s">
        <v>1489</v>
      </c>
      <c r="N275" t="s">
        <v>489</v>
      </c>
      <c r="P275">
        <v>5211</v>
      </c>
      <c r="Q275" t="s">
        <v>93</v>
      </c>
      <c r="S275" t="s">
        <v>1426</v>
      </c>
      <c r="V275">
        <v>38</v>
      </c>
      <c r="W275">
        <v>30</v>
      </c>
      <c r="Y275">
        <v>-423</v>
      </c>
      <c r="AB275" t="s">
        <v>300</v>
      </c>
      <c r="AE275" t="s">
        <v>489</v>
      </c>
      <c r="AG275" t="s">
        <v>1431</v>
      </c>
      <c r="AL275" t="s">
        <v>1490</v>
      </c>
      <c r="AM275" t="s">
        <v>1433</v>
      </c>
      <c r="AN275" t="s">
        <v>1466</v>
      </c>
      <c r="AP275" t="s">
        <v>1491</v>
      </c>
      <c r="AQ275" t="s">
        <v>1492</v>
      </c>
      <c r="AR275" t="s">
        <v>93</v>
      </c>
      <c r="AS275" t="s">
        <v>50</v>
      </c>
      <c r="AV275">
        <v>38</v>
      </c>
    </row>
    <row r="276" spans="1:48" x14ac:dyDescent="0.25">
      <c r="A276">
        <v>9275</v>
      </c>
      <c r="B276" t="s">
        <v>96</v>
      </c>
      <c r="C276">
        <v>1</v>
      </c>
      <c r="D276" t="s">
        <v>1493</v>
      </c>
      <c r="E276" t="s">
        <v>46</v>
      </c>
      <c r="F276" t="s">
        <v>351</v>
      </c>
      <c r="N276" t="s">
        <v>489</v>
      </c>
      <c r="Q276" t="s">
        <v>49</v>
      </c>
      <c r="R276" t="s">
        <v>51</v>
      </c>
      <c r="S276" t="s">
        <v>351</v>
      </c>
      <c r="T276" t="s">
        <v>559</v>
      </c>
      <c r="AB276" t="s">
        <v>562</v>
      </c>
      <c r="AE276" t="s">
        <v>489</v>
      </c>
      <c r="AG276" t="s">
        <v>489</v>
      </c>
      <c r="AM276" t="s">
        <v>489</v>
      </c>
    </row>
    <row r="277" spans="1:48" x14ac:dyDescent="0.25">
      <c r="A277">
        <v>9276</v>
      </c>
      <c r="B277" t="s">
        <v>96</v>
      </c>
      <c r="C277">
        <v>2</v>
      </c>
      <c r="D277" t="s">
        <v>1494</v>
      </c>
      <c r="E277" t="s">
        <v>46</v>
      </c>
      <c r="F277" t="s">
        <v>351</v>
      </c>
      <c r="G277" t="s">
        <v>1495</v>
      </c>
      <c r="N277" t="s">
        <v>489</v>
      </c>
      <c r="Q277" t="s">
        <v>49</v>
      </c>
      <c r="R277" t="s">
        <v>51</v>
      </c>
      <c r="S277" t="s">
        <v>351</v>
      </c>
      <c r="T277" t="s">
        <v>559</v>
      </c>
      <c r="AB277" t="s">
        <v>562</v>
      </c>
      <c r="AE277" t="s">
        <v>489</v>
      </c>
      <c r="AG277" t="s">
        <v>489</v>
      </c>
      <c r="AM277" t="s">
        <v>489</v>
      </c>
    </row>
    <row r="278" spans="1:48" x14ac:dyDescent="0.25">
      <c r="A278">
        <v>9277</v>
      </c>
      <c r="B278" t="s">
        <v>96</v>
      </c>
      <c r="C278">
        <v>3</v>
      </c>
      <c r="D278" t="s">
        <v>1496</v>
      </c>
      <c r="E278" t="s">
        <v>46</v>
      </c>
      <c r="F278" t="s">
        <v>351</v>
      </c>
      <c r="G278" t="s">
        <v>1495</v>
      </c>
      <c r="H278" t="s">
        <v>1497</v>
      </c>
      <c r="N278" t="s">
        <v>489</v>
      </c>
      <c r="P278">
        <v>2722</v>
      </c>
      <c r="Q278" t="s">
        <v>49</v>
      </c>
      <c r="R278" t="s">
        <v>51</v>
      </c>
      <c r="S278" t="s">
        <v>351</v>
      </c>
      <c r="T278" t="s">
        <v>559</v>
      </c>
      <c r="V278">
        <v>13</v>
      </c>
      <c r="W278" t="s">
        <v>867</v>
      </c>
      <c r="AB278" t="s">
        <v>300</v>
      </c>
      <c r="AE278" t="s">
        <v>489</v>
      </c>
      <c r="AG278" t="s">
        <v>4</v>
      </c>
      <c r="AL278" t="s">
        <v>1498</v>
      </c>
      <c r="AM278" t="s">
        <v>869</v>
      </c>
      <c r="AQ278" t="s">
        <v>1499</v>
      </c>
      <c r="AR278" t="s">
        <v>49</v>
      </c>
      <c r="AS278" t="s">
        <v>50</v>
      </c>
      <c r="AU278" t="s">
        <v>51</v>
      </c>
      <c r="AV278">
        <v>13</v>
      </c>
    </row>
    <row r="279" spans="1:48" x14ac:dyDescent="0.25">
      <c r="A279">
        <v>9278</v>
      </c>
      <c r="B279" t="s">
        <v>55</v>
      </c>
      <c r="C279">
        <v>4</v>
      </c>
      <c r="D279" t="s">
        <v>1500</v>
      </c>
      <c r="E279" t="s">
        <v>46</v>
      </c>
      <c r="F279" t="s">
        <v>351</v>
      </c>
      <c r="G279" t="s">
        <v>1495</v>
      </c>
      <c r="H279" t="s">
        <v>1497</v>
      </c>
      <c r="I279" t="s">
        <v>1501</v>
      </c>
      <c r="N279" t="s">
        <v>489</v>
      </c>
      <c r="P279">
        <v>2688</v>
      </c>
      <c r="Q279" t="s">
        <v>49</v>
      </c>
      <c r="R279" t="s">
        <v>51</v>
      </c>
      <c r="S279" t="s">
        <v>351</v>
      </c>
      <c r="T279" t="s">
        <v>559</v>
      </c>
      <c r="V279">
        <v>13</v>
      </c>
      <c r="W279" t="s">
        <v>867</v>
      </c>
      <c r="AB279" t="s">
        <v>300</v>
      </c>
      <c r="AE279" t="s">
        <v>489</v>
      </c>
      <c r="AG279" t="s">
        <v>4</v>
      </c>
      <c r="AL279" t="s">
        <v>1502</v>
      </c>
      <c r="AM279" t="s">
        <v>869</v>
      </c>
      <c r="AQ279" t="s">
        <v>1503</v>
      </c>
      <c r="AR279" t="s">
        <v>49</v>
      </c>
      <c r="AS279" t="s">
        <v>50</v>
      </c>
      <c r="AU279" t="s">
        <v>51</v>
      </c>
      <c r="AV279">
        <v>13</v>
      </c>
    </row>
    <row r="280" spans="1:48" x14ac:dyDescent="0.25">
      <c r="A280">
        <v>9279</v>
      </c>
      <c r="B280" t="s">
        <v>55</v>
      </c>
      <c r="C280">
        <v>4</v>
      </c>
      <c r="D280" t="s">
        <v>1504</v>
      </c>
      <c r="E280" t="s">
        <v>46</v>
      </c>
      <c r="F280" t="s">
        <v>351</v>
      </c>
      <c r="G280" t="s">
        <v>1495</v>
      </c>
      <c r="H280" t="s">
        <v>1497</v>
      </c>
      <c r="I280" t="s">
        <v>1505</v>
      </c>
      <c r="N280" t="s">
        <v>489</v>
      </c>
      <c r="P280">
        <v>2705</v>
      </c>
      <c r="Q280" t="s">
        <v>49</v>
      </c>
      <c r="R280" t="s">
        <v>51</v>
      </c>
      <c r="S280" t="s">
        <v>351</v>
      </c>
      <c r="T280" t="s">
        <v>559</v>
      </c>
      <c r="V280">
        <v>13</v>
      </c>
      <c r="W280" t="s">
        <v>867</v>
      </c>
      <c r="AB280" t="s">
        <v>300</v>
      </c>
      <c r="AE280" t="s">
        <v>489</v>
      </c>
      <c r="AG280" t="s">
        <v>4</v>
      </c>
      <c r="AL280" t="s">
        <v>1506</v>
      </c>
      <c r="AM280" t="s">
        <v>869</v>
      </c>
      <c r="AQ280" t="s">
        <v>1507</v>
      </c>
      <c r="AR280" t="s">
        <v>49</v>
      </c>
      <c r="AS280" t="s">
        <v>50</v>
      </c>
      <c r="AU280" t="s">
        <v>51</v>
      </c>
      <c r="AV280">
        <v>13</v>
      </c>
    </row>
    <row r="281" spans="1:48" x14ac:dyDescent="0.25">
      <c r="A281">
        <v>9280</v>
      </c>
      <c r="B281" t="s">
        <v>55</v>
      </c>
      <c r="C281">
        <v>4</v>
      </c>
      <c r="D281" t="s">
        <v>1508</v>
      </c>
      <c r="E281" t="s">
        <v>46</v>
      </c>
      <c r="F281" t="s">
        <v>351</v>
      </c>
      <c r="G281" t="s">
        <v>1495</v>
      </c>
      <c r="H281" t="s">
        <v>1497</v>
      </c>
      <c r="I281" t="s">
        <v>1509</v>
      </c>
      <c r="N281" t="s">
        <v>489</v>
      </c>
      <c r="P281">
        <v>2727</v>
      </c>
      <c r="Q281" t="s">
        <v>49</v>
      </c>
      <c r="R281" t="s">
        <v>51</v>
      </c>
      <c r="S281" t="s">
        <v>351</v>
      </c>
      <c r="T281" t="s">
        <v>559</v>
      </c>
      <c r="V281">
        <v>13</v>
      </c>
      <c r="W281" t="s">
        <v>867</v>
      </c>
      <c r="AB281" t="s">
        <v>300</v>
      </c>
      <c r="AE281" t="s">
        <v>489</v>
      </c>
      <c r="AG281" t="s">
        <v>4</v>
      </c>
      <c r="AL281" t="s">
        <v>1510</v>
      </c>
      <c r="AM281" t="s">
        <v>869</v>
      </c>
      <c r="AQ281" t="s">
        <v>1511</v>
      </c>
      <c r="AR281" t="s">
        <v>49</v>
      </c>
      <c r="AS281" t="s">
        <v>50</v>
      </c>
      <c r="AU281" t="s">
        <v>51</v>
      </c>
      <c r="AV281">
        <v>13</v>
      </c>
    </row>
    <row r="282" spans="1:48" x14ac:dyDescent="0.25">
      <c r="A282">
        <v>9281</v>
      </c>
      <c r="B282" t="s">
        <v>55</v>
      </c>
      <c r="C282">
        <v>4</v>
      </c>
      <c r="D282" t="s">
        <v>1512</v>
      </c>
      <c r="E282" t="s">
        <v>46</v>
      </c>
      <c r="F282" t="s">
        <v>351</v>
      </c>
      <c r="G282" t="s">
        <v>1495</v>
      </c>
      <c r="H282" t="s">
        <v>1497</v>
      </c>
      <c r="I282" t="s">
        <v>1513</v>
      </c>
      <c r="N282" t="s">
        <v>489</v>
      </c>
      <c r="P282">
        <v>2744</v>
      </c>
      <c r="Q282" t="s">
        <v>49</v>
      </c>
      <c r="R282" t="s">
        <v>51</v>
      </c>
      <c r="S282" t="s">
        <v>351</v>
      </c>
      <c r="T282" t="s">
        <v>559</v>
      </c>
      <c r="V282">
        <v>13</v>
      </c>
      <c r="W282" t="s">
        <v>867</v>
      </c>
      <c r="AB282" t="s">
        <v>300</v>
      </c>
      <c r="AE282" t="s">
        <v>489</v>
      </c>
      <c r="AG282" t="s">
        <v>4</v>
      </c>
      <c r="AL282" t="s">
        <v>1514</v>
      </c>
      <c r="AM282" t="s">
        <v>869</v>
      </c>
      <c r="AQ282" t="s">
        <v>1515</v>
      </c>
      <c r="AR282" t="s">
        <v>49</v>
      </c>
      <c r="AS282" t="s">
        <v>50</v>
      </c>
      <c r="AU282" t="s">
        <v>51</v>
      </c>
      <c r="AV282">
        <v>13</v>
      </c>
    </row>
    <row r="283" spans="1:48" x14ac:dyDescent="0.25">
      <c r="A283">
        <v>9282</v>
      </c>
      <c r="B283" t="s">
        <v>96</v>
      </c>
      <c r="C283">
        <v>2</v>
      </c>
      <c r="D283" t="s">
        <v>1516</v>
      </c>
      <c r="E283" t="s">
        <v>46</v>
      </c>
      <c r="F283" t="s">
        <v>351</v>
      </c>
      <c r="G283" t="s">
        <v>1517</v>
      </c>
      <c r="N283" t="s">
        <v>489</v>
      </c>
      <c r="Q283" t="s">
        <v>49</v>
      </c>
      <c r="R283" t="s">
        <v>61</v>
      </c>
      <c r="S283" t="s">
        <v>351</v>
      </c>
      <c r="T283" t="s">
        <v>559</v>
      </c>
      <c r="U283" t="s">
        <v>301</v>
      </c>
      <c r="AB283" t="s">
        <v>562</v>
      </c>
      <c r="AE283" t="s">
        <v>489</v>
      </c>
      <c r="AG283" t="s">
        <v>489</v>
      </c>
      <c r="AM283" t="s">
        <v>489</v>
      </c>
    </row>
    <row r="284" spans="1:48" x14ac:dyDescent="0.25">
      <c r="A284">
        <v>9283</v>
      </c>
      <c r="B284" t="s">
        <v>55</v>
      </c>
      <c r="C284">
        <v>3</v>
      </c>
      <c r="D284" t="s">
        <v>1518</v>
      </c>
      <c r="E284" t="s">
        <v>46</v>
      </c>
      <c r="F284" t="s">
        <v>351</v>
      </c>
      <c r="G284" t="s">
        <v>1517</v>
      </c>
      <c r="H284" t="s">
        <v>1519</v>
      </c>
      <c r="N284" t="s">
        <v>489</v>
      </c>
      <c r="P284">
        <v>3990</v>
      </c>
      <c r="Q284" t="s">
        <v>49</v>
      </c>
      <c r="R284" t="s">
        <v>61</v>
      </c>
      <c r="S284" t="s">
        <v>351</v>
      </c>
      <c r="T284" t="s">
        <v>559</v>
      </c>
      <c r="U284" t="s">
        <v>301</v>
      </c>
      <c r="V284">
        <v>8</v>
      </c>
      <c r="AB284" t="s">
        <v>1344</v>
      </c>
      <c r="AC284" t="s">
        <v>479</v>
      </c>
      <c r="AE284" t="s">
        <v>489</v>
      </c>
      <c r="AG284" t="s">
        <v>4</v>
      </c>
      <c r="AL284" t="s">
        <v>1520</v>
      </c>
      <c r="AM284" t="s">
        <v>1521</v>
      </c>
      <c r="AQ284" t="s">
        <v>1522</v>
      </c>
      <c r="AR284" t="s">
        <v>49</v>
      </c>
      <c r="AS284" t="s">
        <v>50</v>
      </c>
      <c r="AU284" t="s">
        <v>61</v>
      </c>
      <c r="AV284" t="s">
        <v>1523</v>
      </c>
    </row>
    <row r="285" spans="1:48" x14ac:dyDescent="0.25">
      <c r="A285">
        <v>9284</v>
      </c>
      <c r="B285" t="s">
        <v>96</v>
      </c>
      <c r="C285">
        <v>1</v>
      </c>
      <c r="D285" t="s">
        <v>1524</v>
      </c>
      <c r="E285" t="s">
        <v>46</v>
      </c>
      <c r="F285" t="s">
        <v>1525</v>
      </c>
      <c r="N285" t="s">
        <v>489</v>
      </c>
      <c r="Q285" t="s">
        <v>49</v>
      </c>
      <c r="R285" t="s">
        <v>51</v>
      </c>
      <c r="S285" t="s">
        <v>350</v>
      </c>
      <c r="T285" t="s">
        <v>559</v>
      </c>
      <c r="AB285" t="s">
        <v>562</v>
      </c>
      <c r="AE285" t="s">
        <v>489</v>
      </c>
      <c r="AG285" t="s">
        <v>489</v>
      </c>
      <c r="AM285" t="s">
        <v>489</v>
      </c>
    </row>
    <row r="286" spans="1:48" x14ac:dyDescent="0.25">
      <c r="A286">
        <v>9285</v>
      </c>
      <c r="B286" t="s">
        <v>55</v>
      </c>
      <c r="C286">
        <v>2</v>
      </c>
      <c r="D286" t="s">
        <v>1526</v>
      </c>
      <c r="E286" t="s">
        <v>46</v>
      </c>
      <c r="F286" t="s">
        <v>1525</v>
      </c>
      <c r="G286" t="s">
        <v>1527</v>
      </c>
      <c r="N286" t="s">
        <v>489</v>
      </c>
      <c r="P286">
        <v>4037</v>
      </c>
      <c r="Q286" t="s">
        <v>49</v>
      </c>
      <c r="R286" t="s">
        <v>51</v>
      </c>
      <c r="S286" t="s">
        <v>350</v>
      </c>
      <c r="T286" t="s">
        <v>559</v>
      </c>
      <c r="V286">
        <v>21</v>
      </c>
      <c r="W286">
        <v>44</v>
      </c>
      <c r="AB286" t="s">
        <v>562</v>
      </c>
      <c r="AE286" t="s">
        <v>489</v>
      </c>
      <c r="AG286" t="s">
        <v>4</v>
      </c>
      <c r="AL286" t="s">
        <v>1528</v>
      </c>
      <c r="AM286" t="s">
        <v>1529</v>
      </c>
      <c r="AQ286" t="s">
        <v>1530</v>
      </c>
      <c r="AR286" t="s">
        <v>49</v>
      </c>
      <c r="AS286" t="s">
        <v>50</v>
      </c>
      <c r="AU286" t="s">
        <v>51</v>
      </c>
      <c r="AV286">
        <v>21</v>
      </c>
    </row>
    <row r="287" spans="1:48" x14ac:dyDescent="0.25">
      <c r="A287">
        <v>9286</v>
      </c>
      <c r="B287" t="s">
        <v>96</v>
      </c>
      <c r="C287">
        <v>2</v>
      </c>
      <c r="D287" t="s">
        <v>1531</v>
      </c>
      <c r="E287" t="s">
        <v>46</v>
      </c>
      <c r="F287" t="s">
        <v>1525</v>
      </c>
      <c r="G287" t="s">
        <v>1532</v>
      </c>
      <c r="N287" t="s">
        <v>489</v>
      </c>
      <c r="P287">
        <v>4038</v>
      </c>
      <c r="Q287" t="s">
        <v>49</v>
      </c>
      <c r="R287" t="s">
        <v>61</v>
      </c>
      <c r="S287" t="s">
        <v>350</v>
      </c>
      <c r="T287" t="s">
        <v>559</v>
      </c>
      <c r="V287">
        <v>21</v>
      </c>
      <c r="W287">
        <v>44</v>
      </c>
      <c r="AB287" t="s">
        <v>562</v>
      </c>
      <c r="AE287" t="s">
        <v>489</v>
      </c>
      <c r="AG287" t="s">
        <v>4</v>
      </c>
      <c r="AL287" t="s">
        <v>1533</v>
      </c>
      <c r="AM287" t="s">
        <v>1529</v>
      </c>
      <c r="AQ287" t="s">
        <v>1534</v>
      </c>
      <c r="AR287" t="s">
        <v>49</v>
      </c>
      <c r="AS287" t="s">
        <v>50</v>
      </c>
      <c r="AU287" t="s">
        <v>61</v>
      </c>
      <c r="AV287">
        <v>21</v>
      </c>
    </row>
    <row r="288" spans="1:48" x14ac:dyDescent="0.25">
      <c r="A288">
        <v>9287</v>
      </c>
      <c r="B288" t="s">
        <v>55</v>
      </c>
      <c r="C288">
        <v>2</v>
      </c>
      <c r="D288" t="s">
        <v>1535</v>
      </c>
      <c r="E288" t="s">
        <v>46</v>
      </c>
      <c r="F288" t="s">
        <v>1525</v>
      </c>
      <c r="G288" t="s">
        <v>1536</v>
      </c>
      <c r="N288" t="s">
        <v>489</v>
      </c>
      <c r="P288">
        <v>4039</v>
      </c>
      <c r="Q288" t="s">
        <v>49</v>
      </c>
      <c r="R288" t="s">
        <v>61</v>
      </c>
      <c r="S288" t="s">
        <v>350</v>
      </c>
      <c r="T288" t="s">
        <v>559</v>
      </c>
      <c r="V288">
        <v>21</v>
      </c>
      <c r="W288">
        <v>44</v>
      </c>
      <c r="AB288" t="s">
        <v>562</v>
      </c>
      <c r="AE288" t="s">
        <v>489</v>
      </c>
      <c r="AG288" t="s">
        <v>4</v>
      </c>
      <c r="AL288" t="s">
        <v>1537</v>
      </c>
      <c r="AM288" t="s">
        <v>1529</v>
      </c>
      <c r="AQ288" t="s">
        <v>1538</v>
      </c>
      <c r="AR288" t="s">
        <v>49</v>
      </c>
      <c r="AS288" t="s">
        <v>50</v>
      </c>
      <c r="AU288" t="s">
        <v>61</v>
      </c>
      <c r="AV288">
        <v>21</v>
      </c>
    </row>
    <row r="289" spans="1:48" x14ac:dyDescent="0.25">
      <c r="A289">
        <v>9288</v>
      </c>
      <c r="B289" t="s">
        <v>55</v>
      </c>
      <c r="C289">
        <v>2</v>
      </c>
      <c r="D289" t="s">
        <v>1539</v>
      </c>
      <c r="E289" t="s">
        <v>46</v>
      </c>
      <c r="F289" t="s">
        <v>1525</v>
      </c>
      <c r="G289" t="s">
        <v>1540</v>
      </c>
      <c r="N289" t="s">
        <v>489</v>
      </c>
      <c r="P289">
        <v>4041</v>
      </c>
      <c r="Q289" t="s">
        <v>49</v>
      </c>
      <c r="R289" t="s">
        <v>51</v>
      </c>
      <c r="S289" t="s">
        <v>350</v>
      </c>
      <c r="T289" t="s">
        <v>559</v>
      </c>
      <c r="V289">
        <v>21</v>
      </c>
      <c r="W289">
        <v>44</v>
      </c>
      <c r="AB289" t="s">
        <v>562</v>
      </c>
      <c r="AE289" t="s">
        <v>489</v>
      </c>
      <c r="AG289" t="s">
        <v>4</v>
      </c>
      <c r="AL289" t="s">
        <v>1541</v>
      </c>
      <c r="AM289" t="s">
        <v>1529</v>
      </c>
      <c r="AQ289" t="s">
        <v>1542</v>
      </c>
      <c r="AR289" t="s">
        <v>49</v>
      </c>
      <c r="AS289" t="s">
        <v>50</v>
      </c>
      <c r="AU289" t="s">
        <v>51</v>
      </c>
      <c r="AV289">
        <v>21</v>
      </c>
    </row>
    <row r="290" spans="1:48" x14ac:dyDescent="0.25">
      <c r="A290">
        <v>9289</v>
      </c>
      <c r="B290" t="s">
        <v>55</v>
      </c>
      <c r="C290">
        <v>2</v>
      </c>
      <c r="D290" t="s">
        <v>1543</v>
      </c>
      <c r="E290" t="s">
        <v>46</v>
      </c>
      <c r="F290" t="s">
        <v>1525</v>
      </c>
      <c r="G290" t="s">
        <v>1544</v>
      </c>
      <c r="N290" t="s">
        <v>489</v>
      </c>
      <c r="P290">
        <v>4075</v>
      </c>
      <c r="Q290" t="s">
        <v>49</v>
      </c>
      <c r="R290" t="s">
        <v>61</v>
      </c>
      <c r="S290" t="s">
        <v>350</v>
      </c>
      <c r="T290" t="s">
        <v>559</v>
      </c>
      <c r="V290">
        <v>21</v>
      </c>
      <c r="W290">
        <v>44</v>
      </c>
      <c r="AB290" t="s">
        <v>562</v>
      </c>
      <c r="AE290" t="s">
        <v>489</v>
      </c>
      <c r="AG290" t="s">
        <v>4</v>
      </c>
      <c r="AL290" t="s">
        <v>1545</v>
      </c>
      <c r="AM290" t="s">
        <v>1529</v>
      </c>
      <c r="AQ290" t="s">
        <v>1546</v>
      </c>
      <c r="AR290" t="s">
        <v>49</v>
      </c>
      <c r="AS290" t="s">
        <v>50</v>
      </c>
      <c r="AU290" t="s">
        <v>61</v>
      </c>
      <c r="AV290">
        <v>21</v>
      </c>
    </row>
    <row r="291" spans="1:48" x14ac:dyDescent="0.25">
      <c r="A291">
        <v>9290</v>
      </c>
      <c r="B291" t="s">
        <v>55</v>
      </c>
      <c r="C291">
        <v>2</v>
      </c>
      <c r="D291" t="s">
        <v>1547</v>
      </c>
      <c r="E291" t="s">
        <v>46</v>
      </c>
      <c r="F291" t="s">
        <v>1525</v>
      </c>
      <c r="G291" t="s">
        <v>1548</v>
      </c>
      <c r="N291" t="s">
        <v>489</v>
      </c>
      <c r="P291">
        <v>4077</v>
      </c>
      <c r="Q291" t="s">
        <v>49</v>
      </c>
      <c r="R291" t="s">
        <v>61</v>
      </c>
      <c r="S291" t="s">
        <v>350</v>
      </c>
      <c r="T291" t="s">
        <v>559</v>
      </c>
      <c r="V291">
        <v>21</v>
      </c>
      <c r="W291">
        <v>44</v>
      </c>
      <c r="AB291" t="s">
        <v>562</v>
      </c>
      <c r="AE291" t="s">
        <v>489</v>
      </c>
      <c r="AG291" t="s">
        <v>4</v>
      </c>
      <c r="AL291" t="s">
        <v>1549</v>
      </c>
      <c r="AM291" t="s">
        <v>1529</v>
      </c>
      <c r="AQ291" t="s">
        <v>1550</v>
      </c>
      <c r="AR291" t="s">
        <v>49</v>
      </c>
      <c r="AS291" t="s">
        <v>50</v>
      </c>
      <c r="AU291" t="s">
        <v>61</v>
      </c>
      <c r="AV291">
        <v>21</v>
      </c>
    </row>
    <row r="292" spans="1:48" x14ac:dyDescent="0.25">
      <c r="A292">
        <v>9291</v>
      </c>
      <c r="B292" t="s">
        <v>55</v>
      </c>
      <c r="C292">
        <v>2</v>
      </c>
      <c r="D292" t="s">
        <v>1551</v>
      </c>
      <c r="E292" t="s">
        <v>46</v>
      </c>
      <c r="F292" t="s">
        <v>1525</v>
      </c>
      <c r="G292" t="s">
        <v>1552</v>
      </c>
      <c r="N292" t="s">
        <v>489</v>
      </c>
      <c r="P292">
        <v>4078</v>
      </c>
      <c r="Q292" t="s">
        <v>49</v>
      </c>
      <c r="R292" t="s">
        <v>61</v>
      </c>
      <c r="S292" t="s">
        <v>350</v>
      </c>
      <c r="T292" t="s">
        <v>559</v>
      </c>
      <c r="V292">
        <v>21</v>
      </c>
      <c r="W292">
        <v>44</v>
      </c>
      <c r="AB292" t="s">
        <v>562</v>
      </c>
      <c r="AE292" t="s">
        <v>489</v>
      </c>
      <c r="AG292" t="s">
        <v>4</v>
      </c>
      <c r="AL292" t="s">
        <v>1553</v>
      </c>
      <c r="AM292" t="s">
        <v>1529</v>
      </c>
      <c r="AQ292" t="s">
        <v>1554</v>
      </c>
      <c r="AR292" t="s">
        <v>49</v>
      </c>
      <c r="AS292" t="s">
        <v>50</v>
      </c>
      <c r="AU292" t="s">
        <v>61</v>
      </c>
      <c r="AV292">
        <v>21</v>
      </c>
    </row>
    <row r="293" spans="1:48" x14ac:dyDescent="0.25">
      <c r="A293">
        <v>9292</v>
      </c>
      <c r="B293" t="s">
        <v>55</v>
      </c>
      <c r="C293">
        <v>2</v>
      </c>
      <c r="D293" t="s">
        <v>1555</v>
      </c>
      <c r="E293" t="s">
        <v>46</v>
      </c>
      <c r="F293" t="s">
        <v>1525</v>
      </c>
      <c r="G293" t="s">
        <v>1556</v>
      </c>
      <c r="N293" t="s">
        <v>489</v>
      </c>
      <c r="P293">
        <v>4079</v>
      </c>
      <c r="Q293" t="s">
        <v>49</v>
      </c>
      <c r="R293" t="s">
        <v>61</v>
      </c>
      <c r="S293" t="s">
        <v>350</v>
      </c>
      <c r="T293" t="s">
        <v>559</v>
      </c>
      <c r="V293">
        <v>21</v>
      </c>
      <c r="W293">
        <v>44</v>
      </c>
      <c r="AB293" t="s">
        <v>562</v>
      </c>
      <c r="AE293" t="s">
        <v>489</v>
      </c>
      <c r="AG293" t="s">
        <v>4</v>
      </c>
      <c r="AL293" t="s">
        <v>1557</v>
      </c>
      <c r="AM293" t="s">
        <v>1529</v>
      </c>
      <c r="AQ293" t="s">
        <v>1558</v>
      </c>
      <c r="AR293" t="s">
        <v>49</v>
      </c>
      <c r="AS293" t="s">
        <v>50</v>
      </c>
      <c r="AU293" t="s">
        <v>61</v>
      </c>
      <c r="AV293">
        <v>21</v>
      </c>
    </row>
    <row r="294" spans="1:48" x14ac:dyDescent="0.25">
      <c r="A294">
        <v>9293</v>
      </c>
      <c r="B294" t="s">
        <v>55</v>
      </c>
      <c r="C294">
        <v>2</v>
      </c>
      <c r="D294" t="s">
        <v>1559</v>
      </c>
      <c r="E294" t="s">
        <v>46</v>
      </c>
      <c r="F294" t="s">
        <v>1525</v>
      </c>
      <c r="G294" t="s">
        <v>1560</v>
      </c>
      <c r="N294" t="s">
        <v>489</v>
      </c>
      <c r="P294">
        <v>4076</v>
      </c>
      <c r="Q294" t="s">
        <v>49</v>
      </c>
      <c r="R294" t="s">
        <v>61</v>
      </c>
      <c r="S294" t="s">
        <v>350</v>
      </c>
      <c r="T294" t="s">
        <v>559</v>
      </c>
      <c r="V294">
        <v>21</v>
      </c>
      <c r="W294">
        <v>44</v>
      </c>
      <c r="AB294" t="s">
        <v>562</v>
      </c>
      <c r="AE294" t="s">
        <v>489</v>
      </c>
      <c r="AG294" t="s">
        <v>4</v>
      </c>
      <c r="AL294" t="s">
        <v>1561</v>
      </c>
      <c r="AM294" t="s">
        <v>1529</v>
      </c>
      <c r="AQ294" t="s">
        <v>1562</v>
      </c>
      <c r="AR294" t="s">
        <v>49</v>
      </c>
      <c r="AS294" t="s">
        <v>50</v>
      </c>
      <c r="AU294" t="s">
        <v>61</v>
      </c>
      <c r="AV294">
        <v>21</v>
      </c>
    </row>
    <row r="295" spans="1:48" x14ac:dyDescent="0.25">
      <c r="A295">
        <v>9294</v>
      </c>
      <c r="B295" t="s">
        <v>96</v>
      </c>
      <c r="C295">
        <v>2</v>
      </c>
      <c r="D295" t="s">
        <v>1563</v>
      </c>
      <c r="E295" t="s">
        <v>46</v>
      </c>
      <c r="F295" t="s">
        <v>1525</v>
      </c>
      <c r="G295" t="s">
        <v>1564</v>
      </c>
      <c r="N295" t="s">
        <v>489</v>
      </c>
      <c r="P295">
        <v>4082</v>
      </c>
      <c r="Q295" t="s">
        <v>49</v>
      </c>
      <c r="R295" t="s">
        <v>61</v>
      </c>
      <c r="S295" t="s">
        <v>350</v>
      </c>
      <c r="T295" t="s">
        <v>559</v>
      </c>
      <c r="U295" t="s">
        <v>301</v>
      </c>
      <c r="V295">
        <v>21</v>
      </c>
      <c r="W295">
        <v>44</v>
      </c>
      <c r="AB295" t="s">
        <v>562</v>
      </c>
      <c r="AE295" t="s">
        <v>489</v>
      </c>
      <c r="AG295" t="s">
        <v>4</v>
      </c>
      <c r="AL295" t="s">
        <v>1565</v>
      </c>
      <c r="AM295" t="s">
        <v>1529</v>
      </c>
      <c r="AQ295" t="s">
        <v>1566</v>
      </c>
      <c r="AR295" t="s">
        <v>49</v>
      </c>
      <c r="AS295" t="s">
        <v>50</v>
      </c>
      <c r="AU295" t="s">
        <v>61</v>
      </c>
      <c r="AV295">
        <v>21</v>
      </c>
    </row>
    <row r="296" spans="1:48" x14ac:dyDescent="0.25">
      <c r="A296">
        <v>9295</v>
      </c>
      <c r="B296" t="s">
        <v>55</v>
      </c>
      <c r="C296">
        <v>2</v>
      </c>
      <c r="D296" t="s">
        <v>1567</v>
      </c>
      <c r="E296" t="s">
        <v>46</v>
      </c>
      <c r="F296" t="s">
        <v>1525</v>
      </c>
      <c r="G296" t="s">
        <v>1568</v>
      </c>
      <c r="N296" t="s">
        <v>489</v>
      </c>
      <c r="P296">
        <v>4088</v>
      </c>
      <c r="Q296" t="s">
        <v>49</v>
      </c>
      <c r="R296" t="s">
        <v>51</v>
      </c>
      <c r="S296" t="s">
        <v>350</v>
      </c>
      <c r="T296" t="s">
        <v>559</v>
      </c>
      <c r="V296">
        <v>21</v>
      </c>
      <c r="W296">
        <v>44</v>
      </c>
      <c r="AB296" t="s">
        <v>562</v>
      </c>
      <c r="AE296" t="s">
        <v>489</v>
      </c>
      <c r="AG296" t="s">
        <v>4</v>
      </c>
      <c r="AL296" t="s">
        <v>1569</v>
      </c>
      <c r="AM296" t="s">
        <v>1529</v>
      </c>
      <c r="AQ296" t="s">
        <v>1570</v>
      </c>
      <c r="AR296" t="s">
        <v>49</v>
      </c>
      <c r="AS296" t="s">
        <v>50</v>
      </c>
      <c r="AU296" t="s">
        <v>51</v>
      </c>
      <c r="AV296">
        <v>21</v>
      </c>
    </row>
    <row r="297" spans="1:48" x14ac:dyDescent="0.25">
      <c r="A297">
        <v>9296</v>
      </c>
      <c r="B297" t="s">
        <v>96</v>
      </c>
      <c r="C297">
        <v>1</v>
      </c>
      <c r="D297" t="s">
        <v>1571</v>
      </c>
      <c r="E297" t="s">
        <v>46</v>
      </c>
      <c r="F297" t="s">
        <v>1572</v>
      </c>
      <c r="N297" t="s">
        <v>489</v>
      </c>
      <c r="Q297" t="s">
        <v>49</v>
      </c>
      <c r="R297" t="s">
        <v>51</v>
      </c>
      <c r="S297" t="s">
        <v>350</v>
      </c>
      <c r="T297" t="s">
        <v>559</v>
      </c>
      <c r="AB297" t="s">
        <v>562</v>
      </c>
      <c r="AE297" t="s">
        <v>489</v>
      </c>
      <c r="AG297" t="s">
        <v>489</v>
      </c>
      <c r="AM297" t="s">
        <v>489</v>
      </c>
    </row>
    <row r="298" spans="1:48" x14ac:dyDescent="0.25">
      <c r="A298">
        <v>9297</v>
      </c>
      <c r="B298" t="s">
        <v>96</v>
      </c>
      <c r="C298">
        <v>2</v>
      </c>
      <c r="D298" t="s">
        <v>1573</v>
      </c>
      <c r="E298" t="s">
        <v>46</v>
      </c>
      <c r="F298" t="s">
        <v>1572</v>
      </c>
      <c r="G298" t="s">
        <v>1574</v>
      </c>
      <c r="N298" t="s">
        <v>489</v>
      </c>
      <c r="Q298" t="s">
        <v>49</v>
      </c>
      <c r="R298" t="s">
        <v>51</v>
      </c>
      <c r="S298" t="s">
        <v>350</v>
      </c>
      <c r="T298" t="s">
        <v>559</v>
      </c>
      <c r="AB298" t="s">
        <v>562</v>
      </c>
      <c r="AE298" t="s">
        <v>489</v>
      </c>
      <c r="AG298" t="s">
        <v>489</v>
      </c>
      <c r="AM298" t="s">
        <v>489</v>
      </c>
    </row>
    <row r="299" spans="1:48" x14ac:dyDescent="0.25">
      <c r="A299">
        <v>9298</v>
      </c>
      <c r="B299" t="s">
        <v>55</v>
      </c>
      <c r="C299">
        <v>3</v>
      </c>
      <c r="D299" t="s">
        <v>1575</v>
      </c>
      <c r="E299" t="s">
        <v>46</v>
      </c>
      <c r="F299" t="s">
        <v>1572</v>
      </c>
      <c r="G299" t="s">
        <v>1574</v>
      </c>
      <c r="H299" t="s">
        <v>920</v>
      </c>
      <c r="N299" t="s">
        <v>489</v>
      </c>
      <c r="P299">
        <v>2286</v>
      </c>
      <c r="Q299" t="s">
        <v>49</v>
      </c>
      <c r="R299" t="s">
        <v>61</v>
      </c>
      <c r="S299" t="s">
        <v>558</v>
      </c>
      <c r="T299" t="s">
        <v>559</v>
      </c>
      <c r="V299">
        <v>1</v>
      </c>
      <c r="W299">
        <v>44</v>
      </c>
      <c r="AB299" t="s">
        <v>562</v>
      </c>
      <c r="AE299" t="s">
        <v>489</v>
      </c>
      <c r="AG299" t="s">
        <v>4</v>
      </c>
      <c r="AL299" t="s">
        <v>1576</v>
      </c>
      <c r="AM299" t="s">
        <v>767</v>
      </c>
      <c r="AQ299" t="s">
        <v>1577</v>
      </c>
      <c r="AR299" t="s">
        <v>49</v>
      </c>
      <c r="AS299" t="s">
        <v>50</v>
      </c>
      <c r="AU299" t="s">
        <v>61</v>
      </c>
      <c r="AV299">
        <v>1</v>
      </c>
    </row>
    <row r="300" spans="1:48" x14ac:dyDescent="0.25">
      <c r="A300">
        <v>9299</v>
      </c>
      <c r="B300" t="s">
        <v>55</v>
      </c>
      <c r="C300">
        <v>3</v>
      </c>
      <c r="D300" t="s">
        <v>1578</v>
      </c>
      <c r="E300" t="s">
        <v>46</v>
      </c>
      <c r="F300" t="s">
        <v>1572</v>
      </c>
      <c r="G300" t="s">
        <v>1574</v>
      </c>
      <c r="H300" t="s">
        <v>840</v>
      </c>
      <c r="N300" t="s">
        <v>489</v>
      </c>
      <c r="P300">
        <v>3148</v>
      </c>
      <c r="Q300" t="s">
        <v>49</v>
      </c>
      <c r="R300" t="s">
        <v>51</v>
      </c>
      <c r="S300" t="s">
        <v>558</v>
      </c>
      <c r="T300" t="s">
        <v>559</v>
      </c>
      <c r="V300">
        <v>1</v>
      </c>
      <c r="W300">
        <v>44</v>
      </c>
      <c r="AB300" t="s">
        <v>562</v>
      </c>
      <c r="AE300" t="s">
        <v>489</v>
      </c>
      <c r="AG300" t="s">
        <v>4</v>
      </c>
      <c r="AL300" t="s">
        <v>1579</v>
      </c>
      <c r="AM300" t="s">
        <v>767</v>
      </c>
      <c r="AQ300" t="s">
        <v>1580</v>
      </c>
      <c r="AR300" t="s">
        <v>49</v>
      </c>
      <c r="AS300" t="s">
        <v>50</v>
      </c>
      <c r="AU300" t="s">
        <v>51</v>
      </c>
      <c r="AV300">
        <v>1</v>
      </c>
    </row>
    <row r="301" spans="1:48" x14ac:dyDescent="0.25">
      <c r="A301">
        <v>9300</v>
      </c>
      <c r="B301" t="s">
        <v>55</v>
      </c>
      <c r="C301">
        <v>3</v>
      </c>
      <c r="D301" t="s">
        <v>1581</v>
      </c>
      <c r="E301" t="s">
        <v>46</v>
      </c>
      <c r="F301" t="s">
        <v>1572</v>
      </c>
      <c r="G301" t="s">
        <v>1574</v>
      </c>
      <c r="H301" t="s">
        <v>1029</v>
      </c>
      <c r="N301" t="s">
        <v>489</v>
      </c>
      <c r="P301">
        <v>4857</v>
      </c>
      <c r="Q301" t="s">
        <v>49</v>
      </c>
      <c r="R301" t="s">
        <v>51</v>
      </c>
      <c r="S301" t="s">
        <v>558</v>
      </c>
      <c r="T301" t="s">
        <v>559</v>
      </c>
      <c r="V301">
        <v>1</v>
      </c>
      <c r="W301">
        <v>44</v>
      </c>
      <c r="AB301" t="s">
        <v>562</v>
      </c>
      <c r="AE301" t="s">
        <v>489</v>
      </c>
      <c r="AG301" t="s">
        <v>4</v>
      </c>
      <c r="AL301" t="s">
        <v>1582</v>
      </c>
      <c r="AM301" t="s">
        <v>767</v>
      </c>
      <c r="AQ301" t="s">
        <v>1583</v>
      </c>
      <c r="AR301" t="s">
        <v>49</v>
      </c>
      <c r="AS301" t="s">
        <v>50</v>
      </c>
      <c r="AU301" t="s">
        <v>51</v>
      </c>
      <c r="AV301">
        <v>1</v>
      </c>
    </row>
    <row r="302" spans="1:48" x14ac:dyDescent="0.25">
      <c r="A302">
        <v>9301</v>
      </c>
      <c r="B302" t="s">
        <v>55</v>
      </c>
      <c r="C302">
        <v>3</v>
      </c>
      <c r="D302" t="s">
        <v>1584</v>
      </c>
      <c r="E302" t="s">
        <v>46</v>
      </c>
      <c r="F302" t="s">
        <v>1572</v>
      </c>
      <c r="G302" t="s">
        <v>1574</v>
      </c>
      <c r="H302" t="s">
        <v>1033</v>
      </c>
      <c r="N302" t="s">
        <v>489</v>
      </c>
      <c r="P302">
        <v>4871</v>
      </c>
      <c r="Q302" t="s">
        <v>49</v>
      </c>
      <c r="R302" t="s">
        <v>51</v>
      </c>
      <c r="S302" t="s">
        <v>558</v>
      </c>
      <c r="T302" t="s">
        <v>559</v>
      </c>
      <c r="V302">
        <v>1</v>
      </c>
      <c r="W302">
        <v>44</v>
      </c>
      <c r="AB302" t="s">
        <v>562</v>
      </c>
      <c r="AE302" t="s">
        <v>489</v>
      </c>
      <c r="AG302" t="s">
        <v>4</v>
      </c>
      <c r="AL302" t="s">
        <v>1585</v>
      </c>
      <c r="AM302" t="s">
        <v>767</v>
      </c>
      <c r="AQ302" t="s">
        <v>1586</v>
      </c>
      <c r="AR302" t="s">
        <v>49</v>
      </c>
      <c r="AS302" t="s">
        <v>50</v>
      </c>
      <c r="AU302" t="s">
        <v>51</v>
      </c>
      <c r="AV302">
        <v>1</v>
      </c>
    </row>
    <row r="303" spans="1:48" x14ac:dyDescent="0.25">
      <c r="A303">
        <v>9302</v>
      </c>
      <c r="B303" t="s">
        <v>96</v>
      </c>
      <c r="C303">
        <v>1</v>
      </c>
      <c r="D303" t="s">
        <v>1587</v>
      </c>
      <c r="E303" t="s">
        <v>46</v>
      </c>
      <c r="F303" t="s">
        <v>1588</v>
      </c>
      <c r="N303" t="s">
        <v>489</v>
      </c>
      <c r="Q303" t="s">
        <v>49</v>
      </c>
      <c r="R303" t="s">
        <v>61</v>
      </c>
      <c r="S303" t="s">
        <v>558</v>
      </c>
      <c r="T303" t="s">
        <v>559</v>
      </c>
      <c r="U303" t="s">
        <v>301</v>
      </c>
      <c r="AB303" t="s">
        <v>562</v>
      </c>
      <c r="AE303" t="s">
        <v>489</v>
      </c>
      <c r="AG303" t="s">
        <v>489</v>
      </c>
      <c r="AM303" t="s">
        <v>489</v>
      </c>
    </row>
    <row r="304" spans="1:48" x14ac:dyDescent="0.25">
      <c r="A304">
        <v>9303</v>
      </c>
      <c r="B304" t="s">
        <v>96</v>
      </c>
      <c r="C304">
        <v>2</v>
      </c>
      <c r="D304" t="s">
        <v>1589</v>
      </c>
      <c r="E304" t="s">
        <v>46</v>
      </c>
      <c r="F304" t="s">
        <v>1588</v>
      </c>
      <c r="G304" t="s">
        <v>1590</v>
      </c>
      <c r="N304" t="s">
        <v>489</v>
      </c>
      <c r="Q304" t="s">
        <v>49</v>
      </c>
      <c r="R304" t="s">
        <v>61</v>
      </c>
      <c r="S304" t="s">
        <v>558</v>
      </c>
      <c r="T304" t="s">
        <v>559</v>
      </c>
      <c r="U304" t="s">
        <v>301</v>
      </c>
      <c r="AB304" t="s">
        <v>562</v>
      </c>
      <c r="AE304" t="s">
        <v>489</v>
      </c>
      <c r="AG304" t="s">
        <v>489</v>
      </c>
      <c r="AM304" t="s">
        <v>489</v>
      </c>
    </row>
    <row r="305" spans="1:48" x14ac:dyDescent="0.25">
      <c r="A305">
        <v>9304</v>
      </c>
      <c r="B305" t="s">
        <v>96</v>
      </c>
      <c r="C305">
        <v>3</v>
      </c>
      <c r="D305" t="s">
        <v>1591</v>
      </c>
      <c r="E305" t="s">
        <v>46</v>
      </c>
      <c r="F305" t="s">
        <v>1588</v>
      </c>
      <c r="G305" t="s">
        <v>1590</v>
      </c>
      <c r="H305" t="s">
        <v>1592</v>
      </c>
      <c r="N305" t="s">
        <v>489</v>
      </c>
      <c r="P305">
        <v>3297</v>
      </c>
      <c r="Q305" t="s">
        <v>49</v>
      </c>
      <c r="R305" t="s">
        <v>61</v>
      </c>
      <c r="S305" t="s">
        <v>558</v>
      </c>
      <c r="T305" t="s">
        <v>559</v>
      </c>
      <c r="U305" t="s">
        <v>301</v>
      </c>
      <c r="V305">
        <v>1</v>
      </c>
      <c r="W305">
        <v>44</v>
      </c>
      <c r="AB305" t="s">
        <v>300</v>
      </c>
      <c r="AE305" t="s">
        <v>489</v>
      </c>
      <c r="AG305" t="s">
        <v>4</v>
      </c>
      <c r="AL305" t="s">
        <v>1593</v>
      </c>
      <c r="AM305" t="s">
        <v>767</v>
      </c>
      <c r="AQ305" t="s">
        <v>1594</v>
      </c>
      <c r="AR305" t="s">
        <v>49</v>
      </c>
      <c r="AS305" t="s">
        <v>50</v>
      </c>
      <c r="AU305" t="s">
        <v>61</v>
      </c>
      <c r="AV305">
        <v>1</v>
      </c>
    </row>
    <row r="306" spans="1:48" x14ac:dyDescent="0.25">
      <c r="A306">
        <v>9305</v>
      </c>
      <c r="B306" t="s">
        <v>96</v>
      </c>
      <c r="C306">
        <v>1</v>
      </c>
      <c r="D306" t="s">
        <v>1595</v>
      </c>
      <c r="E306" t="s">
        <v>46</v>
      </c>
      <c r="F306" t="s">
        <v>1596</v>
      </c>
      <c r="N306" t="s">
        <v>489</v>
      </c>
      <c r="Q306" t="s">
        <v>49</v>
      </c>
      <c r="R306" t="s">
        <v>61</v>
      </c>
      <c r="S306" t="s">
        <v>558</v>
      </c>
      <c r="T306" t="s">
        <v>559</v>
      </c>
      <c r="U306" t="s">
        <v>301</v>
      </c>
      <c r="AB306" t="s">
        <v>562</v>
      </c>
      <c r="AE306" t="s">
        <v>489</v>
      </c>
      <c r="AG306" t="s">
        <v>489</v>
      </c>
      <c r="AM306" t="s">
        <v>489</v>
      </c>
    </row>
    <row r="307" spans="1:48" x14ac:dyDescent="0.25">
      <c r="A307">
        <v>9306</v>
      </c>
      <c r="B307" t="s">
        <v>96</v>
      </c>
      <c r="C307">
        <v>2</v>
      </c>
      <c r="D307" t="s">
        <v>1597</v>
      </c>
      <c r="E307" t="s">
        <v>46</v>
      </c>
      <c r="F307" t="s">
        <v>1596</v>
      </c>
      <c r="G307" t="s">
        <v>1598</v>
      </c>
      <c r="N307" t="s">
        <v>489</v>
      </c>
      <c r="P307">
        <v>4274</v>
      </c>
      <c r="Q307" t="s">
        <v>49</v>
      </c>
      <c r="R307" t="s">
        <v>61</v>
      </c>
      <c r="S307" t="s">
        <v>558</v>
      </c>
      <c r="T307" t="s">
        <v>559</v>
      </c>
      <c r="U307" t="s">
        <v>301</v>
      </c>
      <c r="V307">
        <v>14</v>
      </c>
      <c r="AB307" t="s">
        <v>300</v>
      </c>
      <c r="AE307" t="s">
        <v>489</v>
      </c>
      <c r="AG307" t="s">
        <v>4</v>
      </c>
      <c r="AL307" t="s">
        <v>1599</v>
      </c>
      <c r="AM307" t="s">
        <v>908</v>
      </c>
      <c r="AQ307" t="s">
        <v>1600</v>
      </c>
      <c r="AR307" t="s">
        <v>49</v>
      </c>
      <c r="AS307" t="s">
        <v>50</v>
      </c>
      <c r="AU307" t="s">
        <v>61</v>
      </c>
      <c r="AV307" t="s">
        <v>910</v>
      </c>
    </row>
    <row r="308" spans="1:48" x14ac:dyDescent="0.25">
      <c r="A308">
        <v>9307</v>
      </c>
      <c r="B308" t="s">
        <v>96</v>
      </c>
      <c r="C308">
        <v>1</v>
      </c>
      <c r="D308" t="s">
        <v>1601</v>
      </c>
      <c r="E308" t="s">
        <v>46</v>
      </c>
      <c r="F308" t="s">
        <v>1602</v>
      </c>
      <c r="N308" t="s">
        <v>489</v>
      </c>
      <c r="Q308" t="s">
        <v>49</v>
      </c>
      <c r="R308" t="s">
        <v>51</v>
      </c>
      <c r="S308" t="s">
        <v>558</v>
      </c>
      <c r="T308" t="s">
        <v>559</v>
      </c>
      <c r="AB308" t="s">
        <v>562</v>
      </c>
      <c r="AE308" t="s">
        <v>489</v>
      </c>
      <c r="AG308" t="s">
        <v>489</v>
      </c>
      <c r="AM308" t="s">
        <v>489</v>
      </c>
    </row>
    <row r="309" spans="1:48" x14ac:dyDescent="0.25">
      <c r="A309">
        <v>9308</v>
      </c>
      <c r="B309" t="s">
        <v>55</v>
      </c>
      <c r="C309">
        <v>2</v>
      </c>
      <c r="D309" t="s">
        <v>1603</v>
      </c>
      <c r="E309" t="s">
        <v>46</v>
      </c>
      <c r="F309" t="s">
        <v>1602</v>
      </c>
      <c r="G309" t="s">
        <v>1604</v>
      </c>
      <c r="N309" t="s">
        <v>489</v>
      </c>
      <c r="P309">
        <v>515</v>
      </c>
      <c r="Q309" t="s">
        <v>49</v>
      </c>
      <c r="R309" t="s">
        <v>51</v>
      </c>
      <c r="S309" t="s">
        <v>558</v>
      </c>
      <c r="T309" t="s">
        <v>559</v>
      </c>
      <c r="V309">
        <v>1</v>
      </c>
      <c r="W309">
        <v>44</v>
      </c>
      <c r="AB309" t="s">
        <v>562</v>
      </c>
      <c r="AE309" t="s">
        <v>489</v>
      </c>
      <c r="AG309" t="s">
        <v>4</v>
      </c>
      <c r="AL309" t="s">
        <v>1605</v>
      </c>
      <c r="AM309" t="s">
        <v>767</v>
      </c>
      <c r="AQ309" t="s">
        <v>1606</v>
      </c>
      <c r="AR309" t="s">
        <v>49</v>
      </c>
      <c r="AS309" t="s">
        <v>50</v>
      </c>
      <c r="AU309" t="s">
        <v>51</v>
      </c>
      <c r="AV309">
        <v>1</v>
      </c>
    </row>
    <row r="310" spans="1:48" x14ac:dyDescent="0.25">
      <c r="A310">
        <v>9309</v>
      </c>
      <c r="B310" t="s">
        <v>55</v>
      </c>
      <c r="C310">
        <v>2</v>
      </c>
      <c r="D310" t="s">
        <v>1607</v>
      </c>
      <c r="E310" t="s">
        <v>46</v>
      </c>
      <c r="F310" t="s">
        <v>1602</v>
      </c>
      <c r="G310" t="s">
        <v>1608</v>
      </c>
      <c r="N310" t="s">
        <v>489</v>
      </c>
      <c r="P310">
        <v>990</v>
      </c>
      <c r="Q310" t="s">
        <v>49</v>
      </c>
      <c r="R310" t="s">
        <v>61</v>
      </c>
      <c r="S310" t="s">
        <v>558</v>
      </c>
      <c r="T310" t="s">
        <v>559</v>
      </c>
      <c r="V310">
        <v>1</v>
      </c>
      <c r="W310">
        <v>44</v>
      </c>
      <c r="AB310" t="s">
        <v>562</v>
      </c>
      <c r="AE310" t="s">
        <v>489</v>
      </c>
      <c r="AG310" t="s">
        <v>4</v>
      </c>
      <c r="AL310" t="s">
        <v>1609</v>
      </c>
      <c r="AM310" t="s">
        <v>767</v>
      </c>
      <c r="AQ310" t="s">
        <v>1610</v>
      </c>
      <c r="AR310" t="s">
        <v>49</v>
      </c>
      <c r="AS310" t="s">
        <v>50</v>
      </c>
      <c r="AU310" t="s">
        <v>61</v>
      </c>
      <c r="AV310">
        <v>1</v>
      </c>
    </row>
    <row r="311" spans="1:48" x14ac:dyDescent="0.25">
      <c r="A311">
        <v>9310</v>
      </c>
      <c r="B311" t="s">
        <v>55</v>
      </c>
      <c r="C311">
        <v>2</v>
      </c>
      <c r="D311" t="s">
        <v>1611</v>
      </c>
      <c r="E311" t="s">
        <v>46</v>
      </c>
      <c r="F311" t="s">
        <v>1602</v>
      </c>
      <c r="G311" t="s">
        <v>1612</v>
      </c>
      <c r="N311" t="s">
        <v>489</v>
      </c>
      <c r="P311">
        <v>1786</v>
      </c>
      <c r="Q311" t="s">
        <v>49</v>
      </c>
      <c r="R311" t="s">
        <v>51</v>
      </c>
      <c r="S311" t="s">
        <v>558</v>
      </c>
      <c r="T311" t="s">
        <v>559</v>
      </c>
      <c r="V311">
        <v>1</v>
      </c>
      <c r="W311">
        <v>44</v>
      </c>
      <c r="AB311" t="s">
        <v>562</v>
      </c>
      <c r="AE311" t="s">
        <v>489</v>
      </c>
      <c r="AG311" t="s">
        <v>4</v>
      </c>
      <c r="AL311" t="s">
        <v>1613</v>
      </c>
      <c r="AM311" t="s">
        <v>767</v>
      </c>
      <c r="AQ311" t="s">
        <v>1614</v>
      </c>
      <c r="AR311" t="s">
        <v>49</v>
      </c>
      <c r="AS311" t="s">
        <v>50</v>
      </c>
      <c r="AU311" t="s">
        <v>51</v>
      </c>
      <c r="AV311">
        <v>1</v>
      </c>
    </row>
    <row r="312" spans="1:48" x14ac:dyDescent="0.25">
      <c r="A312">
        <v>9311</v>
      </c>
      <c r="B312" t="s">
        <v>55</v>
      </c>
      <c r="C312">
        <v>2</v>
      </c>
      <c r="D312" t="s">
        <v>1615</v>
      </c>
      <c r="E312" t="s">
        <v>46</v>
      </c>
      <c r="F312" t="s">
        <v>1602</v>
      </c>
      <c r="G312" t="s">
        <v>1616</v>
      </c>
      <c r="N312" t="s">
        <v>489</v>
      </c>
      <c r="P312">
        <v>1834</v>
      </c>
      <c r="Q312" t="s">
        <v>49</v>
      </c>
      <c r="R312" t="s">
        <v>51</v>
      </c>
      <c r="S312" t="s">
        <v>558</v>
      </c>
      <c r="T312" t="s">
        <v>559</v>
      </c>
      <c r="V312">
        <v>1</v>
      </c>
      <c r="W312">
        <v>44</v>
      </c>
      <c r="AB312" t="s">
        <v>562</v>
      </c>
      <c r="AE312" t="s">
        <v>489</v>
      </c>
      <c r="AG312" t="s">
        <v>4</v>
      </c>
      <c r="AL312" t="s">
        <v>1617</v>
      </c>
      <c r="AM312" t="s">
        <v>767</v>
      </c>
      <c r="AQ312" t="s">
        <v>1618</v>
      </c>
      <c r="AR312" t="s">
        <v>49</v>
      </c>
      <c r="AS312" t="s">
        <v>50</v>
      </c>
      <c r="AU312" t="s">
        <v>51</v>
      </c>
      <c r="AV312">
        <v>1</v>
      </c>
    </row>
    <row r="313" spans="1:48" x14ac:dyDescent="0.25">
      <c r="A313">
        <v>9312</v>
      </c>
      <c r="B313" t="s">
        <v>55</v>
      </c>
      <c r="C313">
        <v>2</v>
      </c>
      <c r="D313" t="s">
        <v>1619</v>
      </c>
      <c r="E313" t="s">
        <v>46</v>
      </c>
      <c r="F313" t="s">
        <v>1602</v>
      </c>
      <c r="G313" t="s">
        <v>840</v>
      </c>
      <c r="N313" t="s">
        <v>489</v>
      </c>
      <c r="P313">
        <v>3152</v>
      </c>
      <c r="Q313" t="s">
        <v>49</v>
      </c>
      <c r="R313" t="s">
        <v>51</v>
      </c>
      <c r="S313" t="s">
        <v>558</v>
      </c>
      <c r="T313" t="s">
        <v>559</v>
      </c>
      <c r="V313">
        <v>1</v>
      </c>
      <c r="W313">
        <v>44</v>
      </c>
      <c r="AB313" t="s">
        <v>562</v>
      </c>
      <c r="AE313" t="s">
        <v>489</v>
      </c>
      <c r="AG313" t="s">
        <v>4</v>
      </c>
      <c r="AL313" t="s">
        <v>1620</v>
      </c>
      <c r="AM313" t="s">
        <v>767</v>
      </c>
      <c r="AQ313" t="s">
        <v>1621</v>
      </c>
      <c r="AR313" t="s">
        <v>49</v>
      </c>
      <c r="AS313" t="s">
        <v>50</v>
      </c>
      <c r="AU313" t="s">
        <v>51</v>
      </c>
      <c r="AV313">
        <v>1</v>
      </c>
    </row>
    <row r="314" spans="1:48" x14ac:dyDescent="0.25">
      <c r="A314">
        <v>9313</v>
      </c>
      <c r="B314" t="s">
        <v>96</v>
      </c>
      <c r="C314">
        <v>2</v>
      </c>
      <c r="D314" t="s">
        <v>1622</v>
      </c>
      <c r="E314" t="s">
        <v>46</v>
      </c>
      <c r="F314" t="s">
        <v>1602</v>
      </c>
      <c r="G314" t="s">
        <v>844</v>
      </c>
      <c r="N314" t="s">
        <v>489</v>
      </c>
      <c r="P314">
        <v>3930</v>
      </c>
      <c r="Q314" t="s">
        <v>49</v>
      </c>
      <c r="R314" t="s">
        <v>61</v>
      </c>
      <c r="S314" t="s">
        <v>558</v>
      </c>
      <c r="T314" t="s">
        <v>559</v>
      </c>
      <c r="V314">
        <v>1</v>
      </c>
      <c r="W314">
        <v>44</v>
      </c>
      <c r="AB314" t="s">
        <v>562</v>
      </c>
      <c r="AE314" t="s">
        <v>489</v>
      </c>
      <c r="AG314" t="s">
        <v>4</v>
      </c>
      <c r="AL314" t="s">
        <v>1623</v>
      </c>
      <c r="AM314" t="s">
        <v>767</v>
      </c>
      <c r="AQ314" t="s">
        <v>1624</v>
      </c>
      <c r="AR314" t="s">
        <v>49</v>
      </c>
      <c r="AS314" t="s">
        <v>50</v>
      </c>
      <c r="AU314" t="s">
        <v>61</v>
      </c>
      <c r="AV314">
        <v>1</v>
      </c>
    </row>
    <row r="315" spans="1:48" x14ac:dyDescent="0.25">
      <c r="A315">
        <v>9314</v>
      </c>
      <c r="B315" t="s">
        <v>55</v>
      </c>
      <c r="C315">
        <v>2</v>
      </c>
      <c r="D315" t="s">
        <v>1625</v>
      </c>
      <c r="E315" t="s">
        <v>46</v>
      </c>
      <c r="F315" t="s">
        <v>1602</v>
      </c>
      <c r="G315" t="s">
        <v>1626</v>
      </c>
      <c r="N315" t="s">
        <v>489</v>
      </c>
      <c r="P315">
        <v>4102</v>
      </c>
      <c r="Q315" t="s">
        <v>49</v>
      </c>
      <c r="R315" t="s">
        <v>51</v>
      </c>
      <c r="S315" t="s">
        <v>558</v>
      </c>
      <c r="T315" t="s">
        <v>559</v>
      </c>
      <c r="V315">
        <v>1</v>
      </c>
      <c r="W315">
        <v>44</v>
      </c>
      <c r="AB315" t="s">
        <v>562</v>
      </c>
      <c r="AE315" t="s">
        <v>489</v>
      </c>
      <c r="AG315" t="s">
        <v>4</v>
      </c>
      <c r="AL315" t="s">
        <v>1627</v>
      </c>
      <c r="AM315" t="s">
        <v>767</v>
      </c>
      <c r="AQ315" t="s">
        <v>1628</v>
      </c>
      <c r="AR315" t="s">
        <v>49</v>
      </c>
      <c r="AS315" t="s">
        <v>50</v>
      </c>
      <c r="AU315" t="s">
        <v>51</v>
      </c>
      <c r="AV315">
        <v>1</v>
      </c>
    </row>
    <row r="316" spans="1:48" x14ac:dyDescent="0.25">
      <c r="A316">
        <v>9315</v>
      </c>
      <c r="B316" t="s">
        <v>55</v>
      </c>
      <c r="C316">
        <v>2</v>
      </c>
      <c r="D316" t="s">
        <v>1629</v>
      </c>
      <c r="E316" t="s">
        <v>46</v>
      </c>
      <c r="F316" t="s">
        <v>1602</v>
      </c>
      <c r="G316" t="s">
        <v>1630</v>
      </c>
      <c r="N316" t="s">
        <v>489</v>
      </c>
      <c r="P316">
        <v>4185</v>
      </c>
      <c r="Q316" t="s">
        <v>49</v>
      </c>
      <c r="R316" t="s">
        <v>51</v>
      </c>
      <c r="S316" t="s">
        <v>558</v>
      </c>
      <c r="T316" t="s">
        <v>559</v>
      </c>
      <c r="V316">
        <v>1</v>
      </c>
      <c r="W316">
        <v>44</v>
      </c>
      <c r="AB316" t="s">
        <v>562</v>
      </c>
      <c r="AE316" t="s">
        <v>489</v>
      </c>
      <c r="AG316" t="s">
        <v>4</v>
      </c>
      <c r="AL316" t="s">
        <v>1631</v>
      </c>
      <c r="AM316" t="s">
        <v>767</v>
      </c>
      <c r="AQ316" t="s">
        <v>1632</v>
      </c>
      <c r="AR316" t="s">
        <v>49</v>
      </c>
      <c r="AS316" t="s">
        <v>50</v>
      </c>
      <c r="AU316" t="s">
        <v>51</v>
      </c>
      <c r="AV316">
        <v>1</v>
      </c>
    </row>
    <row r="317" spans="1:48" x14ac:dyDescent="0.25">
      <c r="A317">
        <v>9316</v>
      </c>
      <c r="B317" t="s">
        <v>55</v>
      </c>
      <c r="C317">
        <v>2</v>
      </c>
      <c r="D317" t="s">
        <v>1633</v>
      </c>
      <c r="E317" t="s">
        <v>46</v>
      </c>
      <c r="F317" t="s">
        <v>1602</v>
      </c>
      <c r="G317" t="s">
        <v>1634</v>
      </c>
      <c r="N317" t="s">
        <v>489</v>
      </c>
      <c r="P317">
        <v>4261</v>
      </c>
      <c r="Q317" t="s">
        <v>49</v>
      </c>
      <c r="R317" t="s">
        <v>61</v>
      </c>
      <c r="S317" t="s">
        <v>558</v>
      </c>
      <c r="T317" t="s">
        <v>559</v>
      </c>
      <c r="V317">
        <v>1</v>
      </c>
      <c r="W317">
        <v>44</v>
      </c>
      <c r="AB317" t="s">
        <v>562</v>
      </c>
      <c r="AE317" t="s">
        <v>489</v>
      </c>
      <c r="AG317" t="s">
        <v>4</v>
      </c>
      <c r="AL317" t="s">
        <v>1635</v>
      </c>
      <c r="AM317" t="s">
        <v>767</v>
      </c>
      <c r="AQ317" t="s">
        <v>1636</v>
      </c>
      <c r="AR317" t="s">
        <v>49</v>
      </c>
      <c r="AS317" t="s">
        <v>50</v>
      </c>
      <c r="AU317" t="s">
        <v>61</v>
      </c>
      <c r="AV317">
        <v>1</v>
      </c>
    </row>
    <row r="318" spans="1:48" x14ac:dyDescent="0.25">
      <c r="A318">
        <v>9317</v>
      </c>
      <c r="B318" t="s">
        <v>55</v>
      </c>
      <c r="C318">
        <v>2</v>
      </c>
      <c r="D318" t="s">
        <v>1637</v>
      </c>
      <c r="E318" t="s">
        <v>46</v>
      </c>
      <c r="F318" t="s">
        <v>1602</v>
      </c>
      <c r="G318" t="s">
        <v>1638</v>
      </c>
      <c r="N318" t="s">
        <v>489</v>
      </c>
      <c r="P318">
        <v>4384</v>
      </c>
      <c r="Q318" t="s">
        <v>49</v>
      </c>
      <c r="R318" t="s">
        <v>61</v>
      </c>
      <c r="S318" t="s">
        <v>558</v>
      </c>
      <c r="T318" t="s">
        <v>559</v>
      </c>
      <c r="V318">
        <v>1</v>
      </c>
      <c r="W318">
        <v>44</v>
      </c>
      <c r="AB318" t="s">
        <v>562</v>
      </c>
      <c r="AE318" t="s">
        <v>489</v>
      </c>
      <c r="AG318" t="s">
        <v>4</v>
      </c>
      <c r="AL318" t="s">
        <v>1639</v>
      </c>
      <c r="AM318" t="s">
        <v>767</v>
      </c>
      <c r="AQ318" t="s">
        <v>1640</v>
      </c>
      <c r="AR318" t="s">
        <v>49</v>
      </c>
      <c r="AS318" t="s">
        <v>50</v>
      </c>
      <c r="AU318" t="s">
        <v>61</v>
      </c>
      <c r="AV318">
        <v>1</v>
      </c>
    </row>
    <row r="319" spans="1:48" x14ac:dyDescent="0.25">
      <c r="A319">
        <v>9318</v>
      </c>
      <c r="B319" t="s">
        <v>55</v>
      </c>
      <c r="C319">
        <v>2</v>
      </c>
      <c r="D319" t="s">
        <v>1641</v>
      </c>
      <c r="E319" t="s">
        <v>46</v>
      </c>
      <c r="F319" t="s">
        <v>1602</v>
      </c>
      <c r="G319" t="s">
        <v>946</v>
      </c>
      <c r="N319" t="s">
        <v>489</v>
      </c>
      <c r="P319">
        <v>4376</v>
      </c>
      <c r="Q319" t="s">
        <v>49</v>
      </c>
      <c r="R319" t="s">
        <v>61</v>
      </c>
      <c r="S319" t="s">
        <v>558</v>
      </c>
      <c r="T319" t="s">
        <v>559</v>
      </c>
      <c r="V319">
        <v>1</v>
      </c>
      <c r="W319">
        <v>44</v>
      </c>
      <c r="AB319" t="s">
        <v>562</v>
      </c>
      <c r="AE319" t="s">
        <v>489</v>
      </c>
      <c r="AG319" t="s">
        <v>4</v>
      </c>
      <c r="AL319" t="s">
        <v>1642</v>
      </c>
      <c r="AM319" t="s">
        <v>767</v>
      </c>
      <c r="AQ319" t="s">
        <v>1643</v>
      </c>
      <c r="AR319" t="s">
        <v>49</v>
      </c>
      <c r="AS319" t="s">
        <v>50</v>
      </c>
      <c r="AU319" t="s">
        <v>61</v>
      </c>
      <c r="AV319">
        <v>1</v>
      </c>
    </row>
    <row r="320" spans="1:48" x14ac:dyDescent="0.25">
      <c r="A320">
        <v>9319</v>
      </c>
      <c r="B320" t="s">
        <v>55</v>
      </c>
      <c r="C320">
        <v>2</v>
      </c>
      <c r="D320" t="s">
        <v>1644</v>
      </c>
      <c r="E320" t="s">
        <v>46</v>
      </c>
      <c r="F320" t="s">
        <v>1602</v>
      </c>
      <c r="G320" t="s">
        <v>852</v>
      </c>
      <c r="N320" t="s">
        <v>489</v>
      </c>
      <c r="P320">
        <v>4826</v>
      </c>
      <c r="Q320" t="s">
        <v>49</v>
      </c>
      <c r="R320" t="s">
        <v>61</v>
      </c>
      <c r="S320" t="s">
        <v>558</v>
      </c>
      <c r="T320" t="s">
        <v>559</v>
      </c>
      <c r="V320">
        <v>1</v>
      </c>
      <c r="W320">
        <v>44</v>
      </c>
      <c r="AB320" t="s">
        <v>562</v>
      </c>
      <c r="AE320" t="s">
        <v>489</v>
      </c>
      <c r="AG320" t="s">
        <v>4</v>
      </c>
      <c r="AL320" t="s">
        <v>1645</v>
      </c>
      <c r="AM320" t="s">
        <v>767</v>
      </c>
      <c r="AQ320" t="s">
        <v>1646</v>
      </c>
      <c r="AR320" t="s">
        <v>49</v>
      </c>
      <c r="AS320" t="s">
        <v>50</v>
      </c>
      <c r="AU320" t="s">
        <v>61</v>
      </c>
      <c r="AV320">
        <v>1</v>
      </c>
    </row>
    <row r="321" spans="1:48" x14ac:dyDescent="0.25">
      <c r="A321">
        <v>9320</v>
      </c>
      <c r="B321" t="s">
        <v>55</v>
      </c>
      <c r="C321">
        <v>2</v>
      </c>
      <c r="D321" t="s">
        <v>1647</v>
      </c>
      <c r="E321" t="s">
        <v>46</v>
      </c>
      <c r="F321" t="s">
        <v>1602</v>
      </c>
      <c r="G321" t="s">
        <v>1648</v>
      </c>
      <c r="N321" t="s">
        <v>489</v>
      </c>
      <c r="P321">
        <v>2039</v>
      </c>
      <c r="Q321" t="s">
        <v>49</v>
      </c>
      <c r="R321" t="s">
        <v>61</v>
      </c>
      <c r="S321" t="s">
        <v>558</v>
      </c>
      <c r="T321" t="s">
        <v>559</v>
      </c>
      <c r="V321">
        <v>1</v>
      </c>
      <c r="W321">
        <v>44</v>
      </c>
      <c r="AB321" t="s">
        <v>562</v>
      </c>
      <c r="AE321" t="s">
        <v>489</v>
      </c>
      <c r="AG321" t="s">
        <v>4</v>
      </c>
      <c r="AL321" t="s">
        <v>1649</v>
      </c>
      <c r="AM321" t="s">
        <v>767</v>
      </c>
      <c r="AQ321" t="s">
        <v>1650</v>
      </c>
      <c r="AR321" t="s">
        <v>49</v>
      </c>
      <c r="AS321" t="s">
        <v>50</v>
      </c>
      <c r="AU321" t="s">
        <v>61</v>
      </c>
      <c r="AV321">
        <v>1</v>
      </c>
    </row>
    <row r="322" spans="1:48" x14ac:dyDescent="0.25">
      <c r="B322" t="e">
        <v>#N/A</v>
      </c>
      <c r="E322" t="e">
        <v>#N/A</v>
      </c>
      <c r="F322" t="e">
        <v>#N/A</v>
      </c>
      <c r="G322" t="e">
        <v>#N/A</v>
      </c>
      <c r="H322" t="e">
        <v>#N/A</v>
      </c>
      <c r="I322" t="e">
        <v>#N/A</v>
      </c>
      <c r="J322" t="e">
        <v>#N/A</v>
      </c>
      <c r="K322" t="e">
        <v>#N/A</v>
      </c>
      <c r="L322" t="e">
        <v>#N/A</v>
      </c>
      <c r="M322" t="e">
        <v>#N/A</v>
      </c>
      <c r="N322" t="e">
        <v>#N/A</v>
      </c>
      <c r="P322">
        <v>2093</v>
      </c>
      <c r="Q322" t="e">
        <v>#N/A</v>
      </c>
      <c r="R322" t="e">
        <v>#N/A</v>
      </c>
      <c r="S322" t="e">
        <v>#N/A</v>
      </c>
      <c r="T322" t="e">
        <v>#N/A</v>
      </c>
      <c r="U322" t="e">
        <v>#N/A</v>
      </c>
      <c r="V322" t="e">
        <v>#N/A</v>
      </c>
      <c r="W322" t="e">
        <v>#N/A</v>
      </c>
      <c r="X322" t="e">
        <v>#N/A</v>
      </c>
      <c r="Y322" t="e">
        <v>#N/A</v>
      </c>
      <c r="Z322" t="e">
        <v>#N/A</v>
      </c>
      <c r="AA322" t="e">
        <v>#N/A</v>
      </c>
      <c r="AB322" t="e">
        <v>#N/A</v>
      </c>
      <c r="AC322" t="e">
        <v>#N/A</v>
      </c>
      <c r="AD322" t="e">
        <v>#N/A</v>
      </c>
      <c r="AE322" t="e">
        <v>#N/A</v>
      </c>
      <c r="AF322" t="e">
        <v>#N/A</v>
      </c>
      <c r="AG322" t="e">
        <v>#N/A</v>
      </c>
      <c r="AH322" t="e">
        <v>#N/A</v>
      </c>
      <c r="AI322" t="e">
        <v>#N/A</v>
      </c>
      <c r="AJ322" t="e">
        <v>#N/A</v>
      </c>
      <c r="AK322" t="e">
        <v>#N/A</v>
      </c>
    </row>
    <row r="323" spans="1:48" x14ac:dyDescent="0.25">
      <c r="B323" t="e">
        <v>#N/A</v>
      </c>
      <c r="E323" t="e">
        <v>#N/A</v>
      </c>
      <c r="F323" t="e">
        <v>#N/A</v>
      </c>
      <c r="G323" t="e">
        <v>#N/A</v>
      </c>
      <c r="H323" t="e">
        <v>#N/A</v>
      </c>
      <c r="I323" t="e">
        <v>#N/A</v>
      </c>
      <c r="J323" t="e">
        <v>#N/A</v>
      </c>
      <c r="K323" t="e">
        <v>#N/A</v>
      </c>
      <c r="L323" t="e">
        <v>#N/A</v>
      </c>
      <c r="M323" t="e">
        <v>#N/A</v>
      </c>
      <c r="N323" t="e">
        <v>#N/A</v>
      </c>
      <c r="P323">
        <v>2118</v>
      </c>
      <c r="Q323" t="e">
        <v>#N/A</v>
      </c>
      <c r="R323" t="e">
        <v>#N/A</v>
      </c>
      <c r="S323" t="e">
        <v>#N/A</v>
      </c>
      <c r="T323" t="e">
        <v>#N/A</v>
      </c>
      <c r="U323" t="e">
        <v>#N/A</v>
      </c>
      <c r="V323" t="e">
        <v>#N/A</v>
      </c>
      <c r="W323" t="e">
        <v>#N/A</v>
      </c>
      <c r="X323" t="e">
        <v>#N/A</v>
      </c>
      <c r="Y323" t="e">
        <v>#N/A</v>
      </c>
      <c r="Z323" t="e">
        <v>#N/A</v>
      </c>
      <c r="AA323" t="e">
        <v>#N/A</v>
      </c>
      <c r="AB323" t="e">
        <v>#N/A</v>
      </c>
      <c r="AC323" t="e">
        <v>#N/A</v>
      </c>
      <c r="AD323" t="e">
        <v>#N/A</v>
      </c>
      <c r="AE323" t="e">
        <v>#N/A</v>
      </c>
      <c r="AF323" t="e">
        <v>#N/A</v>
      </c>
      <c r="AG323" t="e">
        <v>#N/A</v>
      </c>
      <c r="AH323" t="e">
        <v>#N/A</v>
      </c>
      <c r="AI323" t="e">
        <v>#N/A</v>
      </c>
      <c r="AJ323" t="e">
        <v>#N/A</v>
      </c>
      <c r="AK323" t="e">
        <v>#N/A</v>
      </c>
    </row>
    <row r="324" spans="1:48" x14ac:dyDescent="0.25">
      <c r="B324" t="e">
        <v>#N/A</v>
      </c>
      <c r="E324" t="e">
        <v>#N/A</v>
      </c>
      <c r="F324" t="e">
        <v>#N/A</v>
      </c>
      <c r="G324" t="e">
        <v>#N/A</v>
      </c>
      <c r="H324" t="e">
        <v>#N/A</v>
      </c>
      <c r="I324" t="e">
        <v>#N/A</v>
      </c>
      <c r="J324" t="e">
        <v>#N/A</v>
      </c>
      <c r="K324" t="e">
        <v>#N/A</v>
      </c>
      <c r="L324" t="e">
        <v>#N/A</v>
      </c>
      <c r="M324" t="e">
        <v>#N/A</v>
      </c>
      <c r="N324" t="e">
        <v>#N/A</v>
      </c>
      <c r="P324">
        <v>2742</v>
      </c>
      <c r="Q324" t="e">
        <v>#N/A</v>
      </c>
      <c r="R324" t="e">
        <v>#N/A</v>
      </c>
      <c r="S324" t="e">
        <v>#N/A</v>
      </c>
      <c r="T324" t="e">
        <v>#N/A</v>
      </c>
      <c r="U324" t="e">
        <v>#N/A</v>
      </c>
      <c r="V324" t="e">
        <v>#N/A</v>
      </c>
      <c r="W324" t="e">
        <v>#N/A</v>
      </c>
      <c r="X324" t="e">
        <v>#N/A</v>
      </c>
      <c r="Y324" t="e">
        <v>#N/A</v>
      </c>
      <c r="Z324" t="e">
        <v>#N/A</v>
      </c>
      <c r="AA324" t="e">
        <v>#N/A</v>
      </c>
      <c r="AB324" t="e">
        <v>#N/A</v>
      </c>
      <c r="AC324" t="e">
        <v>#N/A</v>
      </c>
      <c r="AD324" t="e">
        <v>#N/A</v>
      </c>
      <c r="AE324" t="e">
        <v>#N/A</v>
      </c>
      <c r="AF324" t="e">
        <v>#N/A</v>
      </c>
      <c r="AG324" t="e">
        <v>#N/A</v>
      </c>
      <c r="AH324" t="e">
        <v>#N/A</v>
      </c>
      <c r="AI324" t="e">
        <v>#N/A</v>
      </c>
      <c r="AJ324" t="e">
        <v>#N/A</v>
      </c>
      <c r="AK324" t="e">
        <v>#N/A</v>
      </c>
    </row>
    <row r="325" spans="1:48" x14ac:dyDescent="0.25">
      <c r="B325" t="e">
        <v>#N/A</v>
      </c>
      <c r="E325" t="e">
        <v>#N/A</v>
      </c>
      <c r="F325" t="e">
        <v>#N/A</v>
      </c>
      <c r="G325" t="e">
        <v>#N/A</v>
      </c>
      <c r="H325" t="e">
        <v>#N/A</v>
      </c>
      <c r="I325" t="e">
        <v>#N/A</v>
      </c>
      <c r="J325" t="e">
        <v>#N/A</v>
      </c>
      <c r="K325" t="e">
        <v>#N/A</v>
      </c>
      <c r="L325" t="e">
        <v>#N/A</v>
      </c>
      <c r="M325" t="e">
        <v>#N/A</v>
      </c>
      <c r="N325" t="e">
        <v>#N/A</v>
      </c>
      <c r="P325">
        <v>2743</v>
      </c>
      <c r="Q325" t="e">
        <v>#N/A</v>
      </c>
      <c r="R325" t="e">
        <v>#N/A</v>
      </c>
      <c r="S325" t="e">
        <v>#N/A</v>
      </c>
      <c r="T325" t="e">
        <v>#N/A</v>
      </c>
      <c r="U325" t="e">
        <v>#N/A</v>
      </c>
      <c r="V325" t="e">
        <v>#N/A</v>
      </c>
      <c r="W325" t="e">
        <v>#N/A</v>
      </c>
      <c r="X325" t="e">
        <v>#N/A</v>
      </c>
      <c r="Y325" t="e">
        <v>#N/A</v>
      </c>
      <c r="Z325" t="e">
        <v>#N/A</v>
      </c>
      <c r="AA325" t="e">
        <v>#N/A</v>
      </c>
      <c r="AB325" t="e">
        <v>#N/A</v>
      </c>
      <c r="AC325" t="e">
        <v>#N/A</v>
      </c>
      <c r="AD325" t="e">
        <v>#N/A</v>
      </c>
      <c r="AE325" t="e">
        <v>#N/A</v>
      </c>
      <c r="AF325" t="e">
        <v>#N/A</v>
      </c>
      <c r="AG325" t="e">
        <v>#N/A</v>
      </c>
      <c r="AH325" t="e">
        <v>#N/A</v>
      </c>
      <c r="AI325" t="e">
        <v>#N/A</v>
      </c>
      <c r="AJ325" t="e">
        <v>#N/A</v>
      </c>
      <c r="AK325" t="e">
        <v>#N/A</v>
      </c>
    </row>
    <row r="326" spans="1:48" x14ac:dyDescent="0.25">
      <c r="B326" t="e">
        <v>#N/A</v>
      </c>
      <c r="E326" t="e">
        <v>#N/A</v>
      </c>
      <c r="F326" t="e">
        <v>#N/A</v>
      </c>
      <c r="G326" t="e">
        <v>#N/A</v>
      </c>
      <c r="H326" t="e">
        <v>#N/A</v>
      </c>
      <c r="I326" t="e">
        <v>#N/A</v>
      </c>
      <c r="J326" t="e">
        <v>#N/A</v>
      </c>
      <c r="K326" t="e">
        <v>#N/A</v>
      </c>
      <c r="L326" t="e">
        <v>#N/A</v>
      </c>
      <c r="M326" t="e">
        <v>#N/A</v>
      </c>
      <c r="N326" t="e">
        <v>#N/A</v>
      </c>
      <c r="P326">
        <v>4152</v>
      </c>
      <c r="Q326" t="e">
        <v>#N/A</v>
      </c>
      <c r="R326" t="e">
        <v>#N/A</v>
      </c>
      <c r="S326" t="e">
        <v>#N/A</v>
      </c>
      <c r="T326" t="e">
        <v>#N/A</v>
      </c>
      <c r="U326" t="e">
        <v>#N/A</v>
      </c>
      <c r="V326" t="e">
        <v>#N/A</v>
      </c>
      <c r="W326" t="e">
        <v>#N/A</v>
      </c>
      <c r="X326" t="e">
        <v>#N/A</v>
      </c>
      <c r="Y326" t="e">
        <v>#N/A</v>
      </c>
      <c r="Z326" t="e">
        <v>#N/A</v>
      </c>
      <c r="AA326" t="e">
        <v>#N/A</v>
      </c>
      <c r="AB326" t="e">
        <v>#N/A</v>
      </c>
      <c r="AC326" t="e">
        <v>#N/A</v>
      </c>
      <c r="AD326" t="e">
        <v>#N/A</v>
      </c>
      <c r="AE326" t="e">
        <v>#N/A</v>
      </c>
      <c r="AF326" t="e">
        <v>#N/A</v>
      </c>
      <c r="AG326" t="e">
        <v>#N/A</v>
      </c>
      <c r="AH326" t="e">
        <v>#N/A</v>
      </c>
      <c r="AI326" t="e">
        <v>#N/A</v>
      </c>
      <c r="AJ326" t="e">
        <v>#N/A</v>
      </c>
      <c r="AK326" t="e">
        <v>#N/A</v>
      </c>
    </row>
    <row r="327" spans="1:48" x14ac:dyDescent="0.25">
      <c r="B327" t="e">
        <v>#N/A</v>
      </c>
      <c r="E327" t="e">
        <v>#N/A</v>
      </c>
      <c r="F327" t="e">
        <v>#N/A</v>
      </c>
      <c r="G327" t="e">
        <v>#N/A</v>
      </c>
      <c r="H327" t="e">
        <v>#N/A</v>
      </c>
      <c r="I327" t="e">
        <v>#N/A</v>
      </c>
      <c r="J327" t="e">
        <v>#N/A</v>
      </c>
      <c r="K327" t="e">
        <v>#N/A</v>
      </c>
      <c r="L327" t="e">
        <v>#N/A</v>
      </c>
      <c r="M327" t="e">
        <v>#N/A</v>
      </c>
      <c r="N327" t="e">
        <v>#N/A</v>
      </c>
      <c r="P327">
        <v>5164</v>
      </c>
      <c r="Q327" t="e">
        <v>#N/A</v>
      </c>
      <c r="R327" t="e">
        <v>#N/A</v>
      </c>
      <c r="S327" t="e">
        <v>#N/A</v>
      </c>
      <c r="T327" t="e">
        <v>#N/A</v>
      </c>
      <c r="U327" t="e">
        <v>#N/A</v>
      </c>
      <c r="V327" t="e">
        <v>#N/A</v>
      </c>
      <c r="W327" t="e">
        <v>#N/A</v>
      </c>
      <c r="X327" t="e">
        <v>#N/A</v>
      </c>
      <c r="Y327" t="e">
        <v>#N/A</v>
      </c>
      <c r="Z327" t="e">
        <v>#N/A</v>
      </c>
      <c r="AA327" t="e">
        <v>#N/A</v>
      </c>
      <c r="AB327" t="e">
        <v>#N/A</v>
      </c>
      <c r="AC327" t="e">
        <v>#N/A</v>
      </c>
      <c r="AD327" t="e">
        <v>#N/A</v>
      </c>
      <c r="AE327" t="e">
        <v>#N/A</v>
      </c>
      <c r="AF327" t="e">
        <v>#N/A</v>
      </c>
      <c r="AG327" t="e">
        <v>#N/A</v>
      </c>
      <c r="AH327" t="e">
        <v>#N/A</v>
      </c>
      <c r="AI327" t="e">
        <v>#N/A</v>
      </c>
      <c r="AJ327" t="e">
        <v>#N/A</v>
      </c>
      <c r="AK327" t="e">
        <v>#N/A</v>
      </c>
    </row>
    <row r="328" spans="1:48" x14ac:dyDescent="0.25">
      <c r="B328" t="e">
        <v>#N/A</v>
      </c>
      <c r="E328" t="e">
        <v>#N/A</v>
      </c>
      <c r="F328" t="e">
        <v>#N/A</v>
      </c>
      <c r="G328" t="e">
        <v>#N/A</v>
      </c>
      <c r="H328" t="e">
        <v>#N/A</v>
      </c>
      <c r="I328" t="e">
        <v>#N/A</v>
      </c>
      <c r="J328" t="e">
        <v>#N/A</v>
      </c>
      <c r="K328" t="e">
        <v>#N/A</v>
      </c>
      <c r="L328" t="e">
        <v>#N/A</v>
      </c>
      <c r="M328" t="e">
        <v>#N/A</v>
      </c>
      <c r="N328" t="e">
        <v>#N/A</v>
      </c>
      <c r="P328">
        <v>5165</v>
      </c>
      <c r="Q328" t="e">
        <v>#N/A</v>
      </c>
      <c r="R328" t="e">
        <v>#N/A</v>
      </c>
      <c r="S328" t="e">
        <v>#N/A</v>
      </c>
      <c r="T328" t="e">
        <v>#N/A</v>
      </c>
      <c r="U328" t="e">
        <v>#N/A</v>
      </c>
      <c r="V328" t="e">
        <v>#N/A</v>
      </c>
      <c r="W328" t="e">
        <v>#N/A</v>
      </c>
      <c r="X328" t="e">
        <v>#N/A</v>
      </c>
      <c r="Y328" t="e">
        <v>#N/A</v>
      </c>
      <c r="Z328" t="e">
        <v>#N/A</v>
      </c>
      <c r="AA328" t="e">
        <v>#N/A</v>
      </c>
      <c r="AB328" t="e">
        <v>#N/A</v>
      </c>
      <c r="AC328" t="e">
        <v>#N/A</v>
      </c>
      <c r="AD328" t="e">
        <v>#N/A</v>
      </c>
      <c r="AE328" t="e">
        <v>#N/A</v>
      </c>
      <c r="AF328" t="e">
        <v>#N/A</v>
      </c>
      <c r="AG328" t="e">
        <v>#N/A</v>
      </c>
      <c r="AH328" t="e">
        <v>#N/A</v>
      </c>
      <c r="AI328" t="e">
        <v>#N/A</v>
      </c>
      <c r="AJ328" t="e">
        <v>#N/A</v>
      </c>
      <c r="AK328"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StartEnd</vt:lpstr>
      <vt:lpstr>WorkedTB</vt:lpstr>
      <vt:lpstr>WorkedTBs-AAAAAALtd</vt:lpstr>
      <vt:lpstr>Types of Instant</vt:lpstr>
      <vt:lpstr>Notes reStartEndPeriodNotes </vt:lpstr>
      <vt:lpstr>BROs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2011-11-24T15:03:05Z</dcterms:created>
  <dcterms:modified xsi:type="dcterms:W3CDTF">2012-08-25T19:20:04Z</dcterms:modified>
</cp:coreProperties>
</file>