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6305" yWindow="-15" windowWidth="12360" windowHeight="12855" activeTab="2"/>
  </bookViews>
  <sheets>
    <sheet name="Notes" sheetId="5" r:id="rId1"/>
    <sheet name="StartEnd" sheetId="9" r:id="rId2"/>
    <sheet name="WorkedTB" sheetId="10" r:id="rId3"/>
    <sheet name="Types of Instant" sheetId="11" r:id="rId4"/>
    <sheet name="Notes reStartEndPeriodNotes " sheetId="12" r:id="rId5"/>
  </sheets>
  <definedNames>
    <definedName name="_xlnm._FilterDatabase" localSheetId="1" hidden="1">StartEnd!$A$1:$BM$1041641</definedName>
  </definedNames>
  <calcPr calcId="125725"/>
</workbook>
</file>

<file path=xl/calcChain.xml><?xml version="1.0" encoding="utf-8"?>
<calcChain xmlns="http://schemas.openxmlformats.org/spreadsheetml/2006/main">
  <c r="V10" i="10"/>
  <c r="J25"/>
  <c r="M10"/>
  <c r="AE15" l="1"/>
  <c r="AE14"/>
  <c r="AD16"/>
  <c r="AE16" s="1"/>
  <c r="AD13"/>
  <c r="AE13" s="1"/>
  <c r="AD32"/>
  <c r="AD30"/>
  <c r="AD29"/>
  <c r="AD28"/>
  <c r="AD27"/>
  <c r="AD26"/>
  <c r="AD25"/>
  <c r="AD24"/>
  <c r="AD23"/>
  <c r="AD22"/>
  <c r="AD21"/>
  <c r="AD20"/>
  <c r="AD19"/>
  <c r="AD18"/>
  <c r="AC33"/>
  <c r="AJ26"/>
  <c r="AJ23"/>
  <c r="AJ21"/>
  <c r="M25"/>
  <c r="M17"/>
  <c r="J9"/>
  <c r="M9" s="1"/>
  <c r="M20"/>
  <c r="M22"/>
  <c r="V28"/>
  <c r="R14"/>
  <c r="R15"/>
  <c r="R28"/>
  <c r="AJ28" s="1"/>
  <c r="M28"/>
  <c r="V30"/>
  <c r="M30"/>
  <c r="Y32"/>
  <c r="AE26" l="1"/>
  <c r="V25"/>
  <c r="AE23"/>
  <c r="AE28"/>
  <c r="AE21"/>
  <c r="T33"/>
  <c r="V6"/>
  <c r="J37"/>
  <c r="AE32" s="1"/>
  <c r="X31"/>
  <c r="X29"/>
  <c r="X27"/>
  <c r="X16"/>
  <c r="X13"/>
  <c r="U23"/>
  <c r="U22" s="1"/>
  <c r="U21"/>
  <c r="U20" s="1"/>
  <c r="M33"/>
  <c r="J33"/>
  <c r="Y21"/>
  <c r="W17"/>
  <c r="X17" s="1"/>
  <c r="W30"/>
  <c r="X30" s="1"/>
  <c r="W28"/>
  <c r="X28" s="1"/>
  <c r="Y28" s="1"/>
  <c r="U29"/>
  <c r="W29" s="1"/>
  <c r="X7"/>
  <c r="U27"/>
  <c r="W27" s="1"/>
  <c r="U16"/>
  <c r="W16" s="1"/>
  <c r="W25"/>
  <c r="X25" s="1"/>
  <c r="W24"/>
  <c r="X24" s="1"/>
  <c r="W22"/>
  <c r="X22" s="1"/>
  <c r="W20"/>
  <c r="X20" s="1"/>
  <c r="W11"/>
  <c r="X11" s="1"/>
  <c r="W10"/>
  <c r="X10" s="1"/>
  <c r="W9"/>
  <c r="W8"/>
  <c r="X8" s="1"/>
  <c r="W13"/>
  <c r="V33" l="1"/>
  <c r="V34" s="1"/>
  <c r="W6"/>
  <c r="X6" s="1"/>
  <c r="X9"/>
  <c r="R30"/>
  <c r="F8" i="5"/>
  <c r="F7"/>
  <c r="F5"/>
  <c r="V35" i="10" l="1"/>
  <c r="V36" s="1"/>
  <c r="Y30"/>
  <c r="AJ30"/>
  <c r="AE30" s="1"/>
  <c r="U32"/>
  <c r="U31" s="1"/>
  <c r="W31" s="1"/>
  <c r="X37"/>
  <c r="L33"/>
  <c r="I33"/>
  <c r="R31"/>
  <c r="AJ31" s="1"/>
  <c r="R29"/>
  <c r="R27"/>
  <c r="R25"/>
  <c r="R24"/>
  <c r="AJ24" s="1"/>
  <c r="AE24" s="1"/>
  <c r="R22"/>
  <c r="R20"/>
  <c r="R19"/>
  <c r="R18"/>
  <c r="R17"/>
  <c r="R16"/>
  <c r="Y16" s="1"/>
  <c r="Y15"/>
  <c r="Y14"/>
  <c r="R13"/>
  <c r="Y13" s="1"/>
  <c r="R12"/>
  <c r="Y12" s="1"/>
  <c r="AN2"/>
  <c r="R11"/>
  <c r="R10"/>
  <c r="R9"/>
  <c r="R8"/>
  <c r="R7"/>
  <c r="R6"/>
  <c r="AJ6" s="1"/>
  <c r="Y9" l="1"/>
  <c r="AJ9"/>
  <c r="Y7"/>
  <c r="AJ7"/>
  <c r="Y11"/>
  <c r="AJ11"/>
  <c r="Y17"/>
  <c r="AJ17"/>
  <c r="AE17" s="1"/>
  <c r="Y22"/>
  <c r="AJ22"/>
  <c r="AE22" s="1"/>
  <c r="Y29"/>
  <c r="AJ29"/>
  <c r="AE29" s="1"/>
  <c r="Y8"/>
  <c r="AJ8"/>
  <c r="Y18"/>
  <c r="AJ18"/>
  <c r="AE18" s="1"/>
  <c r="AD31"/>
  <c r="AD33" s="1"/>
  <c r="Y19"/>
  <c r="AJ19"/>
  <c r="AE19" s="1"/>
  <c r="Y25"/>
  <c r="AJ25"/>
  <c r="AE25" s="1"/>
  <c r="Y10"/>
  <c r="AJ10"/>
  <c r="Y20"/>
  <c r="AJ20"/>
  <c r="AE20" s="1"/>
  <c r="Y27"/>
  <c r="AJ27"/>
  <c r="AE27" s="1"/>
  <c r="Y6"/>
  <c r="R37"/>
  <c r="Y31"/>
  <c r="Y24"/>
  <c r="X33"/>
  <c r="AJ33" l="1"/>
  <c r="AJ2" s="1"/>
  <c r="AE31"/>
  <c r="AE33"/>
  <c r="R33"/>
  <c r="Y33" s="1"/>
</calcChain>
</file>

<file path=xl/comments1.xml><?xml version="1.0" encoding="utf-8"?>
<comments xmlns="http://schemas.openxmlformats.org/spreadsheetml/2006/main">
  <authors>
    <author>Charles</author>
  </authors>
  <commentList>
    <comment ref="Q1" authorId="0">
      <text>
        <r>
          <rPr>
            <b/>
            <sz val="9"/>
            <color indexed="81"/>
            <rFont val="Tahoma"/>
            <family val="2"/>
          </rPr>
          <t>Charles:</t>
        </r>
        <r>
          <rPr>
            <sz val="9"/>
            <color indexed="81"/>
            <rFont val="Tahoma"/>
            <family val="2"/>
          </rPr>
          <t xml:space="preserve">
NL codes will always be Balance sheet ones unless specified otherwise e.g. 2(PL)</t>
        </r>
      </text>
    </comment>
  </commentList>
</comments>
</file>

<file path=xl/sharedStrings.xml><?xml version="1.0" encoding="utf-8"?>
<sst xmlns="http://schemas.openxmlformats.org/spreadsheetml/2006/main" count="1828" uniqueCount="532">
  <si>
    <t>Id</t>
  </si>
  <si>
    <t>Standard Label</t>
  </si>
  <si>
    <t>Hypercube</t>
  </si>
  <si>
    <t>Type</t>
  </si>
  <si>
    <t>Period</t>
  </si>
  <si>
    <t>Sign</t>
  </si>
  <si>
    <t>Def Level</t>
  </si>
  <si>
    <t>Def Parent 1</t>
  </si>
  <si>
    <t>Def Parent 2</t>
  </si>
  <si>
    <t>Def Parent 3</t>
  </si>
  <si>
    <t>Def Parent 4</t>
  </si>
  <si>
    <t>Def Parent 5</t>
  </si>
  <si>
    <t>Def Parent 6</t>
  </si>
  <si>
    <t>Def Parent 7</t>
  </si>
  <si>
    <t>Def Parent 8</t>
  </si>
  <si>
    <t>Def Parent 1 Label</t>
  </si>
  <si>
    <t>Def Parent 2 Label</t>
  </si>
  <si>
    <t>Def Parent 3 Label</t>
  </si>
  <si>
    <t>Def Parent 4 Label</t>
  </si>
  <si>
    <t>Def Parent 5 Label</t>
  </si>
  <si>
    <t>Def Parent 6 Label</t>
  </si>
  <si>
    <t>Def Parent 7 Label</t>
  </si>
  <si>
    <t>Def Parent 8 Label</t>
  </si>
  <si>
    <t>Def Children</t>
  </si>
  <si>
    <t>Pres Role</t>
  </si>
  <si>
    <t>Pres Level</t>
  </si>
  <si>
    <t>Pres Parent 1</t>
  </si>
  <si>
    <t>Pres Parent 2</t>
  </si>
  <si>
    <t>Pres Parent 3</t>
  </si>
  <si>
    <t>Pres Parent 4</t>
  </si>
  <si>
    <t>Pres Parent 5</t>
  </si>
  <si>
    <t>Pres Parent 6</t>
  </si>
  <si>
    <t>Pres Parent 7</t>
  </si>
  <si>
    <t>Pres Parent 8</t>
  </si>
  <si>
    <t>Pres Parent 9</t>
  </si>
  <si>
    <t>Pres Parent 10</t>
  </si>
  <si>
    <t>Pres Parent 1 Label</t>
  </si>
  <si>
    <t>Pres Parent 2 Label</t>
  </si>
  <si>
    <t>Pres Parent 3 Label</t>
  </si>
  <si>
    <t>Pres Parent 4 Label</t>
  </si>
  <si>
    <t>Pres Parent 5 Label</t>
  </si>
  <si>
    <t>Pres Parent 6 Label</t>
  </si>
  <si>
    <t>Pres Parent 7 Label</t>
  </si>
  <si>
    <t>Pres Parent 8 Label</t>
  </si>
  <si>
    <t>Pres Parent 10 Label</t>
  </si>
  <si>
    <t>Pres Children</t>
  </si>
  <si>
    <t>StartEnd</t>
  </si>
  <si>
    <t>Bro Type</t>
  </si>
  <si>
    <t>Bro Name</t>
  </si>
  <si>
    <t>Money</t>
  </si>
  <si>
    <t>Duration</t>
  </si>
  <si>
    <t>Debit</t>
  </si>
  <si>
    <t>Items inheriting Operating Activities dimension</t>
  </si>
  <si>
    <t>Detailed P&amp;L items inheriting Operating Activities dimension [heading]</t>
  </si>
  <si>
    <t>None</t>
  </si>
  <si>
    <t>Ele</t>
  </si>
  <si>
    <t>20 - Notes and Detailed Disclosures</t>
  </si>
  <si>
    <t>Notes to financial statements and detailed disclosures [heading]</t>
  </si>
  <si>
    <t>Items inheriting basic dimensions</t>
  </si>
  <si>
    <t>List 1 - items inheriting basic dimension [heading]</t>
  </si>
  <si>
    <t>Instant</t>
  </si>
  <si>
    <t>Credit</t>
  </si>
  <si>
    <t>Notes on Balance Sheet [heading]</t>
  </si>
  <si>
    <t>11 - Balance Sheet</t>
  </si>
  <si>
    <t>Balance sheet [heading]</t>
  </si>
  <si>
    <t>Balance Sheet Format 1 [heading]</t>
  </si>
  <si>
    <t>Creditors and borrowings [heading]</t>
  </si>
  <si>
    <t>Total creditors</t>
  </si>
  <si>
    <t>Creditors due after one year</t>
  </si>
  <si>
    <t>Net current assets (liabilities)</t>
  </si>
  <si>
    <t>Creditors due within one year</t>
  </si>
  <si>
    <t>Financial instruments [heading]</t>
  </si>
  <si>
    <t>Acquisition and merger reserve</t>
  </si>
  <si>
    <t>Reserves items inheriting the basic dimensions</t>
  </si>
  <si>
    <t>Capital employed</t>
  </si>
  <si>
    <t>Capital and reserves</t>
  </si>
  <si>
    <t>Start/End</t>
  </si>
  <si>
    <t>Reserves [heading]</t>
  </si>
  <si>
    <t>Notes on Profit and Loss Account [heading]</t>
  </si>
  <si>
    <t>Not set</t>
  </si>
  <si>
    <t>Dimensions parent - Pension schemes</t>
  </si>
  <si>
    <t>Defined benefit scheme [heading]</t>
  </si>
  <si>
    <t>Pension arrangements [heading]</t>
  </si>
  <si>
    <t>Fair value of defined benefit scheme assets - movement analysis [heading]</t>
  </si>
  <si>
    <t>Reconciliation of present value of liabilities of defined benefit scheme - movement analysis [heading]</t>
  </si>
  <si>
    <t>Total reserves - movement analysis [heading]</t>
  </si>
  <si>
    <t>Dimensions parent - Shares</t>
  </si>
  <si>
    <t>Called up share capital [heading]</t>
  </si>
  <si>
    <t>Items inheriting Intangible Fixed Assets dimensions</t>
  </si>
  <si>
    <t>Intangible fixed assets</t>
  </si>
  <si>
    <t>Fixed assets [heading]</t>
  </si>
  <si>
    <t>Items inheriting Tangible Fixed Assets dimensions</t>
  </si>
  <si>
    <t>Tangible fixed assets</t>
  </si>
  <si>
    <t>Share</t>
  </si>
  <si>
    <t>List 2 - items inheriting basic dimension [heading]</t>
  </si>
  <si>
    <t>Decimal</t>
  </si>
  <si>
    <t>Set</t>
  </si>
  <si>
    <t>Leased assets included in figures, tangible fixed assets - movement analysis [heading]</t>
  </si>
  <si>
    <t>Reserves and dividends [heading]</t>
  </si>
  <si>
    <t>Aggregate increase (decrease) in value yet to be recognised arising from difference between asset fair value and value from valuation technique</t>
  </si>
  <si>
    <t>Financial instrument data inheriting basic dimension [heading]</t>
  </si>
  <si>
    <t>Valuation of financial assets and liabilities [heading]</t>
  </si>
  <si>
    <t>General description of valuation of financial assets and liabilities</t>
  </si>
  <si>
    <t>Fair value of financial assets and financial liabilities [heading]</t>
  </si>
  <si>
    <t>Financial assets valuation [grouping]</t>
  </si>
  <si>
    <t>Aggregate increase (decrease) in value yet to be recognised arising from difference between liability fair value and value from valuation technique</t>
  </si>
  <si>
    <t>Financial liabilities value [grouping]</t>
  </si>
  <si>
    <t>Current assets [heading]</t>
  </si>
  <si>
    <t>Allowances for credit losses, financial assets [grouping]</t>
  </si>
  <si>
    <t>Finance and investment [heading]</t>
  </si>
  <si>
    <t>Investment gains and losses, net items [heading]</t>
  </si>
  <si>
    <t>Financial instruments net gains (losses), before tax</t>
  </si>
  <si>
    <t>Impairment loss (reversal), financial assets, income statement analysis</t>
  </si>
  <si>
    <t>Impairment loss, financial assets, income statement analysis</t>
  </si>
  <si>
    <t>Cash flow items inheriting Operating Activities dimension</t>
  </si>
  <si>
    <t>Notes on Cash Flow Statement [heading]</t>
  </si>
  <si>
    <t>Cash flow statement [heading]</t>
  </si>
  <si>
    <t>Borrowing maturities - further analysis [heading]</t>
  </si>
  <si>
    <t>Amount of reconciling item in impairment account</t>
  </si>
  <si>
    <t>Reconciliation of changes in impairment allowance account [grouping]</t>
  </si>
  <si>
    <t>PL.Interest.Receivable.AmountReconcilingItemImpairAccount</t>
  </si>
  <si>
    <t>Debtors</t>
  </si>
  <si>
    <t>Items inheriting Fixed Asset Investment dimensions</t>
  </si>
  <si>
    <t>Investments, fixed assets</t>
  </si>
  <si>
    <t>Net debt (funds) [heading]</t>
  </si>
  <si>
    <t>Total finance leases and hire purchase contracts - movement analysis [heading]</t>
  </si>
  <si>
    <t>Capital redemption reserve</t>
  </si>
  <si>
    <t>Other aggregate reserves</t>
  </si>
  <si>
    <t>Dimensions parent - Share-based payment schemes</t>
  </si>
  <si>
    <t>Employee remuneration vehicles [heading]</t>
  </si>
  <si>
    <t>Share-based payments [heading]</t>
  </si>
  <si>
    <t>Cash at bank</t>
  </si>
  <si>
    <t>Cash - movement analysis [heading]</t>
  </si>
  <si>
    <t>Cash at bank and in hand</t>
  </si>
  <si>
    <t>Current assets</t>
  </si>
  <si>
    <t>12 - Cash Flow Statement</t>
  </si>
  <si>
    <t>Total net debt (funds) - movement analysis [heading]</t>
  </si>
  <si>
    <t>Reconciliation of net cash flow to movement in net debt [heading]</t>
  </si>
  <si>
    <t>Current asset investments / Liquid resources - movement analysis [heading]</t>
  </si>
  <si>
    <t>Cash in hand</t>
  </si>
  <si>
    <t>Share capital, allotted, called up and paid</t>
  </si>
  <si>
    <t>Shares allotted - movement analysis [heading]</t>
  </si>
  <si>
    <t>Share-based payment schemes [heading]</t>
  </si>
  <si>
    <t>Current asset investments</t>
  </si>
  <si>
    <t>Debt due after one year</t>
  </si>
  <si>
    <t>Debt due after one year - movement analysis [heading]</t>
  </si>
  <si>
    <t>Debt due within one year</t>
  </si>
  <si>
    <t>Debt due within one year - movement analysis [heading]</t>
  </si>
  <si>
    <t>Items inheriting Provisions dimensions</t>
  </si>
  <si>
    <t>Defined benefit obligation, present value</t>
  </si>
  <si>
    <t>Fair value / available-for-sale reserve</t>
  </si>
  <si>
    <t>05 - Directors' Report</t>
  </si>
  <si>
    <t>Directors' Report</t>
  </si>
  <si>
    <t>Obligations under finance leases and hire purchase contracts - Maturity Profile</t>
  </si>
  <si>
    <t>Fair value of assets of defined benefit scheme</t>
  </si>
  <si>
    <t>Finished goods and goods for resale</t>
  </si>
  <si>
    <t>Stocks / inventory [heading]</t>
  </si>
  <si>
    <t>Stocks / inventory</t>
  </si>
  <si>
    <t>Fixed asset investments, including subsidiaries, participating interests, other investments - movement analyses [heading]</t>
  </si>
  <si>
    <t>Cost or valuation, fixed asset investments - movement analysis [heading]</t>
  </si>
  <si>
    <t>Fixed asset investments, at cost or valuation</t>
  </si>
  <si>
    <t>BS.Assets.FAIs.CostOrVal.FA</t>
  </si>
  <si>
    <t>Fixed asset investments, provisions</t>
  </si>
  <si>
    <t>Provisions, fixed asset investments - movement analysis [heading]</t>
  </si>
  <si>
    <t>BS.Assets.FAIs.Provisions.FA</t>
  </si>
  <si>
    <t>Share of post-acquisition reserves, fixed asset investments - movement analysis [heading]</t>
  </si>
  <si>
    <t>Fixed asset investments, share of post-acquisition reserves</t>
  </si>
  <si>
    <t>BS.Assets.FAIs.SharePostAcqReserves.FAPostacquisition</t>
  </si>
  <si>
    <t>Foreign exchange translation reserve</t>
  </si>
  <si>
    <t>Hedging reserve</t>
  </si>
  <si>
    <t>Finance leases and hire purchase contracts due after one year - movement analysis [heading]</t>
  </si>
  <si>
    <t>Intangible fixed assets - movement analysis [heading]</t>
  </si>
  <si>
    <t>At cost or valuation, intangible fixed assets - movement analysis [heading]</t>
  </si>
  <si>
    <t>Intangible fixed assets, aggregate amortisation and impairment</t>
  </si>
  <si>
    <t>Amortisation and impairment, intangible fixed assets - movement analysis [heading]</t>
  </si>
  <si>
    <t>BS.Assets.IFAs.MvtAnalysis.Amort.AggregateImpair</t>
  </si>
  <si>
    <t>Intangible fixed assets, at cost or valuation</t>
  </si>
  <si>
    <t>BS.Assets.IFAs.MvtAnalysis.CostOrVal.Cost</t>
  </si>
  <si>
    <t>Leased assets included in tangible fixed assets</t>
  </si>
  <si>
    <t>BS.Assets.TFAs.Aggreg.LeasedIncludedIn</t>
  </si>
  <si>
    <t>Items inheriting Fixed Asset Investment Loans dimensions</t>
  </si>
  <si>
    <t>Cost, loans, fixed asset investments - movement analysis [heading]</t>
  </si>
  <si>
    <t>Loans, fixed asset investments [heading]</t>
  </si>
  <si>
    <t>Loans, fixed asset investments, cost</t>
  </si>
  <si>
    <t>Loans, fixed asset investments, provisions</t>
  </si>
  <si>
    <t>Provisions, loans, fixed asset investments - movement analysis [heading]</t>
  </si>
  <si>
    <t>Minority interest, balance sheet</t>
  </si>
  <si>
    <t>Balance sheet items inheriting the basic dimensions</t>
  </si>
  <si>
    <t>Dimensions parent - Entity officers</t>
  </si>
  <si>
    <t>Net debt (funds)</t>
  </si>
  <si>
    <t>Integer</t>
  </si>
  <si>
    <t>Number of share options [heading]</t>
  </si>
  <si>
    <t>Number of share options outstanding</t>
  </si>
  <si>
    <t>Number of shares, allotted</t>
  </si>
  <si>
    <t>Obligations under finance lease and hire purchase contracts</t>
  </si>
  <si>
    <t>Obligations under finance lease and hire purchase contracts after one year</t>
  </si>
  <si>
    <t>Obligations under finance lease and hire purchase contracts within one year</t>
  </si>
  <si>
    <t>Other reserves</t>
  </si>
  <si>
    <t>Cost, own shares - movement analysis [heading]</t>
  </si>
  <si>
    <t>Own shares [heading]</t>
  </si>
  <si>
    <t>Own shares, amount written off</t>
  </si>
  <si>
    <t>Amounts written off, own shares - movement analysis [heading]</t>
  </si>
  <si>
    <t>Own shares, cost</t>
  </si>
  <si>
    <t>Profit and loss account reserve</t>
  </si>
  <si>
    <t>Provisions - movement analysis [heading]</t>
  </si>
  <si>
    <t>Provisions for liabilities and charges</t>
  </si>
  <si>
    <t>Purchases</t>
  </si>
  <si>
    <t>Reserve for own shares</t>
  </si>
  <si>
    <t>Revaluation reserve</t>
  </si>
  <si>
    <t>Revaluation reserve, investment properties</t>
  </si>
  <si>
    <t>Revaluation reserve, other items</t>
  </si>
  <si>
    <t>Share premium account</t>
  </si>
  <si>
    <t>Shareholder funds</t>
  </si>
  <si>
    <t>Stocks, payments on account</t>
  </si>
  <si>
    <t>Stocks of raw materials and consumables</t>
  </si>
  <si>
    <t>At cost or valuation, tangible fixed assets - movement analysis [heading]</t>
  </si>
  <si>
    <t>Tangible fixed assets, at cost or valuation</t>
  </si>
  <si>
    <t>BS.Assets.TFAs.MvtAnalysis.CostOrVal.Cost</t>
  </si>
  <si>
    <t>Tangible fixed assets, depreciation</t>
  </si>
  <si>
    <t>Depreciation, tangible fixed assets - movement analysis [heading]</t>
  </si>
  <si>
    <t>BS.Assets.TFAs.MvtAnalysis.Depn.Depn</t>
  </si>
  <si>
    <t>Total reserves</t>
  </si>
  <si>
    <t>Value of shares allotted</t>
  </si>
  <si>
    <t>Weighted average exercise price of share options [heading]</t>
  </si>
  <si>
    <t>Weighted average exercise price of share options outstanding</t>
  </si>
  <si>
    <t>Work in progress</t>
  </si>
  <si>
    <t>Directors' remuneration [heading]</t>
  </si>
  <si>
    <t>Advances and credits, directors</t>
  </si>
  <si>
    <t>Directors' advances, credit and guarantees [heading]</t>
  </si>
  <si>
    <t>Officers.Advances.Advances</t>
  </si>
  <si>
    <t>Amount of specific advance or credit, directors</t>
  </si>
  <si>
    <t>Specific advance or credit, directors [grouping]</t>
  </si>
  <si>
    <t>Officers.Advances.Advances.Amount</t>
  </si>
  <si>
    <t>Details of benefits under long-term incentive schemes [heading]</t>
  </si>
  <si>
    <t>Total market value of shares awarded during period under long-term incentive schemes</t>
  </si>
  <si>
    <t>Details of shares awarded under specific long-term incentive scheme [grouping]</t>
  </si>
  <si>
    <t>Options, directors [heading]</t>
  </si>
  <si>
    <t>Total net value of options at end of period, directors</t>
  </si>
  <si>
    <t>Details of specific options, directors [grouping]</t>
  </si>
  <si>
    <t>Number of shares held under specific long-term incentive scheme</t>
  </si>
  <si>
    <t>Officers.BenefitsLongtermIncentiveSchemes.MarketValue.NumberSharesHeld</t>
  </si>
  <si>
    <t>Number of specific options, directors</t>
  </si>
  <si>
    <t>Officers.Options.Value.NumberSpecific</t>
  </si>
  <si>
    <t>Dups</t>
  </si>
  <si>
    <t>Unique TxIds Money-Instant</t>
  </si>
  <si>
    <t>Of which:</t>
  </si>
  <si>
    <t>Start End are</t>
  </si>
  <si>
    <t>Others are</t>
  </si>
  <si>
    <t>Start</t>
  </si>
  <si>
    <t>863+3932+4382+3143+4861</t>
  </si>
  <si>
    <t>4653+4664+4652+4665+4671+4670+4669+4672</t>
  </si>
  <si>
    <t>4656+4659+4658+4657+4668+4674+4662+4661+4660+4663</t>
  </si>
  <si>
    <t>3990+4376+3930+4102+4384+4185+990+4261+2421+2429+1834+2355+2298+4274+102+3152+2039+515+1786+4826</t>
  </si>
  <si>
    <t>5076+5075+5073+5074</t>
  </si>
  <si>
    <t>5115+5116</t>
  </si>
  <si>
    <t>5122+5123</t>
  </si>
  <si>
    <t>Some TxIds that are Instant are also marked Start End.</t>
  </si>
  <si>
    <t xml:space="preserve">There are also some Integer and Share Instant </t>
  </si>
  <si>
    <t>See above for stats on Money Types</t>
  </si>
  <si>
    <t>This becomes import when looking at posting data; whether Manual Posting , or Imported.</t>
  </si>
  <si>
    <t>Balance accounts with movements on the face of the Balance Sheet</t>
  </si>
  <si>
    <t>The account types that come into this category are Fixed Assets and Reserves.</t>
  </si>
  <si>
    <t>Fixed Assets</t>
  </si>
  <si>
    <t>No End NL code</t>
  </si>
  <si>
    <t>Single NL account for both</t>
  </si>
  <si>
    <t>With this category, the convention is to have an NL code for the opening Balance (Start) add on the Movement accounts and compute the end balance.</t>
  </si>
  <si>
    <t>These are accounts for which movement is deemd to take place within the single NL code, and the Start and End values are calculated by looking at the Opening or Closing TB</t>
  </si>
  <si>
    <t>There is a special instance with regard to Stock accounts</t>
  </si>
  <si>
    <t>No starting account</t>
  </si>
  <si>
    <t>Where a TxId has a Start and End value, it means that a single TxId has a dual value.</t>
  </si>
  <si>
    <t>(Note that the analysis of types of stock accounts between the P&amp;L and BS need not be exact, but the vaules for each area of sctock - Finished, WIP, Raw materials) should match).</t>
  </si>
  <si>
    <t>The BS holds just one NL which equates to the Closing value</t>
  </si>
  <si>
    <t>In a conventional NL system in the Opening balances, one credits the BS stock figure, bringing it down to zero, and debits the P&amp;L account to creat the Opening Stock figure.</t>
  </si>
  <si>
    <t>Later one one debits the the BS with Closing stock figure, and crfedits the P&amp;L account.</t>
  </si>
  <si>
    <t>With XBRL we can just say that TxId Stock [End] in the P&amp;L = BS Stock [End]</t>
  </si>
  <si>
    <t>NL End</t>
  </si>
  <si>
    <t>Notes on BRO actions re external (non XBRL) data source</t>
  </si>
  <si>
    <t>Calc Start from Movement</t>
  </si>
  <si>
    <t>558+2655+2657+2656</t>
  </si>
  <si>
    <t>2663+2660+2662+2661</t>
  </si>
  <si>
    <t>End</t>
  </si>
  <si>
    <t>2667+2664+2666+2665</t>
  </si>
  <si>
    <t>1124+1968+983+101+2701+410+3735+2698+2702+2699</t>
  </si>
  <si>
    <t>1966+98+2634+984+983+410+2632+2635</t>
  </si>
  <si>
    <t>NL Start</t>
  </si>
  <si>
    <t>Calc End from Movement</t>
  </si>
  <si>
    <t>Summary</t>
  </si>
  <si>
    <t>Make use of MuX to decide which gets used.</t>
  </si>
  <si>
    <t>For some there will only ever be one value that is legitmate. Other will be blocked as far as an "NL" code is concened.</t>
  </si>
  <si>
    <t>Very simply there have to be two BROs for every TxId that has a Start and End component</t>
  </si>
  <si>
    <t>The relationship between BROs and and TxIds with Start and End properties.</t>
  </si>
  <si>
    <t>What TxIds are summed to get from Start to End (or deducted to get from End to Start)</t>
  </si>
  <si>
    <t>External data source:
Expected Type and Start or End</t>
  </si>
  <si>
    <t>Expected direct entry: Start or End</t>
  </si>
  <si>
    <t>Yes</t>
  </si>
  <si>
    <t>Allow Posting to: Start</t>
  </si>
  <si>
    <t>Allow Posting to: End</t>
  </si>
  <si>
    <t>MuX</t>
  </si>
  <si>
    <t>Mux</t>
  </si>
  <si>
    <t>Conditions End: Mux, RO, None</t>
  </si>
  <si>
    <t>2743 [T 2118 O]</t>
  </si>
  <si>
    <t>2742 [T 2093 O]</t>
  </si>
  <si>
    <t>No</t>
  </si>
  <si>
    <t>RO</t>
  </si>
  <si>
    <t>[T 4152 O]</t>
  </si>
  <si>
    <t>2645+4862</t>
  </si>
  <si>
    <t>"NL Codes":  Start and End Code - 1= Common 2=Separate, 0=None or N/A</t>
  </si>
  <si>
    <t>1+2(PL)</t>
  </si>
  <si>
    <t>2160+2156+2157+2161+2158+2159</t>
  </si>
  <si>
    <t>2131+2133+2129+2135+2139+2166+2147+2148+2149+2146+2143+2136+2145+2144+2142+2150</t>
  </si>
  <si>
    <t>2165+2162+2163+2164</t>
  </si>
  <si>
    <t>2355+2298+4864</t>
  </si>
  <si>
    <t>2038+4865</t>
  </si>
  <si>
    <t>2806+2809+2808+2807+2820+2828+2813+2812+2811+2810+2814</t>
  </si>
  <si>
    <t>2804+2816+2803+2817+2825+2824+2823+2821+2822+2827</t>
  </si>
  <si>
    <t>3089+3095+3096</t>
  </si>
  <si>
    <t>3093+3094</t>
  </si>
  <si>
    <t>4250+1775+4410+4273+89+1731+4395+2282</t>
  </si>
  <si>
    <t>Conditions if Post to Start and End: None, Mux, RO, N/A</t>
  </si>
  <si>
    <t>3374+3373+3371+3372</t>
  </si>
  <si>
    <t>5023+3380+951+5022</t>
  </si>
  <si>
    <t>505+2681+3322+2738</t>
  </si>
  <si>
    <t>2684+2679+2683+2682</t>
  </si>
  <si>
    <t>2687+2680+2686+2685</t>
  </si>
  <si>
    <t>2283+3145+4866</t>
  </si>
  <si>
    <t>2704+4867</t>
  </si>
  <si>
    <t>3706+3705</t>
  </si>
  <si>
    <t>3694+3704</t>
  </si>
  <si>
    <t>3990+4776+2421+2429+4183+1833+3700+4100+2285+2299+102+3147+4825</t>
  </si>
  <si>
    <t>4088+4038+4039+4078+4076+4041+4082+4037+4075+4079+4077</t>
  </si>
  <si>
    <t>4374+4868</t>
  </si>
  <si>
    <t>4274+3148+2286+4857+4871</t>
  </si>
  <si>
    <t>4275+3149+2287+4859+4872</t>
  </si>
  <si>
    <t>4276+4260+3150+2288+4860+4873</t>
  </si>
  <si>
    <t>4375+3934+4101+4383+4184+989+2290+4870</t>
  </si>
  <si>
    <t>5226+5203+5233+5204+5232 [T 5164 O]</t>
  </si>
  <si>
    <t>5211+5235 [T 5165 O]</t>
  </si>
  <si>
    <t>The P&amp;L account holds 2 NL codes; one for Opening and one for Closing balances</t>
  </si>
  <si>
    <t>Note that coutesy of BROs and XBRL TxIDs we can compute related values. In a conventional NL system one would to make two posting.</t>
  </si>
  <si>
    <t>RULES</t>
  </si>
  <si>
    <t>2) All Fixed Asset types will be RO re End value</t>
  </si>
  <si>
    <t>The central issue is getting data in from an external non-XBRL system</t>
  </si>
  <si>
    <t>One needs to differentiate between:</t>
  </si>
  <si>
    <t>b) Be importing a completed set of posting for a period</t>
  </si>
  <si>
    <t>a) Importing opening balances + posting current period data.</t>
  </si>
  <si>
    <t>SPECIAL CASES</t>
  </si>
  <si>
    <t>Stock appears in the P&amp;L (Start and End) and Balnce sheet (End).</t>
  </si>
  <si>
    <t>In a conventional NL system the each of these three states will have 3 NL codes. Note PL End = BS (in total at least)</t>
  </si>
  <si>
    <t>On posting or import either the PL End value or BS  value is redundent as far far as UK GAAP Taxonomy is concerned.</t>
  </si>
  <si>
    <t>SOURCE DATA</t>
  </si>
  <si>
    <t>Think will find that any TxId Money with a Start value = Opening TB figures in a conventional NL system</t>
  </si>
  <si>
    <t>Previous Year</t>
  </si>
  <si>
    <t>Current Year: So CoA separate Start and End value e.g . Stock .</t>
  </si>
  <si>
    <t>Some at least give the Start value if not the End value e.g. Fixed Assets</t>
  </si>
  <si>
    <t>Some do not separate it e.g. Debtors. Only way to access it is take in from Previous Period's TB, or computer from End back to Start using Movements if known.</t>
  </si>
  <si>
    <t>So then the question is where does the Start value come from.</t>
  </si>
  <si>
    <t>As with Sets and Dimensions we will need to have use of RO and MuX to help work out or control conditional entries.</t>
  </si>
  <si>
    <t>So End values for a Fixed Asset Cost or Accum Depreciation will always be RO, because it will always be computed.</t>
  </si>
  <si>
    <t>For a balance where the End can be computed by Start + Movement, or the Start can be computed by End minus Movemetn, then a MuX condition would need to apply.</t>
  </si>
  <si>
    <t>Main Report (PL, BS Cflow</t>
  </si>
  <si>
    <t>PL,BS</t>
  </si>
  <si>
    <t>BS</t>
  </si>
  <si>
    <t>PL</t>
  </si>
  <si>
    <t>BS,Cflow</t>
  </si>
  <si>
    <t>Cflow</t>
  </si>
  <si>
    <t>Pension</t>
  </si>
  <si>
    <t>CFlow</t>
  </si>
  <si>
    <t>Sched</t>
  </si>
  <si>
    <t>OBSERVATION</t>
  </si>
  <si>
    <t>Notice that all the Instant TxIds which are shown with Start End  properties are nevertheless shown with field for End this year, Start This Year, End Last Year and Start Last Year in the Digita Tagging tool.</t>
  </si>
  <si>
    <t>DsR</t>
  </si>
  <si>
    <t>N/A</t>
  </si>
  <si>
    <r>
      <t xml:space="preserve">Allow posting to Start </t>
    </r>
    <r>
      <rPr>
        <b/>
        <sz val="11"/>
        <color theme="1"/>
        <rFont val="Calibri"/>
        <family val="2"/>
        <scheme val="minor"/>
      </rPr>
      <t>and</t>
    </r>
    <r>
      <rPr>
        <sz val="11"/>
        <color theme="1"/>
        <rFont val="Calibri"/>
        <family val="2"/>
        <scheme val="minor"/>
      </rPr>
      <t xml:space="preserve"> End</t>
    </r>
  </si>
  <si>
    <t>1) Every TxId with Start and End = two BROs</t>
  </si>
  <si>
    <t xml:space="preserve">If we are extracting data from from previous year's TB (which by definition will be the Closing TB), then need to know how to selct only those NL codes required to computer Start values and ignore the rest. </t>
  </si>
  <si>
    <t>One way this could be done is for Braiins to know which BRO names are to look for figures from previous period TB to populate the Start value.</t>
  </si>
  <si>
    <t xml:space="preserve">Stock types will have 2 BROs. Start and End for the TxId. </t>
  </si>
  <si>
    <t>But End value will default to Debit for Balance sheet, but also be shown in Opposite Value for PL End ie credit. (assume this will be handled by RG rather than direct in BROs)</t>
  </si>
  <si>
    <t>Note that this OpTB is a standard traditional one per say TRAP but not SAPA</t>
  </si>
  <si>
    <t>SAPA version</t>
  </si>
  <si>
    <t>THIS PERIOD</t>
  </si>
  <si>
    <t>LAST Period</t>
  </si>
  <si>
    <t>TxId</t>
  </si>
  <si>
    <t>Opening TB</t>
  </si>
  <si>
    <t>Movement</t>
  </si>
  <si>
    <t>Closing TB</t>
  </si>
  <si>
    <t>Sales</t>
  </si>
  <si>
    <t>Op Stoc k</t>
  </si>
  <si>
    <t>This</t>
  </si>
  <si>
    <t>Cl Stock</t>
  </si>
  <si>
    <t>Depreciation</t>
  </si>
  <si>
    <t>Other Expenses</t>
  </si>
  <si>
    <t>TFA-Cost -Bal.</t>
  </si>
  <si>
    <t>TFA-Cost -Additions</t>
  </si>
  <si>
    <t>TFA-Cost - Disposals</t>
  </si>
  <si>
    <t>TFA-Depn-Accum</t>
  </si>
  <si>
    <t>TFA-Depn-Charge</t>
  </si>
  <si>
    <t>TFA-Depn-Elimnated on disposals</t>
  </si>
  <si>
    <t>Stock-Opening</t>
  </si>
  <si>
    <t>Stock-Closing</t>
  </si>
  <si>
    <t>1172</t>
  </si>
  <si>
    <t>Prepayments</t>
  </si>
  <si>
    <t>3937</t>
  </si>
  <si>
    <t>Share Cap</t>
  </si>
  <si>
    <t>Share Premium</t>
  </si>
  <si>
    <t>Premium on share issues</t>
  </si>
  <si>
    <t>P&amp;L Reserve</t>
  </si>
  <si>
    <t>(Profit)/Loss in Year</t>
  </si>
  <si>
    <t>SAPA</t>
  </si>
  <si>
    <t xml:space="preserve">TRAP does the more conventional transfer of leaving the Cl Stock as intial OpStock in BS. </t>
  </si>
  <si>
    <t>Manual Bookkeeping of the two approaches.</t>
  </si>
  <si>
    <t>Stock BS</t>
  </si>
  <si>
    <t>Dr</t>
  </si>
  <si>
    <t>Cl Stock P&amp;L</t>
  </si>
  <si>
    <t>Cr</t>
  </si>
  <si>
    <t>TRAP</t>
  </si>
  <si>
    <t>Op Stock P&amp;L</t>
  </si>
  <si>
    <t>Stock and Depreciation/amortisation seem to be the only two Instant accounts that directly bear on the P&amp;L and BS account.</t>
  </si>
  <si>
    <t>Although far from identical in nature they share a very important characteristic.</t>
  </si>
  <si>
    <t>P&amp;L reserve does this, but is very much a "pot" to hold the total of all movements within the P&amp;L account.</t>
  </si>
  <si>
    <t>If you look at any other type of account on the BS and adjust it, you will see is that all one is doing is changing the split between a groups of assets or liabilities.</t>
  </si>
  <si>
    <t>All Resreve and all Fixed Assets NL accounts have the same property of there being no End account.</t>
  </si>
  <si>
    <t>The End account is only the Start account plus all movement accounts.</t>
  </si>
  <si>
    <t>Contrast with accounts such as Cash</t>
  </si>
  <si>
    <t>What FA and Resreves therfore also share in common is that one can never post to the End value.</t>
  </si>
  <si>
    <t>(Or equally one can never import the end value)</t>
  </si>
  <si>
    <t>It must alsways be an RO, with a calculation involved.</t>
  </si>
  <si>
    <t>Condition</t>
  </si>
  <si>
    <t>Post NL Balances or Movements</t>
  </si>
  <si>
    <t>Example</t>
  </si>
  <si>
    <t>Rationale</t>
  </si>
  <si>
    <t>Current Period</t>
  </si>
  <si>
    <t>Previous period</t>
  </si>
  <si>
    <t>OpTB</t>
  </si>
  <si>
    <t>plus movements</t>
  </si>
  <si>
    <t>Posting from CL TB</t>
  </si>
  <si>
    <t>Posting End (always Cl TB)</t>
  </si>
  <si>
    <t>No Start or End</t>
  </si>
  <si>
    <t>Balance: Start and End current year, or End from two years</t>
  </si>
  <si>
    <t>Debtors, Prepayments, Called Up Share Capital, Equity Reserve. Number of employees at date</t>
  </si>
  <si>
    <t>Not sure.  Some such as Number of employees are because just take a single date.
Can imgaine that diference between say Debtors and Bank is no attempt is being made to detail movements.
But no idea why an Equity Reserve should be different to any other type of capital reserve.</t>
  </si>
  <si>
    <t>Start balance</t>
  </si>
  <si>
    <t>End balance</t>
  </si>
  <si>
    <t>Start and End in same NL</t>
  </si>
  <si>
    <t>Balance: Start and End current year, or End form two years</t>
  </si>
  <si>
    <t>Cash, Bank</t>
  </si>
  <si>
    <t>What one would consider the default value; although of 923 Money Instants, only 53 have Start Ends of any sort.</t>
  </si>
  <si>
    <t>Start and End in different NL</t>
  </si>
  <si>
    <t>Balance: Start and End current year, two different NL codes</t>
  </si>
  <si>
    <t>Stock:P&amp;L</t>
  </si>
  <si>
    <t>Peculuriarity of Stock and its diredct interaction between the PL and BS reports. Means typically 3 NL codes for each type of Stock.</t>
  </si>
  <si>
    <t>BS Start
(except SAPA does show PL Start)</t>
  </si>
  <si>
    <t>BS End (or PL End but reverse sign)</t>
  </si>
  <si>
    <t>PL Start</t>
  </si>
  <si>
    <t>PL Start, BS End (or PL for End but reverse sign)</t>
  </si>
  <si>
    <t>No End NL</t>
  </si>
  <si>
    <t>Balance: Start of year (1 NL) code + Movements during year (1 or more different NL codes).</t>
  </si>
  <si>
    <t>Fixed Assets, Reserves</t>
  </si>
  <si>
    <t>These types of account traditionally have no End NL code. They are merely the sum of the Start + Movements. (Means cannot be seen directly in the TB, but only in Notes or Statements when totalling applied).</t>
  </si>
  <si>
    <t>BS Start</t>
  </si>
  <si>
    <t>BS End</t>
  </si>
  <si>
    <t>BS Start + Related NL Movements</t>
  </si>
  <si>
    <t>Not needed.</t>
  </si>
  <si>
    <t>A</t>
  </si>
  <si>
    <t>Cashflow only</t>
  </si>
  <si>
    <t>Start and End balances are created from Movements. That is Start and End are both RO.</t>
  </si>
  <si>
    <t>Net Debt, Debt due within 1 yr, Debt due after 1 yr.</t>
  </si>
  <si>
    <t>Not fully worked out. Essentially things with a balanced (notionally) so do not appear in BS. Need to look at more closely when dealing with Cflow items.</t>
  </si>
  <si>
    <t>Create within BROs
This will come from TB Memo (SAPA) or non TB schedule re other AP systems)</t>
  </si>
  <si>
    <t>B</t>
  </si>
  <si>
    <t>Mixed: BS and Cashflow</t>
  </si>
  <si>
    <t>BS Balance: Start and End current year, or End form two years</t>
  </si>
  <si>
    <t>Mostly BS items with cash movement aspect.</t>
  </si>
  <si>
    <t>BS Start plus as above</t>
  </si>
  <si>
    <t>CF Movements: Usually adjustment for non cash element</t>
  </si>
  <si>
    <t>C</t>
  </si>
  <si>
    <t>Mixed: BS and P&amp;L</t>
  </si>
  <si>
    <t>PL Balance: Start and End current year (two NLs) , or End from two years (same NL)</t>
  </si>
  <si>
    <t>Stocks. This in fact seems to be the only case of mixed BS and PL</t>
  </si>
  <si>
    <t>See 1 above re Stock</t>
  </si>
  <si>
    <t>Note that this is a Tuple within a Tuple.</t>
  </si>
  <si>
    <t>C = Elements in Definition tree To arcs in pairs with the first arc as Null priority and the second as a 1 priority.</t>
  </si>
  <si>
    <t xml:space="preserve">    This list is the same as the B list except for one extra: 222.</t>
  </si>
  <si>
    <t xml:space="preserve">    Select A.ToId from Arcs A Join Arcs B on B.FromId=A.FromId and B.ToId=A.ToId where B.Id&lt;&gt;A.Id and A.ArcRoleId=6 and B.ArcRoleId=6 and A.priority is null and B.priority=1 order by A.ToId</t>
  </si>
  <si>
    <t>             [C] 2563 [H 1] [Money Dr Duration] Impairment loss, held-to-maturity investments</t>
  </si>
  <si>
    <t>                [C] 1563 [H 1] [T 162 O,1063 O,2093 O,2585 O,2595 O] [String Duration] Description of specific class of financial asset</t>
  </si>
  <si>
    <t>                [C] 2560 [H 1] [T 2585 O] [Money Dr Duration] Impairment loss directly reduced to specific class of financial asset</t>
  </si>
  <si>
    <t>                [A] 2199 [T 2585 O] For impairment loss included in the movement of impairment allowance account, see 'Allowance for Credit Losses, Financial Assets' note [cross-reference]</t>
  </si>
  <si>
    <t>              [C] 1563 [H 1] [T 162 O,1063 O,2093 O,2585 O,2595 O] [String Duration] Description of specific class of financial asset</t>
  </si>
  <si>
    <t>              [C] 223 [H 1] [T 162 O] [Money Cr Instant] Amount recorded in impairment allowance account for specific type of financial asset</t>
  </si>
  <si>
    <t>              [C] 222 [H 1] [T 4152 O] [Money Ns Instant] [Start/End Period] Amount of reconciling item in impairment account</t>
  </si>
  <si>
    <t>              [C] 1537 [H 1] [T 4152 O] [String Duration] Description of reconciling item in impairment account</t>
  </si>
  <si>
    <t>145 &amp; 146</t>
  </si>
  <si>
    <t>Aggregate increase (decrease) in value yet to be recognised arising from difference between asset/(liability) fair value and value from valuation technique</t>
  </si>
  <si>
    <t>This is also one of the only Money Instant TxId with a Tuple content.</t>
  </si>
  <si>
    <t>Total</t>
  </si>
  <si>
    <t>Djh working version copy of Charles's SS ConcreteElementsUK-Gaap2011-11-29v1.xlsx</t>
  </si>
  <si>
    <t xml:space="preserve">B/F Routine. Note that SAPA bring forward last period's Closing Stock in BS and moves it up to be OpStock in P&amp;L. </t>
  </si>
  <si>
    <t>1216 (Corrrected from 2703+1216 by C 17.12.11)</t>
  </si>
  <si>
    <t>N/A -&gt; Start C 17.12.11</t>
  </si>
  <si>
    <t>Both -&gt; End 17.12.11</t>
  </si>
  <si>
    <t>Start =&gt; SumEnd Bro Start/End Type</t>
  </si>
  <si>
    <t>End  =&gt; PostEnd Bro Start/End Type</t>
  </si>
  <si>
    <t>SumEnd</t>
  </si>
  <si>
    <t>PostEnd</t>
  </si>
  <si>
    <t xml:space="preserve"> </t>
  </si>
  <si>
    <t>Bro Start/End Type</t>
  </si>
  <si>
    <t>NL</t>
  </si>
  <si>
    <t>(Instant</t>
  </si>
  <si>
    <t xml:space="preserve"> only)</t>
  </si>
  <si>
    <t>End/</t>
  </si>
  <si>
    <t>Prev</t>
  </si>
  <si>
    <t>TB</t>
  </si>
  <si>
    <t>Start = Prev End</t>
  </si>
  <si>
    <t>2722</t>
  </si>
  <si>
    <t>Posted</t>
  </si>
  <si>
    <t>541+575 2646+2648+2647+2649</t>
  </si>
  <si>
    <t>5023</t>
  </si>
  <si>
    <t>SE Sum</t>
  </si>
  <si>
    <t>Diff from C's Cl TB</t>
  </si>
  <si>
    <t>Bro SE Type</t>
  </si>
  <si>
    <t>SE Sum List</t>
  </si>
  <si>
    <t>Increase (decrease)</t>
  </si>
  <si>
    <t>Calc</t>
  </si>
  <si>
    <t>BrosStartEndWip SS</t>
  </si>
  <si>
    <t>Braiins Bro/Tx Version</t>
  </si>
  <si>
    <t>P. Diff</t>
  </si>
  <si>
    <t>Posting Difference Incl Start</t>
  </si>
  <si>
    <t>Posting Difference Incl Start &amp; PL Stock Movement</t>
  </si>
  <si>
    <t>Posting Difference Incl Start &amp; PL Stock Movement, adjusted for Posting End values vs Movements</t>
  </si>
  <si>
    <t>Mov</t>
  </si>
  <si>
    <t>Dif</t>
  </si>
</sst>
</file>

<file path=xl/styles.xml><?xml version="1.0" encoding="utf-8"?>
<styleSheet xmlns="http://schemas.openxmlformats.org/spreadsheetml/2006/main">
  <numFmts count="2">
    <numFmt numFmtId="43" formatCode="_-* #,##0.00_-;\-* #,##0.00_-;_-* &quot;-&quot;??_-;_-@_-"/>
    <numFmt numFmtId="164" formatCode="_-* #,##0_-;\-* #,##0_-;_-* &quot;-&quot;??_-;_-@_-"/>
  </numFmts>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2" tint="-0.8999908444471571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CC"/>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5" tint="0.39997558519241921"/>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59">
    <xf numFmtId="0" fontId="0" fillId="0" borderId="0" xfId="0"/>
    <xf numFmtId="3" fontId="0" fillId="0" borderId="0" xfId="0" applyNumberFormat="1"/>
    <xf numFmtId="0" fontId="16" fillId="0" borderId="0" xfId="0" applyFont="1"/>
    <xf numFmtId="0" fontId="0" fillId="33" borderId="0" xfId="0" applyFill="1" applyAlignment="1">
      <alignment wrapText="1"/>
    </xf>
    <xf numFmtId="0" fontId="0" fillId="33" borderId="0" xfId="0" applyFill="1" applyAlignment="1">
      <alignment horizontal="left" wrapText="1"/>
    </xf>
    <xf numFmtId="0" fontId="0" fillId="0" borderId="0" xfId="0" applyAlignment="1">
      <alignment horizontal="left"/>
    </xf>
    <xf numFmtId="164" fontId="0" fillId="0" borderId="0" xfId="42" applyNumberFormat="1" applyFont="1"/>
    <xf numFmtId="164" fontId="0" fillId="33" borderId="0" xfId="42" applyNumberFormat="1" applyFont="1" applyFill="1"/>
    <xf numFmtId="49" fontId="16" fillId="0" borderId="0" xfId="42" applyNumberFormat="1" applyFont="1" applyFill="1"/>
    <xf numFmtId="164" fontId="0" fillId="0" borderId="0" xfId="42" applyNumberFormat="1" applyFont="1" applyFill="1"/>
    <xf numFmtId="49" fontId="0" fillId="0" borderId="0" xfId="42" applyNumberFormat="1" applyFont="1"/>
    <xf numFmtId="164" fontId="0" fillId="34" borderId="0" xfId="42" applyNumberFormat="1" applyFont="1" applyFill="1"/>
    <xf numFmtId="0" fontId="0" fillId="0" borderId="10" xfId="0" applyBorder="1"/>
    <xf numFmtId="164" fontId="0" fillId="0" borderId="10" xfId="42" applyNumberFormat="1" applyFont="1" applyBorder="1"/>
    <xf numFmtId="49" fontId="0" fillId="35" borderId="10" xfId="42" applyNumberFormat="1" applyFont="1" applyFill="1" applyBorder="1"/>
    <xf numFmtId="164" fontId="0" fillId="35" borderId="10" xfId="42" applyNumberFormat="1" applyFont="1" applyFill="1" applyBorder="1"/>
    <xf numFmtId="49" fontId="0" fillId="0" borderId="0" xfId="0" applyNumberFormat="1"/>
    <xf numFmtId="49" fontId="0" fillId="0" borderId="10" xfId="0" applyNumberFormat="1" applyBorder="1"/>
    <xf numFmtId="164" fontId="16" fillId="35" borderId="10" xfId="42" applyNumberFormat="1" applyFont="1" applyFill="1" applyBorder="1"/>
    <xf numFmtId="164" fontId="16" fillId="0" borderId="10" xfId="42" applyNumberFormat="1" applyFont="1" applyBorder="1"/>
    <xf numFmtId="0" fontId="16" fillId="33" borderId="0" xfId="0" applyFont="1" applyFill="1"/>
    <xf numFmtId="0" fontId="16" fillId="33" borderId="0" xfId="0" applyFont="1" applyFill="1" applyAlignment="1">
      <alignment wrapText="1"/>
    </xf>
    <xf numFmtId="0" fontId="0" fillId="0" borderId="0" xfId="0" applyAlignment="1">
      <alignment wrapText="1"/>
    </xf>
    <xf numFmtId="0" fontId="0" fillId="36" borderId="0" xfId="0" applyFill="1" applyAlignment="1">
      <alignment wrapText="1"/>
    </xf>
    <xf numFmtId="0" fontId="0" fillId="37" borderId="0" xfId="0" applyFill="1" applyAlignment="1">
      <alignment wrapText="1"/>
    </xf>
    <xf numFmtId="0" fontId="20" fillId="0" borderId="0" xfId="0" applyFont="1"/>
    <xf numFmtId="0" fontId="0" fillId="0" borderId="0" xfId="0" applyAlignment="1">
      <alignment horizontal="right"/>
    </xf>
    <xf numFmtId="49" fontId="16" fillId="0" borderId="0" xfId="42" applyNumberFormat="1" applyFont="1"/>
    <xf numFmtId="49" fontId="0" fillId="0" borderId="10" xfId="42" applyNumberFormat="1" applyFont="1" applyFill="1" applyBorder="1"/>
    <xf numFmtId="164" fontId="0" fillId="0" borderId="10" xfId="42" applyNumberFormat="1" applyFont="1" applyFill="1" applyBorder="1"/>
    <xf numFmtId="164" fontId="1" fillId="0" borderId="10" xfId="42" applyNumberFormat="1" applyFont="1" applyFill="1" applyBorder="1"/>
    <xf numFmtId="164" fontId="0" fillId="38" borderId="10" xfId="42" applyNumberFormat="1" applyFont="1" applyFill="1" applyBorder="1"/>
    <xf numFmtId="0" fontId="0" fillId="0" borderId="11" xfId="0" applyBorder="1" applyAlignment="1">
      <alignment horizontal="center" vertical="center"/>
    </xf>
    <xf numFmtId="0" fontId="0" fillId="38" borderId="11" xfId="0" applyFill="1" applyBorder="1" applyAlignment="1">
      <alignment horizontal="center" vertical="center"/>
    </xf>
    <xf numFmtId="164" fontId="0" fillId="0" borderId="0" xfId="42" applyNumberFormat="1" applyFont="1" applyAlignment="1">
      <alignment horizontal="right"/>
    </xf>
    <xf numFmtId="164" fontId="0" fillId="0" borderId="0" xfId="42" applyNumberFormat="1" applyFont="1" applyAlignment="1">
      <alignment horizontal="center"/>
    </xf>
    <xf numFmtId="2" fontId="0" fillId="0" borderId="0" xfId="42" applyNumberFormat="1" applyFont="1"/>
    <xf numFmtId="164" fontId="0" fillId="0" borderId="0" xfId="0" applyNumberFormat="1"/>
    <xf numFmtId="164" fontId="0" fillId="39" borderId="0" xfId="0" applyNumberFormat="1" applyFill="1"/>
    <xf numFmtId="0" fontId="0" fillId="39" borderId="0" xfId="0" applyFill="1"/>
    <xf numFmtId="164" fontId="0" fillId="37" borderId="0" xfId="42" applyNumberFormat="1" applyFont="1" applyFill="1"/>
    <xf numFmtId="164" fontId="0" fillId="37" borderId="0" xfId="0" applyNumberFormat="1" applyFill="1"/>
    <xf numFmtId="49" fontId="0" fillId="36" borderId="0" xfId="42" applyNumberFormat="1" applyFont="1" applyFill="1"/>
    <xf numFmtId="164" fontId="0" fillId="36" borderId="0" xfId="42" applyNumberFormat="1" applyFont="1" applyFill="1"/>
    <xf numFmtId="49" fontId="0" fillId="36" borderId="0" xfId="0" applyNumberFormat="1" applyFill="1"/>
    <xf numFmtId="0" fontId="0" fillId="36" borderId="0" xfId="0" applyFill="1"/>
    <xf numFmtId="164" fontId="0" fillId="40" borderId="0" xfId="42" applyNumberFormat="1" applyFont="1" applyFill="1"/>
    <xf numFmtId="0" fontId="0" fillId="34" borderId="0" xfId="0" applyFill="1"/>
    <xf numFmtId="49" fontId="0" fillId="34" borderId="0" xfId="42" applyNumberFormat="1" applyFont="1" applyFill="1"/>
    <xf numFmtId="49" fontId="0" fillId="34" borderId="0" xfId="0" applyNumberFormat="1" applyFill="1"/>
    <xf numFmtId="0" fontId="0" fillId="34" borderId="0" xfId="0" applyFill="1" applyAlignment="1">
      <alignment horizontal="left"/>
    </xf>
    <xf numFmtId="0" fontId="0" fillId="41" borderId="13" xfId="0" applyFill="1" applyBorder="1" applyAlignment="1">
      <alignment horizontal="center" vertical="center" wrapText="1"/>
    </xf>
    <xf numFmtId="164" fontId="0" fillId="41" borderId="0" xfId="42" applyNumberFormat="1" applyFont="1" applyFill="1" applyBorder="1"/>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wrapText="1"/>
    </xf>
    <xf numFmtId="0" fontId="0" fillId="0" borderId="13" xfId="0" applyBorder="1" applyAlignment="1">
      <alignment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84"/>
  <sheetViews>
    <sheetView workbookViewId="0">
      <selection activeCell="A10" sqref="A10"/>
    </sheetView>
  </sheetViews>
  <sheetFormatPr defaultRowHeight="15"/>
  <cols>
    <col min="1" max="1" width="32" customWidth="1"/>
  </cols>
  <sheetData>
    <row r="1" spans="1:6">
      <c r="A1" s="2" t="s">
        <v>524</v>
      </c>
    </row>
    <row r="2" spans="1:6">
      <c r="A2" t="s">
        <v>496</v>
      </c>
    </row>
    <row r="4" spans="1:6">
      <c r="B4" s="26" t="s">
        <v>49</v>
      </c>
      <c r="C4" s="26" t="s">
        <v>95</v>
      </c>
      <c r="D4" s="26" t="s">
        <v>190</v>
      </c>
      <c r="E4" s="26" t="s">
        <v>93</v>
      </c>
      <c r="F4" s="26" t="s">
        <v>495</v>
      </c>
    </row>
    <row r="5" spans="1:6">
      <c r="A5" t="s">
        <v>244</v>
      </c>
      <c r="B5">
        <v>923</v>
      </c>
      <c r="C5">
        <v>24</v>
      </c>
      <c r="D5">
        <v>7</v>
      </c>
      <c r="E5">
        <v>14</v>
      </c>
      <c r="F5">
        <f>SUM(B5:E5)</f>
        <v>968</v>
      </c>
    </row>
    <row r="6" spans="1:6">
      <c r="A6" t="s">
        <v>245</v>
      </c>
    </row>
    <row r="7" spans="1:6">
      <c r="A7" t="s">
        <v>246</v>
      </c>
      <c r="B7">
        <v>53</v>
      </c>
      <c r="C7">
        <v>0</v>
      </c>
      <c r="D7">
        <v>4</v>
      </c>
      <c r="E7">
        <v>2</v>
      </c>
      <c r="F7">
        <f>SUM(B7:E7)</f>
        <v>59</v>
      </c>
    </row>
    <row r="8" spans="1:6">
      <c r="A8" t="s">
        <v>247</v>
      </c>
      <c r="B8">
        <v>870</v>
      </c>
      <c r="C8">
        <v>24</v>
      </c>
      <c r="D8">
        <v>3</v>
      </c>
      <c r="E8">
        <v>12</v>
      </c>
      <c r="F8">
        <f>SUM(B8:E8)</f>
        <v>909</v>
      </c>
    </row>
    <row r="11" spans="1:6">
      <c r="A11" s="2" t="s">
        <v>290</v>
      </c>
    </row>
    <row r="12" spans="1:6">
      <c r="A12" s="2" t="s">
        <v>286</v>
      </c>
    </row>
    <row r="13" spans="1:6">
      <c r="A13" s="2" t="s">
        <v>289</v>
      </c>
    </row>
    <row r="14" spans="1:6">
      <c r="A14" s="2" t="s">
        <v>287</v>
      </c>
    </row>
    <row r="15" spans="1:6">
      <c r="A15" s="2" t="s">
        <v>288</v>
      </c>
    </row>
    <row r="16" spans="1:6">
      <c r="A16" s="2"/>
    </row>
    <row r="17" spans="1:1">
      <c r="A17" s="2" t="s">
        <v>339</v>
      </c>
    </row>
    <row r="18" spans="1:1">
      <c r="A18" s="2" t="s">
        <v>373</v>
      </c>
    </row>
    <row r="19" spans="1:1">
      <c r="A19" s="2"/>
    </row>
    <row r="20" spans="1:1">
      <c r="A20" s="2"/>
    </row>
    <row r="21" spans="1:1">
      <c r="A21" s="2" t="s">
        <v>349</v>
      </c>
    </row>
    <row r="22" spans="1:1">
      <c r="A22" s="2" t="s">
        <v>341</v>
      </c>
    </row>
    <row r="23" spans="1:1">
      <c r="A23" s="2" t="s">
        <v>342</v>
      </c>
    </row>
    <row r="24" spans="1:1">
      <c r="A24" s="2" t="s">
        <v>344</v>
      </c>
    </row>
    <row r="25" spans="1:1">
      <c r="A25" s="2" t="s">
        <v>343</v>
      </c>
    </row>
    <row r="26" spans="1:1">
      <c r="A26" s="2"/>
    </row>
    <row r="27" spans="1:1">
      <c r="A27" s="2" t="s">
        <v>350</v>
      </c>
    </row>
    <row r="28" spans="1:1">
      <c r="A28" s="2" t="s">
        <v>355</v>
      </c>
    </row>
    <row r="29" spans="1:1">
      <c r="A29" s="2" t="s">
        <v>352</v>
      </c>
    </row>
    <row r="30" spans="1:1">
      <c r="A30" s="2" t="s">
        <v>353</v>
      </c>
    </row>
    <row r="31" spans="1:1">
      <c r="A31" s="2" t="s">
        <v>354</v>
      </c>
    </row>
    <row r="32" spans="1:1">
      <c r="A32" s="2" t="s">
        <v>351</v>
      </c>
    </row>
    <row r="33" spans="1:1">
      <c r="A33" s="2" t="s">
        <v>374</v>
      </c>
    </row>
    <row r="34" spans="1:1">
      <c r="A34" s="2" t="s">
        <v>375</v>
      </c>
    </row>
    <row r="35" spans="1:1">
      <c r="A35" s="2"/>
    </row>
    <row r="36" spans="1:1">
      <c r="A36" s="2" t="s">
        <v>356</v>
      </c>
    </row>
    <row r="37" spans="1:1">
      <c r="A37" s="2" t="s">
        <v>357</v>
      </c>
    </row>
    <row r="38" spans="1:1">
      <c r="A38" s="2" t="s">
        <v>358</v>
      </c>
    </row>
    <row r="39" spans="1:1">
      <c r="A39" s="2"/>
    </row>
    <row r="40" spans="1:1">
      <c r="A40" s="2" t="s">
        <v>345</v>
      </c>
    </row>
    <row r="41" spans="1:1">
      <c r="A41" s="2" t="s">
        <v>376</v>
      </c>
    </row>
    <row r="42" spans="1:1">
      <c r="A42" s="2" t="s">
        <v>346</v>
      </c>
    </row>
    <row r="43" spans="1:1">
      <c r="A43" s="2" t="s">
        <v>347</v>
      </c>
    </row>
    <row r="44" spans="1:1">
      <c r="A44" s="2" t="s">
        <v>348</v>
      </c>
    </row>
    <row r="45" spans="1:1">
      <c r="A45" s="2" t="s">
        <v>377</v>
      </c>
    </row>
    <row r="46" spans="1:1">
      <c r="A46" s="2"/>
    </row>
    <row r="47" spans="1:1">
      <c r="A47" s="2" t="s">
        <v>340</v>
      </c>
    </row>
    <row r="49" spans="1:1">
      <c r="A49" s="2"/>
    </row>
    <row r="50" spans="1:1">
      <c r="A50" s="2"/>
    </row>
    <row r="51" spans="1:1">
      <c r="A51" s="2"/>
    </row>
    <row r="52" spans="1:1">
      <c r="A52" t="s">
        <v>256</v>
      </c>
    </row>
    <row r="53" spans="1:1">
      <c r="A53" t="s">
        <v>258</v>
      </c>
    </row>
    <row r="54" spans="1:1">
      <c r="A54" t="s">
        <v>257</v>
      </c>
    </row>
    <row r="57" spans="1:1">
      <c r="A57" t="s">
        <v>269</v>
      </c>
    </row>
    <row r="58" spans="1:1">
      <c r="A58" t="s">
        <v>259</v>
      </c>
    </row>
    <row r="60" spans="1:1">
      <c r="A60" t="s">
        <v>260</v>
      </c>
    </row>
    <row r="61" spans="1:1">
      <c r="A61" t="s">
        <v>261</v>
      </c>
    </row>
    <row r="62" spans="1:1">
      <c r="A62" t="s">
        <v>263</v>
      </c>
    </row>
    <row r="63" spans="1:1">
      <c r="A63" t="s">
        <v>262</v>
      </c>
    </row>
    <row r="64" spans="1:1">
      <c r="A64" t="s">
        <v>265</v>
      </c>
    </row>
    <row r="66" spans="1:1">
      <c r="A66" t="s">
        <v>264</v>
      </c>
    </row>
    <row r="67" spans="1:1">
      <c r="A67" t="s">
        <v>266</v>
      </c>
    </row>
    <row r="69" spans="1:1">
      <c r="A69" t="s">
        <v>268</v>
      </c>
    </row>
    <row r="73" spans="1:1">
      <c r="A73" t="s">
        <v>267</v>
      </c>
    </row>
    <row r="74" spans="1:1">
      <c r="A74" t="s">
        <v>337</v>
      </c>
    </row>
    <row r="75" spans="1:1">
      <c r="A75" t="s">
        <v>271</v>
      </c>
    </row>
    <row r="76" spans="1:1">
      <c r="A76" t="s">
        <v>270</v>
      </c>
    </row>
    <row r="77" spans="1:1">
      <c r="A77" t="s">
        <v>338</v>
      </c>
    </row>
    <row r="79" spans="1:1">
      <c r="A79" t="s">
        <v>272</v>
      </c>
    </row>
    <row r="80" spans="1:1">
      <c r="A80" t="s">
        <v>273</v>
      </c>
    </row>
    <row r="81" spans="1:1">
      <c r="A81" t="s">
        <v>274</v>
      </c>
    </row>
    <row r="83" spans="1:1">
      <c r="A83" t="s">
        <v>368</v>
      </c>
    </row>
    <row r="84" spans="1:1">
      <c r="A84" t="s">
        <v>369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BL61"/>
  <sheetViews>
    <sheetView workbookViewId="0">
      <pane ySplit="1" topLeftCell="A2" activePane="bottomLeft" state="frozen"/>
      <selection pane="bottomLeft" activeCell="N1" sqref="N1"/>
    </sheetView>
  </sheetViews>
  <sheetFormatPr defaultRowHeight="15"/>
  <cols>
    <col min="1" max="1" width="5.7109375" customWidth="1"/>
    <col min="2" max="2" width="3.7109375" customWidth="1"/>
    <col min="3" max="3" width="19.140625" customWidth="1"/>
    <col min="4" max="4" width="4.42578125" customWidth="1"/>
    <col min="5" max="5" width="8" customWidth="1"/>
    <col min="6" max="6" width="7" customWidth="1"/>
    <col min="7" max="7" width="6.5703125" customWidth="1"/>
    <col min="8" max="8" width="6.28515625" customWidth="1"/>
    <col min="9" max="9" width="5.140625" customWidth="1"/>
    <col min="10" max="10" width="5.7109375" customWidth="1"/>
    <col min="11" max="11" width="6.85546875" customWidth="1"/>
    <col min="12" max="12" width="9.42578125" customWidth="1"/>
    <col min="13" max="13" width="8.28515625" customWidth="1"/>
    <col min="14" max="15" width="9.5703125" customWidth="1"/>
    <col min="16" max="16" width="102.85546875" style="5" customWidth="1"/>
    <col min="17" max="17" width="13.7109375" style="5" customWidth="1"/>
    <col min="18" max="18" width="11" customWidth="1"/>
    <col min="19" max="19" width="25.85546875" customWidth="1"/>
  </cols>
  <sheetData>
    <row r="1" spans="1:64" s="3" customFormat="1" ht="105">
      <c r="A1" s="3" t="s">
        <v>0</v>
      </c>
      <c r="B1" s="3" t="s">
        <v>243</v>
      </c>
      <c r="C1" s="3" t="s">
        <v>1</v>
      </c>
      <c r="D1" s="3" t="s">
        <v>2</v>
      </c>
      <c r="E1" s="3" t="s">
        <v>3</v>
      </c>
      <c r="F1" s="3" t="s">
        <v>4</v>
      </c>
      <c r="G1" s="3" t="s">
        <v>46</v>
      </c>
      <c r="H1" s="3" t="s">
        <v>359</v>
      </c>
      <c r="I1" s="3" t="s">
        <v>295</v>
      </c>
      <c r="J1" s="3" t="s">
        <v>296</v>
      </c>
      <c r="K1" s="3" t="s">
        <v>372</v>
      </c>
      <c r="L1" s="3" t="s">
        <v>318</v>
      </c>
      <c r="M1" s="3" t="s">
        <v>299</v>
      </c>
      <c r="N1" s="3" t="s">
        <v>293</v>
      </c>
      <c r="O1" s="3" t="s">
        <v>506</v>
      </c>
      <c r="P1" s="4" t="s">
        <v>291</v>
      </c>
      <c r="Q1" s="4" t="s">
        <v>306</v>
      </c>
      <c r="R1" s="3" t="s">
        <v>292</v>
      </c>
      <c r="S1" s="3" t="s">
        <v>276</v>
      </c>
      <c r="T1" s="3" t="s">
        <v>5</v>
      </c>
      <c r="U1" s="3" t="s">
        <v>6</v>
      </c>
      <c r="V1" s="3" t="s">
        <v>7</v>
      </c>
      <c r="W1" s="3" t="s">
        <v>8</v>
      </c>
      <c r="X1" s="3" t="s">
        <v>9</v>
      </c>
      <c r="Y1" s="3" t="s">
        <v>10</v>
      </c>
      <c r="Z1" s="3" t="s">
        <v>11</v>
      </c>
      <c r="AA1" s="3" t="s">
        <v>12</v>
      </c>
      <c r="AB1" s="3" t="s">
        <v>13</v>
      </c>
      <c r="AC1" s="3" t="s">
        <v>14</v>
      </c>
      <c r="AD1" s="3" t="s">
        <v>15</v>
      </c>
      <c r="AE1" s="3" t="s">
        <v>16</v>
      </c>
      <c r="AF1" s="3" t="s">
        <v>17</v>
      </c>
      <c r="AG1" s="3" t="s">
        <v>18</v>
      </c>
      <c r="AH1" s="3" t="s">
        <v>19</v>
      </c>
      <c r="AI1" s="3" t="s">
        <v>20</v>
      </c>
      <c r="AJ1" s="3" t="s">
        <v>21</v>
      </c>
      <c r="AK1" s="3" t="s">
        <v>22</v>
      </c>
      <c r="AL1" s="3" t="s">
        <v>23</v>
      </c>
      <c r="AM1" s="3" t="s">
        <v>24</v>
      </c>
      <c r="AN1" s="3" t="s">
        <v>25</v>
      </c>
      <c r="AO1" s="3" t="s">
        <v>26</v>
      </c>
      <c r="AP1" s="3" t="s">
        <v>27</v>
      </c>
      <c r="AQ1" s="3" t="s">
        <v>28</v>
      </c>
      <c r="AR1" s="3" t="s">
        <v>29</v>
      </c>
      <c r="AS1" s="3" t="s">
        <v>30</v>
      </c>
      <c r="AT1" s="3" t="s">
        <v>31</v>
      </c>
      <c r="AU1" s="3" t="s">
        <v>32</v>
      </c>
      <c r="AV1" s="3" t="s">
        <v>33</v>
      </c>
      <c r="AW1" s="3" t="s">
        <v>34</v>
      </c>
      <c r="AX1" s="3" t="s">
        <v>35</v>
      </c>
      <c r="AY1" s="3" t="s">
        <v>36</v>
      </c>
      <c r="AZ1" s="3" t="s">
        <v>37</v>
      </c>
      <c r="BA1" s="3" t="s">
        <v>38</v>
      </c>
      <c r="BB1" s="3" t="s">
        <v>39</v>
      </c>
      <c r="BC1" s="3" t="s">
        <v>40</v>
      </c>
      <c r="BD1" s="3" t="s">
        <v>41</v>
      </c>
      <c r="BE1" s="3" t="s">
        <v>42</v>
      </c>
      <c r="BF1" s="3" t="s">
        <v>43</v>
      </c>
      <c r="BG1" s="3" t="s">
        <v>43</v>
      </c>
      <c r="BH1" s="3" t="s">
        <v>44</v>
      </c>
      <c r="BI1" s="3" t="s">
        <v>45</v>
      </c>
      <c r="BJ1" s="3" t="s">
        <v>46</v>
      </c>
      <c r="BK1" s="3" t="s">
        <v>47</v>
      </c>
      <c r="BL1" s="3" t="s">
        <v>48</v>
      </c>
    </row>
    <row r="2" spans="1:64">
      <c r="A2">
        <v>82</v>
      </c>
      <c r="B2">
        <v>1</v>
      </c>
      <c r="C2" t="s">
        <v>72</v>
      </c>
      <c r="D2">
        <v>1</v>
      </c>
      <c r="E2" t="s">
        <v>49</v>
      </c>
      <c r="F2" t="s">
        <v>60</v>
      </c>
      <c r="G2" t="s">
        <v>76</v>
      </c>
      <c r="H2" t="s">
        <v>361</v>
      </c>
      <c r="I2" t="s">
        <v>294</v>
      </c>
      <c r="J2" t="s">
        <v>294</v>
      </c>
      <c r="K2" t="s">
        <v>302</v>
      </c>
      <c r="L2" t="s">
        <v>297</v>
      </c>
      <c r="M2" t="s">
        <v>298</v>
      </c>
      <c r="N2" t="s">
        <v>248</v>
      </c>
      <c r="O2" t="s">
        <v>503</v>
      </c>
      <c r="P2" s="5" t="s">
        <v>249</v>
      </c>
      <c r="Q2" s="5">
        <v>1</v>
      </c>
      <c r="T2" t="s">
        <v>61</v>
      </c>
      <c r="U2">
        <v>2</v>
      </c>
      <c r="V2">
        <v>2934</v>
      </c>
      <c r="W2">
        <v>4243</v>
      </c>
      <c r="AD2" t="s">
        <v>58</v>
      </c>
      <c r="AE2" t="s">
        <v>73</v>
      </c>
      <c r="AL2" t="s">
        <v>54</v>
      </c>
      <c r="AM2" t="s">
        <v>63</v>
      </c>
      <c r="AN2">
        <v>4</v>
      </c>
      <c r="AO2">
        <v>356</v>
      </c>
      <c r="AP2">
        <v>353</v>
      </c>
      <c r="AQ2">
        <v>506</v>
      </c>
      <c r="AR2">
        <v>513</v>
      </c>
      <c r="AY2" t="s">
        <v>64</v>
      </c>
      <c r="AZ2" t="s">
        <v>65</v>
      </c>
      <c r="BA2" t="s">
        <v>74</v>
      </c>
      <c r="BB2" t="s">
        <v>75</v>
      </c>
      <c r="BI2" t="s">
        <v>54</v>
      </c>
    </row>
    <row r="3" spans="1:64">
      <c r="A3">
        <v>145</v>
      </c>
      <c r="B3">
        <v>1</v>
      </c>
      <c r="C3" t="s">
        <v>99</v>
      </c>
      <c r="D3">
        <v>1</v>
      </c>
      <c r="E3" t="s">
        <v>49</v>
      </c>
      <c r="F3" t="s">
        <v>60</v>
      </c>
      <c r="G3" t="s">
        <v>76</v>
      </c>
      <c r="H3" t="s">
        <v>361</v>
      </c>
      <c r="I3" t="s">
        <v>294</v>
      </c>
      <c r="J3" t="s">
        <v>294</v>
      </c>
      <c r="K3" t="s">
        <v>294</v>
      </c>
      <c r="L3" t="s">
        <v>54</v>
      </c>
      <c r="M3" t="s">
        <v>297</v>
      </c>
      <c r="N3" t="s">
        <v>248</v>
      </c>
      <c r="O3" t="s">
        <v>503</v>
      </c>
      <c r="P3" s="5" t="s">
        <v>301</v>
      </c>
      <c r="Q3" s="5">
        <v>1</v>
      </c>
      <c r="T3" t="s">
        <v>51</v>
      </c>
      <c r="U3">
        <v>4</v>
      </c>
      <c r="V3">
        <v>2934</v>
      </c>
      <c r="W3">
        <v>2096</v>
      </c>
      <c r="X3">
        <v>5006</v>
      </c>
      <c r="Y3">
        <v>2397</v>
      </c>
      <c r="AD3" t="s">
        <v>58</v>
      </c>
      <c r="AE3" t="s">
        <v>100</v>
      </c>
      <c r="AF3" t="s">
        <v>101</v>
      </c>
      <c r="AG3" t="s">
        <v>102</v>
      </c>
      <c r="AL3" t="s">
        <v>54</v>
      </c>
      <c r="AM3" t="s">
        <v>56</v>
      </c>
      <c r="AN3">
        <v>6</v>
      </c>
      <c r="AO3">
        <v>3361</v>
      </c>
      <c r="AP3">
        <v>3358</v>
      </c>
      <c r="AQ3">
        <v>2104</v>
      </c>
      <c r="AR3">
        <v>2018</v>
      </c>
      <c r="AS3">
        <v>5006</v>
      </c>
      <c r="AT3">
        <v>2093</v>
      </c>
      <c r="AY3" t="s">
        <v>57</v>
      </c>
      <c r="AZ3" t="s">
        <v>62</v>
      </c>
      <c r="BA3" t="s">
        <v>71</v>
      </c>
      <c r="BB3" t="s">
        <v>103</v>
      </c>
      <c r="BC3" t="s">
        <v>101</v>
      </c>
      <c r="BD3" t="s">
        <v>104</v>
      </c>
      <c r="BI3" t="s">
        <v>54</v>
      </c>
    </row>
    <row r="4" spans="1:64">
      <c r="A4">
        <v>146</v>
      </c>
      <c r="B4">
        <v>1</v>
      </c>
      <c r="C4" t="s">
        <v>105</v>
      </c>
      <c r="D4">
        <v>1</v>
      </c>
      <c r="E4" t="s">
        <v>49</v>
      </c>
      <c r="F4" t="s">
        <v>60</v>
      </c>
      <c r="G4" t="s">
        <v>76</v>
      </c>
      <c r="H4" t="s">
        <v>361</v>
      </c>
      <c r="I4" t="s">
        <v>294</v>
      </c>
      <c r="J4" t="s">
        <v>294</v>
      </c>
      <c r="K4" t="s">
        <v>294</v>
      </c>
      <c r="L4" t="s">
        <v>54</v>
      </c>
      <c r="M4" t="s">
        <v>297</v>
      </c>
      <c r="N4" t="s">
        <v>248</v>
      </c>
      <c r="O4" t="s">
        <v>503</v>
      </c>
      <c r="P4" s="5" t="s">
        <v>300</v>
      </c>
      <c r="Q4" s="5">
        <v>1</v>
      </c>
      <c r="T4" t="s">
        <v>61</v>
      </c>
      <c r="U4">
        <v>4</v>
      </c>
      <c r="V4">
        <v>2934</v>
      </c>
      <c r="W4">
        <v>2096</v>
      </c>
      <c r="X4">
        <v>5006</v>
      </c>
      <c r="Y4">
        <v>2397</v>
      </c>
      <c r="AD4" t="s">
        <v>58</v>
      </c>
      <c r="AE4" t="s">
        <v>100</v>
      </c>
      <c r="AF4" t="s">
        <v>101</v>
      </c>
      <c r="AG4" t="s">
        <v>102</v>
      </c>
      <c r="AL4" t="s">
        <v>54</v>
      </c>
      <c r="AM4" t="s">
        <v>56</v>
      </c>
      <c r="AN4">
        <v>6</v>
      </c>
      <c r="AO4">
        <v>3361</v>
      </c>
      <c r="AP4">
        <v>3358</v>
      </c>
      <c r="AQ4">
        <v>2104</v>
      </c>
      <c r="AR4">
        <v>2018</v>
      </c>
      <c r="AS4">
        <v>5006</v>
      </c>
      <c r="AT4">
        <v>2118</v>
      </c>
      <c r="AY4" t="s">
        <v>57</v>
      </c>
      <c r="AZ4" t="s">
        <v>62</v>
      </c>
      <c r="BA4" t="s">
        <v>71</v>
      </c>
      <c r="BB4" t="s">
        <v>103</v>
      </c>
      <c r="BC4" t="s">
        <v>101</v>
      </c>
      <c r="BD4" t="s">
        <v>106</v>
      </c>
      <c r="BI4" t="s">
        <v>54</v>
      </c>
    </row>
    <row r="5" spans="1:64">
      <c r="A5">
        <v>222</v>
      </c>
      <c r="B5">
        <v>1</v>
      </c>
      <c r="C5" t="s">
        <v>118</v>
      </c>
      <c r="D5">
        <v>1</v>
      </c>
      <c r="E5" t="s">
        <v>49</v>
      </c>
      <c r="F5" t="s">
        <v>60</v>
      </c>
      <c r="G5" t="s">
        <v>76</v>
      </c>
      <c r="H5" t="s">
        <v>362</v>
      </c>
      <c r="I5" t="s">
        <v>294</v>
      </c>
      <c r="J5" t="s">
        <v>294</v>
      </c>
      <c r="K5" t="s">
        <v>294</v>
      </c>
      <c r="L5" t="s">
        <v>54</v>
      </c>
      <c r="M5" t="s">
        <v>298</v>
      </c>
      <c r="N5" t="s">
        <v>248</v>
      </c>
      <c r="O5" t="s">
        <v>503</v>
      </c>
      <c r="P5" s="5" t="s">
        <v>304</v>
      </c>
      <c r="Q5" s="5">
        <v>1</v>
      </c>
      <c r="T5" t="s">
        <v>79</v>
      </c>
      <c r="U5">
        <v>6</v>
      </c>
      <c r="V5">
        <v>2934</v>
      </c>
      <c r="W5">
        <v>3069</v>
      </c>
      <c r="X5">
        <v>2910</v>
      </c>
      <c r="Y5">
        <v>2106</v>
      </c>
      <c r="Z5">
        <v>2573</v>
      </c>
      <c r="AA5">
        <v>2561</v>
      </c>
      <c r="AD5" t="s">
        <v>58</v>
      </c>
      <c r="AE5" t="s">
        <v>59</v>
      </c>
      <c r="AF5" t="s">
        <v>110</v>
      </c>
      <c r="AG5" t="s">
        <v>111</v>
      </c>
      <c r="AH5" t="s">
        <v>112</v>
      </c>
      <c r="AI5" t="s">
        <v>113</v>
      </c>
      <c r="AL5" t="s">
        <v>54</v>
      </c>
      <c r="AM5" t="s">
        <v>56</v>
      </c>
      <c r="AN5">
        <v>9</v>
      </c>
      <c r="AO5">
        <v>3361</v>
      </c>
      <c r="AP5">
        <v>3360</v>
      </c>
      <c r="AQ5">
        <v>2078</v>
      </c>
      <c r="AR5">
        <v>2910</v>
      </c>
      <c r="AS5">
        <v>2106</v>
      </c>
      <c r="AT5">
        <v>2573</v>
      </c>
      <c r="AU5">
        <v>2561</v>
      </c>
      <c r="AV5">
        <v>162</v>
      </c>
      <c r="AW5">
        <v>4152</v>
      </c>
      <c r="AY5" t="s">
        <v>57</v>
      </c>
      <c r="AZ5" t="s">
        <v>78</v>
      </c>
      <c r="BA5" t="s">
        <v>109</v>
      </c>
      <c r="BB5" t="s">
        <v>110</v>
      </c>
      <c r="BC5" t="s">
        <v>111</v>
      </c>
      <c r="BD5" t="s">
        <v>112</v>
      </c>
      <c r="BE5" t="s">
        <v>113</v>
      </c>
      <c r="BF5" t="s">
        <v>108</v>
      </c>
      <c r="BG5" t="s">
        <v>119</v>
      </c>
      <c r="BI5" t="s">
        <v>54</v>
      </c>
      <c r="BJ5">
        <v>1311</v>
      </c>
      <c r="BK5" t="s">
        <v>55</v>
      </c>
      <c r="BL5" t="s">
        <v>120</v>
      </c>
    </row>
    <row r="6" spans="1:64">
      <c r="A6">
        <v>511</v>
      </c>
      <c r="B6">
        <v>1</v>
      </c>
      <c r="C6" t="s">
        <v>126</v>
      </c>
      <c r="D6">
        <v>1</v>
      </c>
      <c r="E6" t="s">
        <v>49</v>
      </c>
      <c r="F6" t="s">
        <v>60</v>
      </c>
      <c r="G6" t="s">
        <v>76</v>
      </c>
      <c r="H6" t="s">
        <v>361</v>
      </c>
      <c r="I6" t="s">
        <v>294</v>
      </c>
      <c r="J6" t="s">
        <v>294</v>
      </c>
      <c r="K6" t="s">
        <v>294</v>
      </c>
      <c r="L6" t="s">
        <v>54</v>
      </c>
      <c r="M6" t="s">
        <v>298</v>
      </c>
      <c r="N6" t="s">
        <v>248</v>
      </c>
      <c r="O6" t="s">
        <v>503</v>
      </c>
      <c r="P6" s="5" t="s">
        <v>305</v>
      </c>
      <c r="Q6" s="5">
        <v>1</v>
      </c>
      <c r="T6" t="s">
        <v>61</v>
      </c>
      <c r="U6">
        <v>3</v>
      </c>
      <c r="V6">
        <v>2934</v>
      </c>
      <c r="W6">
        <v>4243</v>
      </c>
      <c r="X6">
        <v>3465</v>
      </c>
      <c r="AD6" t="s">
        <v>58</v>
      </c>
      <c r="AE6" t="s">
        <v>73</v>
      </c>
      <c r="AF6" t="s">
        <v>127</v>
      </c>
      <c r="AL6" t="s">
        <v>54</v>
      </c>
      <c r="AM6" t="s">
        <v>63</v>
      </c>
      <c r="AN6">
        <v>5</v>
      </c>
      <c r="AO6">
        <v>356</v>
      </c>
      <c r="AP6">
        <v>353</v>
      </c>
      <c r="AQ6">
        <v>506</v>
      </c>
      <c r="AR6">
        <v>513</v>
      </c>
      <c r="AS6">
        <v>3465</v>
      </c>
      <c r="AY6" t="s">
        <v>64</v>
      </c>
      <c r="AZ6" t="s">
        <v>65</v>
      </c>
      <c r="BA6" t="s">
        <v>74</v>
      </c>
      <c r="BB6" t="s">
        <v>75</v>
      </c>
      <c r="BC6" t="s">
        <v>127</v>
      </c>
      <c r="BI6" t="s">
        <v>54</v>
      </c>
    </row>
    <row r="7" spans="1:64">
      <c r="A7">
        <v>541</v>
      </c>
      <c r="B7">
        <v>1</v>
      </c>
      <c r="C7" t="s">
        <v>131</v>
      </c>
      <c r="D7">
        <v>13</v>
      </c>
      <c r="E7" t="s">
        <v>49</v>
      </c>
      <c r="F7" t="s">
        <v>60</v>
      </c>
      <c r="G7" t="s">
        <v>76</v>
      </c>
      <c r="H7" t="s">
        <v>361</v>
      </c>
      <c r="I7" t="s">
        <v>294</v>
      </c>
      <c r="J7" t="s">
        <v>294</v>
      </c>
      <c r="K7" t="s">
        <v>294</v>
      </c>
      <c r="L7" t="s">
        <v>54</v>
      </c>
      <c r="M7" t="s">
        <v>54</v>
      </c>
      <c r="N7" t="s">
        <v>280</v>
      </c>
      <c r="O7" t="s">
        <v>504</v>
      </c>
      <c r="Q7" s="5">
        <v>1</v>
      </c>
      <c r="R7" t="s">
        <v>275</v>
      </c>
      <c r="S7" t="s">
        <v>277</v>
      </c>
      <c r="T7" t="s">
        <v>51</v>
      </c>
      <c r="U7">
        <v>5</v>
      </c>
      <c r="V7">
        <v>2953</v>
      </c>
      <c r="W7">
        <v>551</v>
      </c>
      <c r="X7">
        <v>3280</v>
      </c>
      <c r="Y7">
        <v>536</v>
      </c>
      <c r="Z7">
        <v>542</v>
      </c>
      <c r="AD7" t="s">
        <v>52</v>
      </c>
      <c r="AE7" t="s">
        <v>114</v>
      </c>
      <c r="AF7" t="s">
        <v>124</v>
      </c>
      <c r="AG7" t="s">
        <v>132</v>
      </c>
      <c r="AH7" t="s">
        <v>133</v>
      </c>
      <c r="AL7" t="s">
        <v>54</v>
      </c>
      <c r="AM7" t="s">
        <v>56</v>
      </c>
      <c r="AN7">
        <v>4</v>
      </c>
      <c r="AO7">
        <v>3361</v>
      </c>
      <c r="AP7">
        <v>3358</v>
      </c>
      <c r="AQ7">
        <v>1120</v>
      </c>
      <c r="AR7">
        <v>542</v>
      </c>
      <c r="AY7" t="s">
        <v>57</v>
      </c>
      <c r="AZ7" t="s">
        <v>62</v>
      </c>
      <c r="BA7" t="s">
        <v>107</v>
      </c>
      <c r="BB7" t="s">
        <v>133</v>
      </c>
      <c r="BI7" t="s">
        <v>54</v>
      </c>
    </row>
    <row r="8" spans="1:64">
      <c r="A8">
        <v>542</v>
      </c>
      <c r="B8">
        <v>1</v>
      </c>
      <c r="C8" t="s">
        <v>133</v>
      </c>
      <c r="D8">
        <v>13</v>
      </c>
      <c r="E8" t="s">
        <v>49</v>
      </c>
      <c r="F8" t="s">
        <v>60</v>
      </c>
      <c r="G8" t="s">
        <v>76</v>
      </c>
      <c r="H8" t="s">
        <v>363</v>
      </c>
      <c r="I8" t="s">
        <v>294</v>
      </c>
      <c r="J8" t="s">
        <v>294</v>
      </c>
      <c r="K8" t="s">
        <v>294</v>
      </c>
      <c r="L8" t="s">
        <v>54</v>
      </c>
      <c r="M8" t="s">
        <v>298</v>
      </c>
      <c r="N8" t="s">
        <v>280</v>
      </c>
      <c r="O8" t="s">
        <v>504</v>
      </c>
      <c r="P8" s="5" t="s">
        <v>516</v>
      </c>
      <c r="Q8" s="5">
        <v>1</v>
      </c>
      <c r="R8" t="s">
        <v>275</v>
      </c>
      <c r="S8" t="s">
        <v>277</v>
      </c>
      <c r="T8" t="s">
        <v>51</v>
      </c>
      <c r="U8">
        <v>4</v>
      </c>
      <c r="V8">
        <v>2953</v>
      </c>
      <c r="W8">
        <v>551</v>
      </c>
      <c r="X8">
        <v>3280</v>
      </c>
      <c r="Y8">
        <v>536</v>
      </c>
      <c r="AD8" t="s">
        <v>52</v>
      </c>
      <c r="AE8" t="s">
        <v>114</v>
      </c>
      <c r="AF8" t="s">
        <v>124</v>
      </c>
      <c r="AG8" t="s">
        <v>132</v>
      </c>
      <c r="AL8" s="1">
        <v>575541</v>
      </c>
      <c r="AM8" t="s">
        <v>63</v>
      </c>
      <c r="AN8">
        <v>4</v>
      </c>
      <c r="AO8">
        <v>356</v>
      </c>
      <c r="AP8">
        <v>353</v>
      </c>
      <c r="AQ8">
        <v>3277</v>
      </c>
      <c r="AR8">
        <v>1116</v>
      </c>
      <c r="AY8" t="s">
        <v>64</v>
      </c>
      <c r="AZ8" t="s">
        <v>65</v>
      </c>
      <c r="BA8" t="s">
        <v>69</v>
      </c>
      <c r="BB8" t="s">
        <v>134</v>
      </c>
      <c r="BI8" t="s">
        <v>54</v>
      </c>
    </row>
    <row r="9" spans="1:64">
      <c r="A9">
        <v>575</v>
      </c>
      <c r="B9">
        <v>1</v>
      </c>
      <c r="C9" t="s">
        <v>139</v>
      </c>
      <c r="D9">
        <v>13</v>
      </c>
      <c r="E9" t="s">
        <v>49</v>
      </c>
      <c r="F9" t="s">
        <v>60</v>
      </c>
      <c r="G9" t="s">
        <v>76</v>
      </c>
      <c r="H9" t="s">
        <v>361</v>
      </c>
      <c r="I9" t="s">
        <v>294</v>
      </c>
      <c r="J9" t="s">
        <v>294</v>
      </c>
      <c r="K9" t="s">
        <v>294</v>
      </c>
      <c r="L9" t="s">
        <v>54</v>
      </c>
      <c r="M9" t="s">
        <v>54</v>
      </c>
      <c r="N9" t="s">
        <v>280</v>
      </c>
      <c r="O9" t="s">
        <v>504</v>
      </c>
      <c r="Q9" s="5">
        <v>1</v>
      </c>
      <c r="R9" t="s">
        <v>275</v>
      </c>
      <c r="S9" t="s">
        <v>277</v>
      </c>
      <c r="T9" t="s">
        <v>51</v>
      </c>
      <c r="U9">
        <v>5</v>
      </c>
      <c r="V9">
        <v>2953</v>
      </c>
      <c r="W9">
        <v>551</v>
      </c>
      <c r="X9">
        <v>3280</v>
      </c>
      <c r="Y9">
        <v>536</v>
      </c>
      <c r="Z9">
        <v>542</v>
      </c>
      <c r="AD9" t="s">
        <v>52</v>
      </c>
      <c r="AE9" t="s">
        <v>114</v>
      </c>
      <c r="AF9" t="s">
        <v>124</v>
      </c>
      <c r="AG9" t="s">
        <v>132</v>
      </c>
      <c r="AH9" t="s">
        <v>133</v>
      </c>
      <c r="AL9" t="s">
        <v>54</v>
      </c>
      <c r="AM9" t="s">
        <v>56</v>
      </c>
      <c r="AN9">
        <v>4</v>
      </c>
      <c r="AO9">
        <v>3361</v>
      </c>
      <c r="AP9">
        <v>3358</v>
      </c>
      <c r="AQ9">
        <v>1120</v>
      </c>
      <c r="AR9">
        <v>542</v>
      </c>
      <c r="AY9" t="s">
        <v>57</v>
      </c>
      <c r="AZ9" t="s">
        <v>62</v>
      </c>
      <c r="BA9" t="s">
        <v>107</v>
      </c>
      <c r="BB9" t="s">
        <v>133</v>
      </c>
      <c r="BI9" t="s">
        <v>54</v>
      </c>
    </row>
    <row r="10" spans="1:64">
      <c r="A10">
        <v>1110</v>
      </c>
      <c r="B10">
        <v>1</v>
      </c>
      <c r="C10" t="s">
        <v>143</v>
      </c>
      <c r="D10">
        <v>13</v>
      </c>
      <c r="E10" t="s">
        <v>49</v>
      </c>
      <c r="F10" t="s">
        <v>60</v>
      </c>
      <c r="G10" t="s">
        <v>76</v>
      </c>
      <c r="H10" t="s">
        <v>363</v>
      </c>
      <c r="I10" t="s">
        <v>294</v>
      </c>
      <c r="J10" t="s">
        <v>294</v>
      </c>
      <c r="K10" t="s">
        <v>294</v>
      </c>
      <c r="L10" t="s">
        <v>54</v>
      </c>
      <c r="M10" t="s">
        <v>298</v>
      </c>
      <c r="N10" t="s">
        <v>280</v>
      </c>
      <c r="O10" t="s">
        <v>504</v>
      </c>
      <c r="P10" s="5" t="s">
        <v>278</v>
      </c>
      <c r="Q10" s="5">
        <v>1</v>
      </c>
      <c r="R10" t="s">
        <v>275</v>
      </c>
      <c r="S10" t="s">
        <v>277</v>
      </c>
      <c r="T10" t="s">
        <v>51</v>
      </c>
      <c r="U10">
        <v>4</v>
      </c>
      <c r="V10">
        <v>2953</v>
      </c>
      <c r="W10">
        <v>551</v>
      </c>
      <c r="X10">
        <v>3280</v>
      </c>
      <c r="Y10">
        <v>1115</v>
      </c>
      <c r="AD10" t="s">
        <v>52</v>
      </c>
      <c r="AE10" t="s">
        <v>114</v>
      </c>
      <c r="AF10" t="s">
        <v>124</v>
      </c>
      <c r="AG10" t="s">
        <v>138</v>
      </c>
      <c r="AL10" t="s">
        <v>54</v>
      </c>
      <c r="AM10" t="s">
        <v>63</v>
      </c>
      <c r="AN10">
        <v>4</v>
      </c>
      <c r="AO10">
        <v>356</v>
      </c>
      <c r="AP10">
        <v>353</v>
      </c>
      <c r="AQ10">
        <v>3277</v>
      </c>
      <c r="AR10">
        <v>1116</v>
      </c>
      <c r="AY10" t="s">
        <v>64</v>
      </c>
      <c r="AZ10" t="s">
        <v>65</v>
      </c>
      <c r="BA10" t="s">
        <v>69</v>
      </c>
      <c r="BB10" t="s">
        <v>134</v>
      </c>
      <c r="BI10" t="s">
        <v>54</v>
      </c>
    </row>
    <row r="11" spans="1:64">
      <c r="A11">
        <v>1170</v>
      </c>
      <c r="B11">
        <v>1</v>
      </c>
      <c r="C11" t="s">
        <v>144</v>
      </c>
      <c r="D11">
        <v>13</v>
      </c>
      <c r="E11" t="s">
        <v>49</v>
      </c>
      <c r="F11" t="s">
        <v>60</v>
      </c>
      <c r="G11" t="s">
        <v>76</v>
      </c>
      <c r="H11" t="s">
        <v>364</v>
      </c>
      <c r="I11" t="s">
        <v>294</v>
      </c>
      <c r="J11" t="s">
        <v>294</v>
      </c>
      <c r="K11" t="s">
        <v>294</v>
      </c>
      <c r="L11" t="s">
        <v>54</v>
      </c>
      <c r="M11" t="s">
        <v>298</v>
      </c>
      <c r="N11" t="s">
        <v>280</v>
      </c>
      <c r="O11" t="s">
        <v>504</v>
      </c>
      <c r="P11" s="5" t="s">
        <v>279</v>
      </c>
      <c r="Q11" s="5">
        <v>1</v>
      </c>
      <c r="R11" t="s">
        <v>275</v>
      </c>
      <c r="S11" t="s">
        <v>277</v>
      </c>
      <c r="T11" t="s">
        <v>61</v>
      </c>
      <c r="U11">
        <v>4</v>
      </c>
      <c r="V11">
        <v>2953</v>
      </c>
      <c r="W11">
        <v>551</v>
      </c>
      <c r="X11">
        <v>3280</v>
      </c>
      <c r="Y11">
        <v>1171</v>
      </c>
      <c r="AD11" t="s">
        <v>52</v>
      </c>
      <c r="AE11" t="s">
        <v>114</v>
      </c>
      <c r="AF11" t="s">
        <v>124</v>
      </c>
      <c r="AG11" t="s">
        <v>145</v>
      </c>
      <c r="AL11" t="s">
        <v>54</v>
      </c>
      <c r="AM11" t="s">
        <v>56</v>
      </c>
      <c r="AN11">
        <v>4</v>
      </c>
      <c r="AO11">
        <v>3361</v>
      </c>
      <c r="AP11">
        <v>3359</v>
      </c>
      <c r="AQ11">
        <v>3280</v>
      </c>
      <c r="AR11">
        <v>1171</v>
      </c>
      <c r="AY11" t="s">
        <v>57</v>
      </c>
      <c r="AZ11" t="s">
        <v>115</v>
      </c>
      <c r="BA11" t="s">
        <v>124</v>
      </c>
      <c r="BB11" t="s">
        <v>145</v>
      </c>
      <c r="BI11" t="s">
        <v>54</v>
      </c>
    </row>
    <row r="12" spans="1:64">
      <c r="A12">
        <v>1172</v>
      </c>
      <c r="B12">
        <v>1</v>
      </c>
      <c r="C12" t="s">
        <v>146</v>
      </c>
      <c r="D12">
        <v>13</v>
      </c>
      <c r="E12" t="s">
        <v>49</v>
      </c>
      <c r="F12" t="s">
        <v>60</v>
      </c>
      <c r="G12" t="s">
        <v>76</v>
      </c>
      <c r="H12" t="s">
        <v>364</v>
      </c>
      <c r="I12" t="s">
        <v>294</v>
      </c>
      <c r="J12" t="s">
        <v>294</v>
      </c>
      <c r="K12" t="s">
        <v>294</v>
      </c>
      <c r="L12" t="s">
        <v>54</v>
      </c>
      <c r="M12" t="s">
        <v>298</v>
      </c>
      <c r="N12" t="s">
        <v>280</v>
      </c>
      <c r="O12" t="s">
        <v>504</v>
      </c>
      <c r="P12" s="5" t="s">
        <v>281</v>
      </c>
      <c r="Q12" s="5">
        <v>1</v>
      </c>
      <c r="R12" t="s">
        <v>275</v>
      </c>
      <c r="S12" t="s">
        <v>277</v>
      </c>
      <c r="T12" t="s">
        <v>61</v>
      </c>
      <c r="U12">
        <v>4</v>
      </c>
      <c r="V12">
        <v>2953</v>
      </c>
      <c r="W12">
        <v>551</v>
      </c>
      <c r="X12">
        <v>3280</v>
      </c>
      <c r="Y12">
        <v>1173</v>
      </c>
      <c r="AD12" t="s">
        <v>52</v>
      </c>
      <c r="AE12" t="s">
        <v>114</v>
      </c>
      <c r="AF12" t="s">
        <v>124</v>
      </c>
      <c r="AG12" t="s">
        <v>147</v>
      </c>
      <c r="AL12" t="s">
        <v>54</v>
      </c>
      <c r="AM12" t="s">
        <v>56</v>
      </c>
      <c r="AN12">
        <v>4</v>
      </c>
      <c r="AO12">
        <v>3361</v>
      </c>
      <c r="AP12">
        <v>3359</v>
      </c>
      <c r="AQ12">
        <v>3280</v>
      </c>
      <c r="AR12">
        <v>1173</v>
      </c>
      <c r="AY12" t="s">
        <v>57</v>
      </c>
      <c r="AZ12" t="s">
        <v>115</v>
      </c>
      <c r="BA12" t="s">
        <v>124</v>
      </c>
      <c r="BB12" t="s">
        <v>147</v>
      </c>
      <c r="BI12" t="s">
        <v>54</v>
      </c>
    </row>
    <row r="13" spans="1:64">
      <c r="A13">
        <v>1242</v>
      </c>
      <c r="B13">
        <v>1</v>
      </c>
      <c r="C13" t="s">
        <v>149</v>
      </c>
      <c r="D13">
        <v>27</v>
      </c>
      <c r="E13" t="s">
        <v>49</v>
      </c>
      <c r="F13" t="s">
        <v>60</v>
      </c>
      <c r="G13" t="s">
        <v>76</v>
      </c>
      <c r="H13" t="s">
        <v>365</v>
      </c>
      <c r="I13" t="s">
        <v>294</v>
      </c>
      <c r="J13" t="s">
        <v>294</v>
      </c>
      <c r="K13" t="s">
        <v>294</v>
      </c>
      <c r="L13" t="s">
        <v>54</v>
      </c>
      <c r="M13" t="s">
        <v>298</v>
      </c>
      <c r="N13" t="s">
        <v>280</v>
      </c>
      <c r="O13" t="s">
        <v>504</v>
      </c>
      <c r="P13" s="5" t="s">
        <v>282</v>
      </c>
      <c r="Q13" s="5">
        <v>1</v>
      </c>
      <c r="R13" t="s">
        <v>275</v>
      </c>
      <c r="S13" t="s">
        <v>277</v>
      </c>
      <c r="T13" t="s">
        <v>61</v>
      </c>
      <c r="U13">
        <v>3</v>
      </c>
      <c r="V13">
        <v>1663</v>
      </c>
      <c r="W13">
        <v>1246</v>
      </c>
      <c r="X13">
        <v>4160</v>
      </c>
      <c r="AD13" t="s">
        <v>80</v>
      </c>
      <c r="AE13" t="s">
        <v>81</v>
      </c>
      <c r="AF13" t="s">
        <v>84</v>
      </c>
      <c r="AL13" t="s">
        <v>54</v>
      </c>
      <c r="AM13" t="s">
        <v>56</v>
      </c>
      <c r="AN13">
        <v>4</v>
      </c>
      <c r="AO13">
        <v>3361</v>
      </c>
      <c r="AP13">
        <v>3758</v>
      </c>
      <c r="AQ13">
        <v>1246</v>
      </c>
      <c r="AR13">
        <v>4160</v>
      </c>
      <c r="AY13" t="s">
        <v>57</v>
      </c>
      <c r="AZ13" t="s">
        <v>82</v>
      </c>
      <c r="BA13" t="s">
        <v>81</v>
      </c>
      <c r="BB13" t="s">
        <v>84</v>
      </c>
      <c r="BI13" t="s">
        <v>54</v>
      </c>
    </row>
    <row r="14" spans="1:64">
      <c r="A14">
        <v>2002</v>
      </c>
      <c r="B14">
        <v>1</v>
      </c>
      <c r="C14" t="s">
        <v>154</v>
      </c>
      <c r="D14">
        <v>27</v>
      </c>
      <c r="E14" t="s">
        <v>49</v>
      </c>
      <c r="F14" t="s">
        <v>60</v>
      </c>
      <c r="G14" t="s">
        <v>76</v>
      </c>
      <c r="H14" t="s">
        <v>365</v>
      </c>
      <c r="I14" t="s">
        <v>294</v>
      </c>
      <c r="J14" t="s">
        <v>294</v>
      </c>
      <c r="K14" t="s">
        <v>294</v>
      </c>
      <c r="L14" t="s">
        <v>54</v>
      </c>
      <c r="M14" t="s">
        <v>298</v>
      </c>
      <c r="N14" t="s">
        <v>280</v>
      </c>
      <c r="O14" t="s">
        <v>504</v>
      </c>
      <c r="P14" s="5" t="s">
        <v>283</v>
      </c>
      <c r="Q14" s="5">
        <v>1</v>
      </c>
      <c r="R14" t="s">
        <v>275</v>
      </c>
      <c r="S14" t="s">
        <v>277</v>
      </c>
      <c r="T14" t="s">
        <v>51</v>
      </c>
      <c r="U14">
        <v>3</v>
      </c>
      <c r="V14">
        <v>1663</v>
      </c>
      <c r="W14">
        <v>1246</v>
      </c>
      <c r="X14">
        <v>2011</v>
      </c>
      <c r="AD14" t="s">
        <v>80</v>
      </c>
      <c r="AE14" t="s">
        <v>81</v>
      </c>
      <c r="AF14" t="s">
        <v>83</v>
      </c>
      <c r="AL14" t="s">
        <v>54</v>
      </c>
      <c r="AM14" t="s">
        <v>56</v>
      </c>
      <c r="AN14">
        <v>4</v>
      </c>
      <c r="AO14">
        <v>3361</v>
      </c>
      <c r="AP14">
        <v>3758</v>
      </c>
      <c r="AQ14">
        <v>1246</v>
      </c>
      <c r="AR14">
        <v>2011</v>
      </c>
      <c r="AY14" t="s">
        <v>57</v>
      </c>
      <c r="AZ14" t="s">
        <v>82</v>
      </c>
      <c r="BA14" t="s">
        <v>81</v>
      </c>
      <c r="BB14" t="s">
        <v>83</v>
      </c>
      <c r="BI14" t="s">
        <v>54</v>
      </c>
    </row>
    <row r="15" spans="1:64">
      <c r="A15">
        <v>2004</v>
      </c>
      <c r="B15">
        <v>1</v>
      </c>
      <c r="C15" t="s">
        <v>150</v>
      </c>
      <c r="D15">
        <v>1</v>
      </c>
      <c r="E15" t="s">
        <v>49</v>
      </c>
      <c r="F15" t="s">
        <v>60</v>
      </c>
      <c r="G15" t="s">
        <v>76</v>
      </c>
      <c r="H15" t="s">
        <v>365</v>
      </c>
      <c r="I15" t="s">
        <v>294</v>
      </c>
      <c r="J15" t="s">
        <v>294</v>
      </c>
      <c r="K15" t="s">
        <v>294</v>
      </c>
      <c r="L15" t="s">
        <v>54</v>
      </c>
      <c r="M15" t="s">
        <v>298</v>
      </c>
      <c r="N15" t="s">
        <v>280</v>
      </c>
      <c r="O15" t="s">
        <v>504</v>
      </c>
      <c r="P15" s="5">
        <v>2673</v>
      </c>
      <c r="Q15" s="5">
        <v>1</v>
      </c>
      <c r="R15" t="s">
        <v>284</v>
      </c>
      <c r="S15" t="s">
        <v>285</v>
      </c>
      <c r="T15" t="s">
        <v>61</v>
      </c>
      <c r="U15">
        <v>4</v>
      </c>
      <c r="V15">
        <v>2934</v>
      </c>
      <c r="W15">
        <v>4243</v>
      </c>
      <c r="X15">
        <v>4242</v>
      </c>
      <c r="Y15">
        <v>4240</v>
      </c>
      <c r="AD15" t="s">
        <v>58</v>
      </c>
      <c r="AE15" t="s">
        <v>73</v>
      </c>
      <c r="AF15" t="s">
        <v>77</v>
      </c>
      <c r="AG15" t="s">
        <v>98</v>
      </c>
      <c r="AL15" s="1">
        <v>13214434</v>
      </c>
      <c r="AM15" t="s">
        <v>63</v>
      </c>
      <c r="AN15">
        <v>5</v>
      </c>
      <c r="AO15">
        <v>356</v>
      </c>
      <c r="AP15">
        <v>353</v>
      </c>
      <c r="AQ15">
        <v>506</v>
      </c>
      <c r="AR15">
        <v>513</v>
      </c>
      <c r="AS15">
        <v>3465</v>
      </c>
      <c r="AY15" t="s">
        <v>64</v>
      </c>
      <c r="AZ15" t="s">
        <v>65</v>
      </c>
      <c r="BA15" t="s">
        <v>74</v>
      </c>
      <c r="BB15" t="s">
        <v>75</v>
      </c>
      <c r="BC15" t="s">
        <v>127</v>
      </c>
      <c r="BI15" t="s">
        <v>54</v>
      </c>
    </row>
    <row r="16" spans="1:64" ht="15.75" customHeight="1">
      <c r="A16">
        <v>2120</v>
      </c>
      <c r="B16">
        <v>1</v>
      </c>
      <c r="C16" t="s">
        <v>155</v>
      </c>
      <c r="D16">
        <v>13</v>
      </c>
      <c r="E16" t="s">
        <v>49</v>
      </c>
      <c r="F16" t="s">
        <v>60</v>
      </c>
      <c r="G16" t="s">
        <v>76</v>
      </c>
      <c r="H16" t="s">
        <v>360</v>
      </c>
      <c r="I16" t="s">
        <v>294</v>
      </c>
      <c r="J16" t="s">
        <v>294</v>
      </c>
      <c r="K16" t="s">
        <v>294</v>
      </c>
      <c r="L16" t="s">
        <v>297</v>
      </c>
      <c r="M16" t="s">
        <v>298</v>
      </c>
      <c r="N16" t="s">
        <v>500</v>
      </c>
      <c r="O16" t="s">
        <v>504</v>
      </c>
      <c r="P16" s="5">
        <v>2688</v>
      </c>
      <c r="Q16" s="5" t="s">
        <v>307</v>
      </c>
      <c r="R16" t="s">
        <v>275</v>
      </c>
      <c r="T16" t="s">
        <v>51</v>
      </c>
      <c r="U16">
        <v>4</v>
      </c>
      <c r="V16">
        <v>2953</v>
      </c>
      <c r="W16">
        <v>1616</v>
      </c>
      <c r="X16">
        <v>4541</v>
      </c>
      <c r="Y16">
        <v>4536</v>
      </c>
      <c r="AD16" t="s">
        <v>52</v>
      </c>
      <c r="AE16" t="s">
        <v>53</v>
      </c>
      <c r="AF16" t="s">
        <v>156</v>
      </c>
      <c r="AG16" t="s">
        <v>157</v>
      </c>
      <c r="AL16" t="s">
        <v>54</v>
      </c>
      <c r="AM16" t="s">
        <v>56</v>
      </c>
      <c r="AN16">
        <v>4</v>
      </c>
      <c r="AO16">
        <v>3361</v>
      </c>
      <c r="AP16">
        <v>3358</v>
      </c>
      <c r="AQ16">
        <v>1120</v>
      </c>
      <c r="AR16">
        <v>4536</v>
      </c>
      <c r="AY16" t="s">
        <v>57</v>
      </c>
      <c r="AZ16" t="s">
        <v>62</v>
      </c>
      <c r="BA16" t="s">
        <v>107</v>
      </c>
      <c r="BB16" t="s">
        <v>157</v>
      </c>
      <c r="BI16" t="s">
        <v>54</v>
      </c>
    </row>
    <row r="17" spans="1:64">
      <c r="A17">
        <v>2132</v>
      </c>
      <c r="B17">
        <v>1</v>
      </c>
      <c r="C17" t="s">
        <v>160</v>
      </c>
      <c r="D17">
        <v>24</v>
      </c>
      <c r="E17" t="s">
        <v>49</v>
      </c>
      <c r="F17" t="s">
        <v>60</v>
      </c>
      <c r="G17" t="s">
        <v>76</v>
      </c>
      <c r="H17" t="s">
        <v>361</v>
      </c>
      <c r="I17" t="s">
        <v>294</v>
      </c>
      <c r="J17" t="s">
        <v>302</v>
      </c>
      <c r="K17" t="s">
        <v>302</v>
      </c>
      <c r="L17" t="s">
        <v>54</v>
      </c>
      <c r="M17" t="s">
        <v>303</v>
      </c>
      <c r="N17" t="s">
        <v>248</v>
      </c>
      <c r="O17" t="s">
        <v>503</v>
      </c>
      <c r="P17" s="5" t="s">
        <v>309</v>
      </c>
      <c r="Q17" s="5">
        <v>1</v>
      </c>
      <c r="R17" t="s">
        <v>284</v>
      </c>
      <c r="T17" t="s">
        <v>51</v>
      </c>
      <c r="U17">
        <v>3</v>
      </c>
      <c r="V17">
        <v>2942</v>
      </c>
      <c r="W17">
        <v>2141</v>
      </c>
      <c r="X17">
        <v>1024</v>
      </c>
      <c r="AD17" t="s">
        <v>122</v>
      </c>
      <c r="AE17" t="s">
        <v>158</v>
      </c>
      <c r="AF17" t="s">
        <v>159</v>
      </c>
      <c r="AL17" t="s">
        <v>54</v>
      </c>
      <c r="AM17" t="s">
        <v>56</v>
      </c>
      <c r="AN17">
        <v>6</v>
      </c>
      <c r="AO17">
        <v>3361</v>
      </c>
      <c r="AP17">
        <v>3358</v>
      </c>
      <c r="AQ17">
        <v>2171</v>
      </c>
      <c r="AR17">
        <v>2920</v>
      </c>
      <c r="AS17">
        <v>2141</v>
      </c>
      <c r="AT17">
        <v>1024</v>
      </c>
      <c r="AY17" t="s">
        <v>57</v>
      </c>
      <c r="AZ17" t="s">
        <v>62</v>
      </c>
      <c r="BA17" t="s">
        <v>90</v>
      </c>
      <c r="BB17" t="s">
        <v>123</v>
      </c>
      <c r="BC17" t="s">
        <v>158</v>
      </c>
      <c r="BD17" t="s">
        <v>159</v>
      </c>
      <c r="BI17" t="s">
        <v>54</v>
      </c>
      <c r="BJ17">
        <v>1493</v>
      </c>
      <c r="BK17" t="s">
        <v>55</v>
      </c>
      <c r="BL17" t="s">
        <v>161</v>
      </c>
    </row>
    <row r="18" spans="1:64">
      <c r="A18">
        <v>2155</v>
      </c>
      <c r="B18">
        <v>1</v>
      </c>
      <c r="C18" t="s">
        <v>162</v>
      </c>
      <c r="D18">
        <v>24</v>
      </c>
      <c r="E18" t="s">
        <v>49</v>
      </c>
      <c r="F18" t="s">
        <v>60</v>
      </c>
      <c r="G18" t="s">
        <v>76</v>
      </c>
      <c r="H18" t="s">
        <v>361</v>
      </c>
      <c r="I18" t="s">
        <v>294</v>
      </c>
      <c r="J18" t="s">
        <v>302</v>
      </c>
      <c r="K18" t="s">
        <v>302</v>
      </c>
      <c r="L18" t="s">
        <v>54</v>
      </c>
      <c r="M18" t="s">
        <v>303</v>
      </c>
      <c r="N18" t="s">
        <v>248</v>
      </c>
      <c r="O18" t="s">
        <v>503</v>
      </c>
      <c r="P18" s="5" t="s">
        <v>308</v>
      </c>
      <c r="Q18" s="5">
        <v>1</v>
      </c>
      <c r="R18" t="s">
        <v>284</v>
      </c>
      <c r="T18" t="s">
        <v>61</v>
      </c>
      <c r="U18">
        <v>3</v>
      </c>
      <c r="V18">
        <v>2942</v>
      </c>
      <c r="W18">
        <v>2141</v>
      </c>
      <c r="X18">
        <v>4051</v>
      </c>
      <c r="AD18" t="s">
        <v>122</v>
      </c>
      <c r="AE18" t="s">
        <v>158</v>
      </c>
      <c r="AF18" t="s">
        <v>163</v>
      </c>
      <c r="AL18" t="s">
        <v>54</v>
      </c>
      <c r="AM18" t="s">
        <v>56</v>
      </c>
      <c r="AN18">
        <v>6</v>
      </c>
      <c r="AO18">
        <v>3361</v>
      </c>
      <c r="AP18">
        <v>3358</v>
      </c>
      <c r="AQ18">
        <v>2171</v>
      </c>
      <c r="AR18">
        <v>2920</v>
      </c>
      <c r="AS18">
        <v>2141</v>
      </c>
      <c r="AT18">
        <v>4051</v>
      </c>
      <c r="AY18" t="s">
        <v>57</v>
      </c>
      <c r="AZ18" t="s">
        <v>62</v>
      </c>
      <c r="BA18" t="s">
        <v>90</v>
      </c>
      <c r="BB18" t="s">
        <v>123</v>
      </c>
      <c r="BC18" t="s">
        <v>158</v>
      </c>
      <c r="BD18" t="s">
        <v>163</v>
      </c>
      <c r="BI18" t="s">
        <v>54</v>
      </c>
      <c r="BJ18">
        <v>1519</v>
      </c>
      <c r="BK18" t="s">
        <v>55</v>
      </c>
      <c r="BL18" t="s">
        <v>164</v>
      </c>
    </row>
    <row r="19" spans="1:64">
      <c r="A19">
        <v>2167</v>
      </c>
      <c r="B19">
        <v>1</v>
      </c>
      <c r="C19" t="s">
        <v>166</v>
      </c>
      <c r="D19">
        <v>24</v>
      </c>
      <c r="E19" t="s">
        <v>49</v>
      </c>
      <c r="F19" t="s">
        <v>60</v>
      </c>
      <c r="G19" t="s">
        <v>76</v>
      </c>
      <c r="H19" t="s">
        <v>361</v>
      </c>
      <c r="I19" t="s">
        <v>294</v>
      </c>
      <c r="J19" t="s">
        <v>302</v>
      </c>
      <c r="K19" t="s">
        <v>302</v>
      </c>
      <c r="L19" t="s">
        <v>54</v>
      </c>
      <c r="M19" t="s">
        <v>303</v>
      </c>
      <c r="N19" t="s">
        <v>248</v>
      </c>
      <c r="O19" t="s">
        <v>503</v>
      </c>
      <c r="P19" s="5" t="s">
        <v>310</v>
      </c>
      <c r="Q19" s="5">
        <v>1</v>
      </c>
      <c r="R19" t="s">
        <v>284</v>
      </c>
      <c r="T19" t="s">
        <v>51</v>
      </c>
      <c r="U19">
        <v>3</v>
      </c>
      <c r="V19">
        <v>2942</v>
      </c>
      <c r="W19">
        <v>2141</v>
      </c>
      <c r="X19">
        <v>4396</v>
      </c>
      <c r="AD19" t="s">
        <v>122</v>
      </c>
      <c r="AE19" t="s">
        <v>158</v>
      </c>
      <c r="AF19" t="s">
        <v>165</v>
      </c>
      <c r="AL19" t="s">
        <v>54</v>
      </c>
      <c r="AM19" t="s">
        <v>56</v>
      </c>
      <c r="AN19">
        <v>6</v>
      </c>
      <c r="AO19">
        <v>3361</v>
      </c>
      <c r="AP19">
        <v>3358</v>
      </c>
      <c r="AQ19">
        <v>2171</v>
      </c>
      <c r="AR19">
        <v>2920</v>
      </c>
      <c r="AS19">
        <v>2141</v>
      </c>
      <c r="AT19">
        <v>4396</v>
      </c>
      <c r="AY19" t="s">
        <v>57</v>
      </c>
      <c r="AZ19" t="s">
        <v>62</v>
      </c>
      <c r="BA19" t="s">
        <v>90</v>
      </c>
      <c r="BB19" t="s">
        <v>123</v>
      </c>
      <c r="BC19" t="s">
        <v>158</v>
      </c>
      <c r="BD19" t="s">
        <v>165</v>
      </c>
      <c r="BI19" t="s">
        <v>54</v>
      </c>
      <c r="BJ19">
        <v>1515</v>
      </c>
      <c r="BK19" t="s">
        <v>55</v>
      </c>
      <c r="BL19" t="s">
        <v>167</v>
      </c>
    </row>
    <row r="20" spans="1:64">
      <c r="A20">
        <v>2223</v>
      </c>
      <c r="B20">
        <v>1</v>
      </c>
      <c r="C20" t="s">
        <v>168</v>
      </c>
      <c r="D20">
        <v>1</v>
      </c>
      <c r="E20" t="s">
        <v>49</v>
      </c>
      <c r="F20" t="s">
        <v>60</v>
      </c>
      <c r="G20" t="s">
        <v>76</v>
      </c>
      <c r="H20" t="s">
        <v>361</v>
      </c>
      <c r="I20" t="s">
        <v>294</v>
      </c>
      <c r="J20" t="s">
        <v>294</v>
      </c>
      <c r="L20" t="s">
        <v>297</v>
      </c>
      <c r="M20" t="s">
        <v>298</v>
      </c>
      <c r="N20" t="s">
        <v>280</v>
      </c>
      <c r="O20" t="s">
        <v>504</v>
      </c>
      <c r="P20" s="5" t="s">
        <v>311</v>
      </c>
      <c r="Q20" s="5">
        <v>1</v>
      </c>
      <c r="R20" t="s">
        <v>284</v>
      </c>
      <c r="T20" t="s">
        <v>61</v>
      </c>
      <c r="U20">
        <v>3</v>
      </c>
      <c r="V20">
        <v>2934</v>
      </c>
      <c r="W20">
        <v>4243</v>
      </c>
      <c r="X20">
        <v>3465</v>
      </c>
      <c r="AD20" t="s">
        <v>58</v>
      </c>
      <c r="AE20" t="s">
        <v>73</v>
      </c>
      <c r="AF20" t="s">
        <v>127</v>
      </c>
      <c r="AL20" t="s">
        <v>54</v>
      </c>
      <c r="AM20" t="s">
        <v>63</v>
      </c>
      <c r="AN20">
        <v>5</v>
      </c>
      <c r="AO20">
        <v>356</v>
      </c>
      <c r="AP20">
        <v>353</v>
      </c>
      <c r="AQ20">
        <v>506</v>
      </c>
      <c r="AR20">
        <v>513</v>
      </c>
      <c r="AS20">
        <v>3465</v>
      </c>
      <c r="AY20" t="s">
        <v>64</v>
      </c>
      <c r="AZ20" t="s">
        <v>65</v>
      </c>
      <c r="BA20" t="s">
        <v>74</v>
      </c>
      <c r="BB20" t="s">
        <v>75</v>
      </c>
      <c r="BC20" t="s">
        <v>127</v>
      </c>
      <c r="BI20" t="s">
        <v>54</v>
      </c>
    </row>
    <row r="21" spans="1:64">
      <c r="A21">
        <v>2467</v>
      </c>
      <c r="B21">
        <v>1</v>
      </c>
      <c r="C21" t="s">
        <v>169</v>
      </c>
      <c r="D21">
        <v>1</v>
      </c>
      <c r="E21" t="s">
        <v>49</v>
      </c>
      <c r="F21" t="s">
        <v>60</v>
      </c>
      <c r="G21" t="s">
        <v>76</v>
      </c>
      <c r="H21" t="s">
        <v>361</v>
      </c>
      <c r="I21" t="s">
        <v>294</v>
      </c>
      <c r="J21" t="s">
        <v>294</v>
      </c>
      <c r="L21" t="s">
        <v>297</v>
      </c>
      <c r="M21" t="s">
        <v>298</v>
      </c>
      <c r="N21" t="s">
        <v>280</v>
      </c>
      <c r="O21" t="s">
        <v>504</v>
      </c>
      <c r="P21" s="5" t="s">
        <v>312</v>
      </c>
      <c r="Q21" s="5">
        <v>1</v>
      </c>
      <c r="R21" t="s">
        <v>284</v>
      </c>
      <c r="T21" t="s">
        <v>61</v>
      </c>
      <c r="U21">
        <v>3</v>
      </c>
      <c r="V21">
        <v>2934</v>
      </c>
      <c r="W21">
        <v>4243</v>
      </c>
      <c r="X21">
        <v>3465</v>
      </c>
      <c r="AD21" t="s">
        <v>58</v>
      </c>
      <c r="AE21" t="s">
        <v>73</v>
      </c>
      <c r="AF21" t="s">
        <v>127</v>
      </c>
      <c r="AL21" t="s">
        <v>54</v>
      </c>
      <c r="AM21" t="s">
        <v>63</v>
      </c>
      <c r="AN21">
        <v>5</v>
      </c>
      <c r="AO21">
        <v>356</v>
      </c>
      <c r="AP21">
        <v>353</v>
      </c>
      <c r="AQ21">
        <v>506</v>
      </c>
      <c r="AR21">
        <v>513</v>
      </c>
      <c r="AS21">
        <v>3465</v>
      </c>
      <c r="AY21" t="s">
        <v>64</v>
      </c>
      <c r="AZ21" t="s">
        <v>65</v>
      </c>
      <c r="BA21" t="s">
        <v>74</v>
      </c>
      <c r="BB21" t="s">
        <v>75</v>
      </c>
      <c r="BC21" t="s">
        <v>127</v>
      </c>
      <c r="BI21" t="s">
        <v>54</v>
      </c>
    </row>
    <row r="22" spans="1:64">
      <c r="A22">
        <v>2805</v>
      </c>
      <c r="B22">
        <v>1</v>
      </c>
      <c r="C22" t="s">
        <v>173</v>
      </c>
      <c r="D22">
        <v>22</v>
      </c>
      <c r="E22" t="s">
        <v>49</v>
      </c>
      <c r="F22" t="s">
        <v>60</v>
      </c>
      <c r="G22" t="s">
        <v>76</v>
      </c>
      <c r="H22" t="s">
        <v>361</v>
      </c>
      <c r="I22" t="s">
        <v>294</v>
      </c>
      <c r="J22" t="s">
        <v>302</v>
      </c>
      <c r="K22" t="s">
        <v>302</v>
      </c>
      <c r="L22" t="s">
        <v>54</v>
      </c>
      <c r="M22" t="s">
        <v>303</v>
      </c>
      <c r="N22" t="s">
        <v>248</v>
      </c>
      <c r="O22" t="s">
        <v>503</v>
      </c>
      <c r="P22" s="5" t="s">
        <v>313</v>
      </c>
      <c r="Q22" s="5">
        <v>1</v>
      </c>
      <c r="R22" t="s">
        <v>284</v>
      </c>
      <c r="T22" t="s">
        <v>61</v>
      </c>
      <c r="U22">
        <v>4</v>
      </c>
      <c r="V22">
        <v>2949</v>
      </c>
      <c r="W22">
        <v>2801</v>
      </c>
      <c r="X22">
        <v>2802</v>
      </c>
      <c r="Y22">
        <v>169</v>
      </c>
      <c r="AD22" t="s">
        <v>88</v>
      </c>
      <c r="AE22" t="s">
        <v>89</v>
      </c>
      <c r="AF22" t="s">
        <v>171</v>
      </c>
      <c r="AG22" t="s">
        <v>174</v>
      </c>
      <c r="AL22" t="s">
        <v>54</v>
      </c>
      <c r="AM22" t="s">
        <v>56</v>
      </c>
      <c r="AN22">
        <v>6</v>
      </c>
      <c r="AO22">
        <v>3361</v>
      </c>
      <c r="AP22">
        <v>3358</v>
      </c>
      <c r="AQ22">
        <v>2171</v>
      </c>
      <c r="AR22">
        <v>2801</v>
      </c>
      <c r="AS22">
        <v>2802</v>
      </c>
      <c r="AT22">
        <v>169</v>
      </c>
      <c r="AY22" t="s">
        <v>57</v>
      </c>
      <c r="AZ22" t="s">
        <v>62</v>
      </c>
      <c r="BA22" t="s">
        <v>90</v>
      </c>
      <c r="BB22" t="s">
        <v>89</v>
      </c>
      <c r="BC22" t="s">
        <v>171</v>
      </c>
      <c r="BD22" t="s">
        <v>174</v>
      </c>
      <c r="BI22" t="s">
        <v>54</v>
      </c>
      <c r="BJ22">
        <v>1429</v>
      </c>
      <c r="BK22" t="s">
        <v>55</v>
      </c>
      <c r="BL22" t="s">
        <v>175</v>
      </c>
    </row>
    <row r="23" spans="1:64">
      <c r="A23">
        <v>2815</v>
      </c>
      <c r="B23">
        <v>1</v>
      </c>
      <c r="C23" t="s">
        <v>176</v>
      </c>
      <c r="D23">
        <v>22</v>
      </c>
      <c r="E23" t="s">
        <v>49</v>
      </c>
      <c r="F23" t="s">
        <v>60</v>
      </c>
      <c r="G23" t="s">
        <v>76</v>
      </c>
      <c r="H23" t="s">
        <v>361</v>
      </c>
      <c r="I23" t="s">
        <v>294</v>
      </c>
      <c r="J23" t="s">
        <v>302</v>
      </c>
      <c r="K23" t="s">
        <v>302</v>
      </c>
      <c r="L23" t="s">
        <v>54</v>
      </c>
      <c r="M23" t="s">
        <v>303</v>
      </c>
      <c r="N23" t="s">
        <v>248</v>
      </c>
      <c r="O23" t="s">
        <v>503</v>
      </c>
      <c r="P23" s="5" t="s">
        <v>314</v>
      </c>
      <c r="Q23" s="5">
        <v>1</v>
      </c>
      <c r="R23" t="s">
        <v>284</v>
      </c>
      <c r="T23" t="s">
        <v>51</v>
      </c>
      <c r="U23">
        <v>4</v>
      </c>
      <c r="V23">
        <v>2949</v>
      </c>
      <c r="W23">
        <v>2801</v>
      </c>
      <c r="X23">
        <v>2802</v>
      </c>
      <c r="Y23">
        <v>1025</v>
      </c>
      <c r="AD23" t="s">
        <v>88</v>
      </c>
      <c r="AE23" t="s">
        <v>89</v>
      </c>
      <c r="AF23" t="s">
        <v>171</v>
      </c>
      <c r="AG23" t="s">
        <v>172</v>
      </c>
      <c r="AL23" t="s">
        <v>54</v>
      </c>
      <c r="AM23" t="s">
        <v>56</v>
      </c>
      <c r="AN23">
        <v>6</v>
      </c>
      <c r="AO23">
        <v>3361</v>
      </c>
      <c r="AP23">
        <v>3358</v>
      </c>
      <c r="AQ23">
        <v>2171</v>
      </c>
      <c r="AR23">
        <v>2801</v>
      </c>
      <c r="AS23">
        <v>2802</v>
      </c>
      <c r="AT23">
        <v>1025</v>
      </c>
      <c r="AY23" t="s">
        <v>57</v>
      </c>
      <c r="AZ23" t="s">
        <v>62</v>
      </c>
      <c r="BA23" t="s">
        <v>90</v>
      </c>
      <c r="BB23" t="s">
        <v>89</v>
      </c>
      <c r="BC23" t="s">
        <v>171</v>
      </c>
      <c r="BD23" t="s">
        <v>172</v>
      </c>
      <c r="BI23" t="s">
        <v>54</v>
      </c>
      <c r="BJ23">
        <v>1416</v>
      </c>
      <c r="BK23" t="s">
        <v>55</v>
      </c>
      <c r="BL23" t="s">
        <v>177</v>
      </c>
    </row>
    <row r="24" spans="1:64">
      <c r="A24">
        <v>3019</v>
      </c>
      <c r="B24">
        <v>1</v>
      </c>
      <c r="C24" t="s">
        <v>178</v>
      </c>
      <c r="D24">
        <v>23</v>
      </c>
      <c r="E24" t="s">
        <v>49</v>
      </c>
      <c r="F24" t="s">
        <v>60</v>
      </c>
      <c r="G24" t="s">
        <v>76</v>
      </c>
      <c r="H24" t="s">
        <v>361</v>
      </c>
      <c r="I24" t="s">
        <v>294</v>
      </c>
      <c r="J24" t="s">
        <v>302</v>
      </c>
      <c r="K24" t="s">
        <v>302</v>
      </c>
      <c r="L24" t="s">
        <v>54</v>
      </c>
      <c r="M24" t="s">
        <v>303</v>
      </c>
      <c r="N24" t="s">
        <v>248</v>
      </c>
      <c r="O24" t="s">
        <v>503</v>
      </c>
      <c r="P24" s="5">
        <v>136</v>
      </c>
      <c r="Q24" s="5">
        <v>1</v>
      </c>
      <c r="R24" t="s">
        <v>284</v>
      </c>
      <c r="T24" t="s">
        <v>51</v>
      </c>
      <c r="U24">
        <v>3</v>
      </c>
      <c r="V24">
        <v>2960</v>
      </c>
      <c r="W24">
        <v>4651</v>
      </c>
      <c r="X24">
        <v>3018</v>
      </c>
      <c r="AD24" t="s">
        <v>91</v>
      </c>
      <c r="AE24" t="s">
        <v>92</v>
      </c>
      <c r="AF24" t="s">
        <v>97</v>
      </c>
      <c r="AL24" t="s">
        <v>54</v>
      </c>
      <c r="AM24" t="s">
        <v>56</v>
      </c>
      <c r="AN24">
        <v>5</v>
      </c>
      <c r="AO24">
        <v>3361</v>
      </c>
      <c r="AP24">
        <v>3358</v>
      </c>
      <c r="AQ24">
        <v>2171</v>
      </c>
      <c r="AR24">
        <v>4651</v>
      </c>
      <c r="AS24">
        <v>3018</v>
      </c>
      <c r="AY24" t="s">
        <v>57</v>
      </c>
      <c r="AZ24" t="s">
        <v>62</v>
      </c>
      <c r="BA24" t="s">
        <v>90</v>
      </c>
      <c r="BB24" t="s">
        <v>92</v>
      </c>
      <c r="BC24" t="s">
        <v>97</v>
      </c>
      <c r="BI24" t="s">
        <v>54</v>
      </c>
      <c r="BJ24">
        <v>1481</v>
      </c>
      <c r="BK24" t="s">
        <v>55</v>
      </c>
      <c r="BL24" t="s">
        <v>179</v>
      </c>
    </row>
    <row r="25" spans="1:64">
      <c r="A25">
        <v>3090</v>
      </c>
      <c r="B25">
        <v>1</v>
      </c>
      <c r="C25" t="s">
        <v>183</v>
      </c>
      <c r="D25">
        <v>25</v>
      </c>
      <c r="E25" t="s">
        <v>49</v>
      </c>
      <c r="F25" t="s">
        <v>60</v>
      </c>
      <c r="G25" t="s">
        <v>76</v>
      </c>
      <c r="H25" t="s">
        <v>361</v>
      </c>
      <c r="I25" t="s">
        <v>294</v>
      </c>
      <c r="J25" t="s">
        <v>302</v>
      </c>
      <c r="K25" t="s">
        <v>302</v>
      </c>
      <c r="L25" t="s">
        <v>54</v>
      </c>
      <c r="M25" t="s">
        <v>303</v>
      </c>
      <c r="N25" t="s">
        <v>248</v>
      </c>
      <c r="O25" t="s">
        <v>503</v>
      </c>
      <c r="P25" s="5" t="s">
        <v>315</v>
      </c>
      <c r="Q25" s="5">
        <v>1</v>
      </c>
      <c r="R25" t="s">
        <v>284</v>
      </c>
      <c r="T25" t="s">
        <v>51</v>
      </c>
      <c r="U25">
        <v>2</v>
      </c>
      <c r="V25">
        <v>2943</v>
      </c>
      <c r="W25">
        <v>1023</v>
      </c>
      <c r="AD25" t="s">
        <v>180</v>
      </c>
      <c r="AE25" t="s">
        <v>181</v>
      </c>
      <c r="AL25" t="s">
        <v>54</v>
      </c>
      <c r="AM25" t="s">
        <v>56</v>
      </c>
      <c r="AN25">
        <v>6</v>
      </c>
      <c r="AO25">
        <v>3361</v>
      </c>
      <c r="AP25">
        <v>3358</v>
      </c>
      <c r="AQ25">
        <v>2171</v>
      </c>
      <c r="AR25">
        <v>2920</v>
      </c>
      <c r="AS25">
        <v>3091</v>
      </c>
      <c r="AT25">
        <v>1023</v>
      </c>
      <c r="AY25" t="s">
        <v>57</v>
      </c>
      <c r="AZ25" t="s">
        <v>62</v>
      </c>
      <c r="BA25" t="s">
        <v>90</v>
      </c>
      <c r="BB25" t="s">
        <v>123</v>
      </c>
      <c r="BC25" t="s">
        <v>182</v>
      </c>
      <c r="BD25" t="s">
        <v>181</v>
      </c>
      <c r="BI25" t="s">
        <v>54</v>
      </c>
    </row>
    <row r="26" spans="1:64">
      <c r="A26">
        <v>3092</v>
      </c>
      <c r="B26">
        <v>1</v>
      </c>
      <c r="C26" t="s">
        <v>184</v>
      </c>
      <c r="D26">
        <v>25</v>
      </c>
      <c r="E26" t="s">
        <v>49</v>
      </c>
      <c r="F26" t="s">
        <v>60</v>
      </c>
      <c r="G26" t="s">
        <v>76</v>
      </c>
      <c r="H26" t="s">
        <v>361</v>
      </c>
      <c r="I26" t="s">
        <v>294</v>
      </c>
      <c r="J26" t="s">
        <v>302</v>
      </c>
      <c r="K26" t="s">
        <v>302</v>
      </c>
      <c r="L26" t="s">
        <v>54</v>
      </c>
      <c r="M26" t="s">
        <v>303</v>
      </c>
      <c r="N26" t="s">
        <v>248</v>
      </c>
      <c r="O26" t="s">
        <v>503</v>
      </c>
      <c r="P26" s="5" t="s">
        <v>316</v>
      </c>
      <c r="Q26" s="5">
        <v>1</v>
      </c>
      <c r="R26" t="s">
        <v>284</v>
      </c>
      <c r="T26" t="s">
        <v>61</v>
      </c>
      <c r="U26">
        <v>2</v>
      </c>
      <c r="V26">
        <v>2943</v>
      </c>
      <c r="W26">
        <v>4080</v>
      </c>
      <c r="AD26" t="s">
        <v>180</v>
      </c>
      <c r="AE26" t="s">
        <v>185</v>
      </c>
      <c r="AL26" t="s">
        <v>54</v>
      </c>
      <c r="AM26" t="s">
        <v>56</v>
      </c>
      <c r="AN26">
        <v>6</v>
      </c>
      <c r="AO26">
        <v>3361</v>
      </c>
      <c r="AP26">
        <v>3358</v>
      </c>
      <c r="AQ26">
        <v>2171</v>
      </c>
      <c r="AR26">
        <v>2920</v>
      </c>
      <c r="AS26">
        <v>3091</v>
      </c>
      <c r="AT26">
        <v>4080</v>
      </c>
      <c r="AY26" t="s">
        <v>57</v>
      </c>
      <c r="AZ26" t="s">
        <v>62</v>
      </c>
      <c r="BA26" t="s">
        <v>90</v>
      </c>
      <c r="BB26" t="s">
        <v>123</v>
      </c>
      <c r="BC26" t="s">
        <v>182</v>
      </c>
      <c r="BD26" t="s">
        <v>185</v>
      </c>
      <c r="BI26" t="s">
        <v>54</v>
      </c>
    </row>
    <row r="27" spans="1:64">
      <c r="A27">
        <v>3198</v>
      </c>
      <c r="B27">
        <v>1</v>
      </c>
      <c r="C27" t="s">
        <v>186</v>
      </c>
      <c r="D27">
        <v>1</v>
      </c>
      <c r="E27" t="s">
        <v>49</v>
      </c>
      <c r="F27" t="s">
        <v>60</v>
      </c>
      <c r="G27" t="s">
        <v>76</v>
      </c>
      <c r="H27" t="s">
        <v>361</v>
      </c>
      <c r="I27" t="s">
        <v>294</v>
      </c>
      <c r="J27" t="s">
        <v>294</v>
      </c>
      <c r="N27" t="s">
        <v>248</v>
      </c>
      <c r="O27" t="s">
        <v>503</v>
      </c>
      <c r="P27" s="5" t="s">
        <v>317</v>
      </c>
      <c r="Q27" s="5">
        <v>1</v>
      </c>
      <c r="T27" t="s">
        <v>61</v>
      </c>
      <c r="U27">
        <v>2</v>
      </c>
      <c r="V27">
        <v>2934</v>
      </c>
      <c r="W27">
        <v>357</v>
      </c>
      <c r="AD27" t="s">
        <v>58</v>
      </c>
      <c r="AE27" t="s">
        <v>187</v>
      </c>
      <c r="AL27" t="s">
        <v>54</v>
      </c>
      <c r="AM27" t="s">
        <v>63</v>
      </c>
      <c r="AN27">
        <v>3</v>
      </c>
      <c r="AO27">
        <v>356</v>
      </c>
      <c r="AP27">
        <v>353</v>
      </c>
      <c r="AQ27">
        <v>506</v>
      </c>
      <c r="AY27" t="s">
        <v>64</v>
      </c>
      <c r="AZ27" t="s">
        <v>65</v>
      </c>
      <c r="BA27" t="s">
        <v>74</v>
      </c>
      <c r="BI27" t="s">
        <v>54</v>
      </c>
    </row>
    <row r="28" spans="1:64">
      <c r="A28">
        <v>3278</v>
      </c>
      <c r="B28">
        <v>1</v>
      </c>
      <c r="C28" t="s">
        <v>189</v>
      </c>
      <c r="D28">
        <v>13</v>
      </c>
      <c r="E28" t="s">
        <v>49</v>
      </c>
      <c r="F28" t="s">
        <v>60</v>
      </c>
      <c r="G28" t="s">
        <v>76</v>
      </c>
      <c r="H28" t="s">
        <v>366</v>
      </c>
      <c r="I28" t="s">
        <v>302</v>
      </c>
      <c r="J28" t="s">
        <v>302</v>
      </c>
      <c r="K28" t="s">
        <v>302</v>
      </c>
      <c r="L28" t="s">
        <v>371</v>
      </c>
      <c r="M28" t="s">
        <v>303</v>
      </c>
      <c r="N28" t="s">
        <v>499</v>
      </c>
      <c r="O28" t="s">
        <v>503</v>
      </c>
      <c r="P28" s="5" t="s">
        <v>498</v>
      </c>
      <c r="Q28" s="5">
        <v>1</v>
      </c>
      <c r="T28" t="s">
        <v>79</v>
      </c>
      <c r="U28">
        <v>4</v>
      </c>
      <c r="V28">
        <v>2953</v>
      </c>
      <c r="W28">
        <v>551</v>
      </c>
      <c r="X28">
        <v>3280</v>
      </c>
      <c r="Y28">
        <v>4803</v>
      </c>
      <c r="AD28" t="s">
        <v>52</v>
      </c>
      <c r="AE28" t="s">
        <v>114</v>
      </c>
      <c r="AF28" t="s">
        <v>124</v>
      </c>
      <c r="AG28" t="s">
        <v>136</v>
      </c>
      <c r="AL28" t="s">
        <v>54</v>
      </c>
      <c r="AM28" t="s">
        <v>135</v>
      </c>
      <c r="AN28">
        <v>2</v>
      </c>
      <c r="AO28">
        <v>569</v>
      </c>
      <c r="AP28">
        <v>4157</v>
      </c>
      <c r="AY28" t="s">
        <v>116</v>
      </c>
      <c r="AZ28" t="s">
        <v>137</v>
      </c>
      <c r="BI28" t="s">
        <v>54</v>
      </c>
    </row>
    <row r="29" spans="1:64">
      <c r="A29">
        <v>3377</v>
      </c>
      <c r="B29">
        <v>1</v>
      </c>
      <c r="C29" t="s">
        <v>192</v>
      </c>
      <c r="D29">
        <v>28</v>
      </c>
      <c r="E29" t="s">
        <v>190</v>
      </c>
      <c r="F29" t="s">
        <v>60</v>
      </c>
      <c r="G29" t="s">
        <v>76</v>
      </c>
      <c r="H29" t="s">
        <v>367</v>
      </c>
      <c r="I29" t="s">
        <v>294</v>
      </c>
      <c r="J29" t="s">
        <v>302</v>
      </c>
      <c r="K29" t="s">
        <v>302</v>
      </c>
      <c r="N29" t="s">
        <v>248</v>
      </c>
      <c r="O29" t="s">
        <v>503</v>
      </c>
      <c r="P29" s="5" t="s">
        <v>319</v>
      </c>
      <c r="Q29" s="5">
        <v>1</v>
      </c>
      <c r="U29">
        <v>3</v>
      </c>
      <c r="V29">
        <v>1665</v>
      </c>
      <c r="W29">
        <v>4363</v>
      </c>
      <c r="X29">
        <v>3375</v>
      </c>
      <c r="AD29" t="s">
        <v>128</v>
      </c>
      <c r="AE29" t="s">
        <v>142</v>
      </c>
      <c r="AF29" t="s">
        <v>191</v>
      </c>
      <c r="AL29" t="s">
        <v>54</v>
      </c>
      <c r="AM29" t="s">
        <v>56</v>
      </c>
      <c r="AN29">
        <v>5</v>
      </c>
      <c r="AO29">
        <v>3361</v>
      </c>
      <c r="AP29">
        <v>1832</v>
      </c>
      <c r="AQ29">
        <v>4365</v>
      </c>
      <c r="AR29">
        <v>4363</v>
      </c>
      <c r="AS29">
        <v>3375</v>
      </c>
      <c r="AY29" t="s">
        <v>57</v>
      </c>
      <c r="AZ29" t="s">
        <v>129</v>
      </c>
      <c r="BA29" t="s">
        <v>130</v>
      </c>
      <c r="BB29" t="s">
        <v>142</v>
      </c>
      <c r="BC29" t="s">
        <v>191</v>
      </c>
      <c r="BI29" t="s">
        <v>54</v>
      </c>
    </row>
    <row r="30" spans="1:64">
      <c r="A30">
        <v>3379</v>
      </c>
      <c r="B30">
        <v>1</v>
      </c>
      <c r="C30" t="s">
        <v>193</v>
      </c>
      <c r="D30">
        <v>39</v>
      </c>
      <c r="E30" t="s">
        <v>93</v>
      </c>
      <c r="F30" t="s">
        <v>60</v>
      </c>
      <c r="G30" t="s">
        <v>76</v>
      </c>
      <c r="H30" t="s">
        <v>361</v>
      </c>
      <c r="I30" t="s">
        <v>294</v>
      </c>
      <c r="J30" t="s">
        <v>302</v>
      </c>
      <c r="K30" t="s">
        <v>302</v>
      </c>
      <c r="N30" t="s">
        <v>248</v>
      </c>
      <c r="O30" t="s">
        <v>503</v>
      </c>
      <c r="P30" s="5" t="s">
        <v>320</v>
      </c>
      <c r="Q30" s="5">
        <v>1</v>
      </c>
      <c r="U30">
        <v>4</v>
      </c>
      <c r="V30">
        <v>5413</v>
      </c>
      <c r="W30">
        <v>490</v>
      </c>
      <c r="X30">
        <v>4378</v>
      </c>
      <c r="Y30">
        <v>4405</v>
      </c>
      <c r="AD30" t="s">
        <v>86</v>
      </c>
      <c r="AE30" t="s">
        <v>87</v>
      </c>
      <c r="AF30" t="s">
        <v>140</v>
      </c>
      <c r="AG30" t="s">
        <v>141</v>
      </c>
      <c r="AL30" t="s">
        <v>54</v>
      </c>
      <c r="AM30" t="s">
        <v>56</v>
      </c>
      <c r="AN30">
        <v>5</v>
      </c>
      <c r="AO30">
        <v>3361</v>
      </c>
      <c r="AP30">
        <v>3358</v>
      </c>
      <c r="AQ30">
        <v>490</v>
      </c>
      <c r="AR30">
        <v>4378</v>
      </c>
      <c r="AS30">
        <v>4405</v>
      </c>
      <c r="AY30" t="s">
        <v>57</v>
      </c>
      <c r="AZ30" t="s">
        <v>62</v>
      </c>
      <c r="BA30" t="s">
        <v>87</v>
      </c>
      <c r="BB30" t="s">
        <v>140</v>
      </c>
      <c r="BC30" t="s">
        <v>141</v>
      </c>
      <c r="BI30" t="s">
        <v>54</v>
      </c>
    </row>
    <row r="31" spans="1:64">
      <c r="A31">
        <v>3387</v>
      </c>
      <c r="B31">
        <v>1</v>
      </c>
      <c r="C31" t="s">
        <v>194</v>
      </c>
      <c r="D31">
        <v>13</v>
      </c>
      <c r="E31" t="s">
        <v>49</v>
      </c>
      <c r="F31" t="s">
        <v>60</v>
      </c>
      <c r="G31" t="s">
        <v>76</v>
      </c>
      <c r="H31" t="s">
        <v>363</v>
      </c>
      <c r="I31" t="s">
        <v>294</v>
      </c>
      <c r="J31" t="s">
        <v>302</v>
      </c>
      <c r="K31" t="s">
        <v>302</v>
      </c>
      <c r="N31" t="s">
        <v>248</v>
      </c>
      <c r="O31" t="s">
        <v>503</v>
      </c>
      <c r="P31" s="5" t="s">
        <v>321</v>
      </c>
      <c r="Q31" s="5">
        <v>1</v>
      </c>
      <c r="T31" t="s">
        <v>61</v>
      </c>
      <c r="U31">
        <v>4</v>
      </c>
      <c r="V31">
        <v>2953</v>
      </c>
      <c r="W31">
        <v>551</v>
      </c>
      <c r="X31">
        <v>3280</v>
      </c>
      <c r="Y31">
        <v>4785</v>
      </c>
      <c r="AD31" t="s">
        <v>52</v>
      </c>
      <c r="AE31" t="s">
        <v>114</v>
      </c>
      <c r="AF31" t="s">
        <v>124</v>
      </c>
      <c r="AG31" t="s">
        <v>125</v>
      </c>
      <c r="AL31" t="s">
        <v>54</v>
      </c>
      <c r="AM31" t="s">
        <v>56</v>
      </c>
      <c r="AN31">
        <v>4</v>
      </c>
      <c r="AO31">
        <v>3361</v>
      </c>
      <c r="AP31">
        <v>3358</v>
      </c>
      <c r="AQ31">
        <v>1067</v>
      </c>
      <c r="AR31">
        <v>4769</v>
      </c>
      <c r="AY31" t="s">
        <v>57</v>
      </c>
      <c r="AZ31" t="s">
        <v>62</v>
      </c>
      <c r="BA31" t="s">
        <v>66</v>
      </c>
      <c r="BB31" t="s">
        <v>67</v>
      </c>
      <c r="BI31" t="s">
        <v>54</v>
      </c>
    </row>
    <row r="32" spans="1:64">
      <c r="A32">
        <v>3388</v>
      </c>
      <c r="B32">
        <v>1</v>
      </c>
      <c r="C32" t="s">
        <v>195</v>
      </c>
      <c r="D32">
        <v>13</v>
      </c>
      <c r="E32" t="s">
        <v>49</v>
      </c>
      <c r="F32" t="s">
        <v>60</v>
      </c>
      <c r="G32" t="s">
        <v>76</v>
      </c>
      <c r="H32" t="s">
        <v>363</v>
      </c>
      <c r="I32" t="s">
        <v>294</v>
      </c>
      <c r="J32" t="s">
        <v>302</v>
      </c>
      <c r="K32" t="s">
        <v>302</v>
      </c>
      <c r="N32" t="s">
        <v>248</v>
      </c>
      <c r="O32" t="s">
        <v>503</v>
      </c>
      <c r="P32" s="5" t="s">
        <v>322</v>
      </c>
      <c r="Q32" s="5">
        <v>1</v>
      </c>
      <c r="T32" t="s">
        <v>61</v>
      </c>
      <c r="U32">
        <v>4</v>
      </c>
      <c r="V32">
        <v>2953</v>
      </c>
      <c r="W32">
        <v>551</v>
      </c>
      <c r="X32">
        <v>3280</v>
      </c>
      <c r="Y32">
        <v>2081</v>
      </c>
      <c r="AD32" t="s">
        <v>52</v>
      </c>
      <c r="AE32" t="s">
        <v>114</v>
      </c>
      <c r="AF32" t="s">
        <v>124</v>
      </c>
      <c r="AG32" t="s">
        <v>170</v>
      </c>
      <c r="AL32" t="s">
        <v>54</v>
      </c>
      <c r="AM32" t="s">
        <v>56</v>
      </c>
      <c r="AN32">
        <v>4</v>
      </c>
      <c r="AO32">
        <v>3361</v>
      </c>
      <c r="AP32">
        <v>3358</v>
      </c>
      <c r="AQ32">
        <v>1067</v>
      </c>
      <c r="AR32">
        <v>1069</v>
      </c>
      <c r="AY32" t="s">
        <v>57</v>
      </c>
      <c r="AZ32" t="s">
        <v>62</v>
      </c>
      <c r="BA32" t="s">
        <v>66</v>
      </c>
      <c r="BB32" t="s">
        <v>68</v>
      </c>
      <c r="BI32" t="s">
        <v>54</v>
      </c>
    </row>
    <row r="33" spans="1:61">
      <c r="A33">
        <v>3389</v>
      </c>
      <c r="B33">
        <v>1</v>
      </c>
      <c r="C33" t="s">
        <v>196</v>
      </c>
      <c r="D33">
        <v>1</v>
      </c>
      <c r="E33" t="s">
        <v>49</v>
      </c>
      <c r="F33" t="s">
        <v>60</v>
      </c>
      <c r="G33" t="s">
        <v>76</v>
      </c>
      <c r="H33" t="s">
        <v>363</v>
      </c>
      <c r="I33" t="s">
        <v>294</v>
      </c>
      <c r="J33" t="s">
        <v>302</v>
      </c>
      <c r="K33" t="s">
        <v>302</v>
      </c>
      <c r="N33" t="s">
        <v>248</v>
      </c>
      <c r="O33" t="s">
        <v>503</v>
      </c>
      <c r="P33" s="5" t="s">
        <v>323</v>
      </c>
      <c r="Q33" s="5">
        <v>1</v>
      </c>
      <c r="T33" t="s">
        <v>61</v>
      </c>
      <c r="U33">
        <v>4</v>
      </c>
      <c r="V33">
        <v>2934</v>
      </c>
      <c r="W33">
        <v>3070</v>
      </c>
      <c r="X33">
        <v>438</v>
      </c>
      <c r="Y33">
        <v>3390</v>
      </c>
      <c r="AD33" t="s">
        <v>58</v>
      </c>
      <c r="AE33" t="s">
        <v>94</v>
      </c>
      <c r="AF33" t="s">
        <v>117</v>
      </c>
      <c r="AG33" t="s">
        <v>153</v>
      </c>
      <c r="AL33" t="s">
        <v>54</v>
      </c>
      <c r="AM33" t="s">
        <v>56</v>
      </c>
      <c r="AN33">
        <v>4</v>
      </c>
      <c r="AO33">
        <v>3361</v>
      </c>
      <c r="AP33">
        <v>3358</v>
      </c>
      <c r="AQ33">
        <v>1067</v>
      </c>
      <c r="AR33">
        <v>1072</v>
      </c>
      <c r="AY33" t="s">
        <v>57</v>
      </c>
      <c r="AZ33" t="s">
        <v>62</v>
      </c>
      <c r="BA33" t="s">
        <v>66</v>
      </c>
      <c r="BB33" t="s">
        <v>70</v>
      </c>
      <c r="BI33" t="s">
        <v>54</v>
      </c>
    </row>
    <row r="34" spans="1:61">
      <c r="A34">
        <v>3465</v>
      </c>
      <c r="B34">
        <v>1</v>
      </c>
      <c r="C34" t="s">
        <v>127</v>
      </c>
      <c r="D34">
        <v>1</v>
      </c>
      <c r="E34" t="s">
        <v>49</v>
      </c>
      <c r="F34" t="s">
        <v>60</v>
      </c>
      <c r="G34" t="s">
        <v>76</v>
      </c>
      <c r="H34" t="s">
        <v>361</v>
      </c>
      <c r="I34" t="s">
        <v>294</v>
      </c>
      <c r="J34" t="s">
        <v>294</v>
      </c>
      <c r="L34" t="s">
        <v>54</v>
      </c>
      <c r="M34" t="s">
        <v>298</v>
      </c>
      <c r="N34" t="s">
        <v>248</v>
      </c>
      <c r="O34" t="s">
        <v>503</v>
      </c>
      <c r="P34" s="5" t="s">
        <v>324</v>
      </c>
      <c r="Q34" s="5">
        <v>1</v>
      </c>
      <c r="T34" t="s">
        <v>61</v>
      </c>
      <c r="U34">
        <v>2</v>
      </c>
      <c r="V34">
        <v>2934</v>
      </c>
      <c r="W34">
        <v>4243</v>
      </c>
      <c r="AD34" t="s">
        <v>58</v>
      </c>
      <c r="AE34" t="s">
        <v>73</v>
      </c>
      <c r="AL34" s="1">
        <v>5.1142392223246699E+22</v>
      </c>
      <c r="AM34" t="s">
        <v>63</v>
      </c>
      <c r="AN34">
        <v>4</v>
      </c>
      <c r="AO34">
        <v>356</v>
      </c>
      <c r="AP34">
        <v>353</v>
      </c>
      <c r="AQ34">
        <v>506</v>
      </c>
      <c r="AR34">
        <v>513</v>
      </c>
      <c r="AY34" t="s">
        <v>64</v>
      </c>
      <c r="AZ34" t="s">
        <v>65</v>
      </c>
      <c r="BA34" t="s">
        <v>74</v>
      </c>
      <c r="BB34" t="s">
        <v>75</v>
      </c>
      <c r="BI34" s="1">
        <v>5.1142391903246696E+30</v>
      </c>
    </row>
    <row r="35" spans="1:61">
      <c r="A35">
        <v>3642</v>
      </c>
      <c r="B35">
        <v>1</v>
      </c>
      <c r="C35" t="s">
        <v>197</v>
      </c>
      <c r="D35">
        <v>1</v>
      </c>
      <c r="E35" t="s">
        <v>49</v>
      </c>
      <c r="F35" t="s">
        <v>60</v>
      </c>
      <c r="G35" t="s">
        <v>76</v>
      </c>
      <c r="H35" t="s">
        <v>361</v>
      </c>
      <c r="I35" t="s">
        <v>294</v>
      </c>
      <c r="N35" t="s">
        <v>248</v>
      </c>
      <c r="O35" t="s">
        <v>503</v>
      </c>
      <c r="P35" s="5" t="s">
        <v>325</v>
      </c>
      <c r="T35" t="s">
        <v>61</v>
      </c>
      <c r="U35">
        <v>3</v>
      </c>
      <c r="V35">
        <v>2934</v>
      </c>
      <c r="W35">
        <v>4243</v>
      </c>
      <c r="X35">
        <v>3465</v>
      </c>
      <c r="AD35" t="s">
        <v>58</v>
      </c>
      <c r="AE35" t="s">
        <v>73</v>
      </c>
      <c r="AF35" t="s">
        <v>127</v>
      </c>
      <c r="AL35" t="s">
        <v>54</v>
      </c>
      <c r="AM35" t="s">
        <v>63</v>
      </c>
      <c r="AN35">
        <v>5</v>
      </c>
      <c r="AO35">
        <v>356</v>
      </c>
      <c r="AP35">
        <v>353</v>
      </c>
      <c r="AQ35">
        <v>506</v>
      </c>
      <c r="AR35">
        <v>513</v>
      </c>
      <c r="AS35">
        <v>3465</v>
      </c>
      <c r="AY35" t="s">
        <v>64</v>
      </c>
      <c r="AZ35" t="s">
        <v>65</v>
      </c>
      <c r="BA35" t="s">
        <v>74</v>
      </c>
      <c r="BB35" t="s">
        <v>75</v>
      </c>
      <c r="BC35" t="s">
        <v>127</v>
      </c>
      <c r="BI35" t="s">
        <v>54</v>
      </c>
    </row>
    <row r="36" spans="1:61">
      <c r="A36">
        <v>3696</v>
      </c>
      <c r="B36">
        <v>1</v>
      </c>
      <c r="C36" t="s">
        <v>200</v>
      </c>
      <c r="D36">
        <v>39</v>
      </c>
      <c r="E36" t="s">
        <v>49</v>
      </c>
      <c r="F36" t="s">
        <v>60</v>
      </c>
      <c r="G36" t="s">
        <v>76</v>
      </c>
      <c r="H36" t="s">
        <v>361</v>
      </c>
      <c r="I36" t="s">
        <v>294</v>
      </c>
      <c r="N36" t="s">
        <v>248</v>
      </c>
      <c r="O36" t="s">
        <v>503</v>
      </c>
      <c r="P36" s="5" t="s">
        <v>326</v>
      </c>
      <c r="T36" t="s">
        <v>61</v>
      </c>
      <c r="U36">
        <v>2</v>
      </c>
      <c r="V36">
        <v>5413</v>
      </c>
      <c r="W36">
        <v>280</v>
      </c>
      <c r="AD36" t="s">
        <v>86</v>
      </c>
      <c r="AE36" t="s">
        <v>201</v>
      </c>
      <c r="AL36" t="s">
        <v>54</v>
      </c>
      <c r="AM36" t="s">
        <v>56</v>
      </c>
      <c r="AN36">
        <v>6</v>
      </c>
      <c r="AO36">
        <v>3361</v>
      </c>
      <c r="AP36">
        <v>3358</v>
      </c>
      <c r="AQ36">
        <v>2171</v>
      </c>
      <c r="AR36">
        <v>2920</v>
      </c>
      <c r="AS36">
        <v>3698</v>
      </c>
      <c r="AT36">
        <v>280</v>
      </c>
      <c r="AY36" t="s">
        <v>57</v>
      </c>
      <c r="AZ36" t="s">
        <v>62</v>
      </c>
      <c r="BA36" t="s">
        <v>90</v>
      </c>
      <c r="BB36" t="s">
        <v>123</v>
      </c>
      <c r="BC36" t="s">
        <v>199</v>
      </c>
      <c r="BD36" t="s">
        <v>201</v>
      </c>
      <c r="BI36" t="s">
        <v>54</v>
      </c>
    </row>
    <row r="37" spans="1:61">
      <c r="A37">
        <v>3697</v>
      </c>
      <c r="B37">
        <v>1</v>
      </c>
      <c r="C37" t="s">
        <v>202</v>
      </c>
      <c r="D37">
        <v>39</v>
      </c>
      <c r="E37" t="s">
        <v>49</v>
      </c>
      <c r="F37" t="s">
        <v>60</v>
      </c>
      <c r="G37" t="s">
        <v>76</v>
      </c>
      <c r="H37" t="s">
        <v>361</v>
      </c>
      <c r="I37" t="s">
        <v>294</v>
      </c>
      <c r="N37" t="s">
        <v>248</v>
      </c>
      <c r="O37" t="s">
        <v>503</v>
      </c>
      <c r="P37" s="5" t="s">
        <v>327</v>
      </c>
      <c r="T37" t="s">
        <v>51</v>
      </c>
      <c r="U37">
        <v>2</v>
      </c>
      <c r="V37">
        <v>5413</v>
      </c>
      <c r="W37">
        <v>1027</v>
      </c>
      <c r="AD37" t="s">
        <v>86</v>
      </c>
      <c r="AE37" t="s">
        <v>198</v>
      </c>
      <c r="AL37" t="s">
        <v>54</v>
      </c>
      <c r="AM37" t="s">
        <v>56</v>
      </c>
      <c r="AN37">
        <v>6</v>
      </c>
      <c r="AO37">
        <v>3361</v>
      </c>
      <c r="AP37">
        <v>3358</v>
      </c>
      <c r="AQ37">
        <v>2171</v>
      </c>
      <c r="AR37">
        <v>2920</v>
      </c>
      <c r="AS37">
        <v>3698</v>
      </c>
      <c r="AT37">
        <v>1027</v>
      </c>
      <c r="AY37" t="s">
        <v>57</v>
      </c>
      <c r="AZ37" t="s">
        <v>62</v>
      </c>
      <c r="BA37" t="s">
        <v>90</v>
      </c>
      <c r="BB37" t="s">
        <v>123</v>
      </c>
      <c r="BC37" t="s">
        <v>199</v>
      </c>
      <c r="BD37" t="s">
        <v>198</v>
      </c>
      <c r="BI37" t="s">
        <v>54</v>
      </c>
    </row>
    <row r="38" spans="1:61">
      <c r="A38">
        <v>3984</v>
      </c>
      <c r="B38">
        <v>1</v>
      </c>
      <c r="C38" t="s">
        <v>203</v>
      </c>
      <c r="D38">
        <v>1</v>
      </c>
      <c r="E38" t="s">
        <v>49</v>
      </c>
      <c r="F38" t="s">
        <v>60</v>
      </c>
      <c r="G38" t="s">
        <v>76</v>
      </c>
      <c r="H38" t="s">
        <v>361</v>
      </c>
      <c r="I38" t="s">
        <v>294</v>
      </c>
      <c r="N38" t="s">
        <v>248</v>
      </c>
      <c r="O38" t="s">
        <v>503</v>
      </c>
      <c r="P38" s="5" t="s">
        <v>328</v>
      </c>
      <c r="T38" t="s">
        <v>61</v>
      </c>
      <c r="U38">
        <v>2</v>
      </c>
      <c r="V38">
        <v>2934</v>
      </c>
      <c r="W38">
        <v>4243</v>
      </c>
      <c r="AD38" t="s">
        <v>58</v>
      </c>
      <c r="AE38" t="s">
        <v>73</v>
      </c>
      <c r="AL38" t="s">
        <v>54</v>
      </c>
      <c r="AM38" t="s">
        <v>63</v>
      </c>
      <c r="AN38">
        <v>4</v>
      </c>
      <c r="AO38">
        <v>356</v>
      </c>
      <c r="AP38">
        <v>353</v>
      </c>
      <c r="AQ38">
        <v>506</v>
      </c>
      <c r="AR38">
        <v>513</v>
      </c>
      <c r="AY38" t="s">
        <v>64</v>
      </c>
      <c r="AZ38" t="s">
        <v>65</v>
      </c>
      <c r="BA38" t="s">
        <v>74</v>
      </c>
      <c r="BB38" t="s">
        <v>75</v>
      </c>
      <c r="BI38" t="s">
        <v>54</v>
      </c>
    </row>
    <row r="39" spans="1:61">
      <c r="A39">
        <v>4062</v>
      </c>
      <c r="B39">
        <v>1</v>
      </c>
      <c r="C39" t="s">
        <v>205</v>
      </c>
      <c r="D39">
        <v>21</v>
      </c>
      <c r="E39" t="s">
        <v>49</v>
      </c>
      <c r="F39" t="s">
        <v>60</v>
      </c>
      <c r="G39" t="s">
        <v>76</v>
      </c>
      <c r="H39" t="s">
        <v>361</v>
      </c>
      <c r="I39" t="s">
        <v>294</v>
      </c>
      <c r="N39" t="s">
        <v>248</v>
      </c>
      <c r="O39" t="s">
        <v>503</v>
      </c>
      <c r="P39" s="5" t="s">
        <v>329</v>
      </c>
      <c r="T39" t="s">
        <v>61</v>
      </c>
      <c r="U39">
        <v>2</v>
      </c>
      <c r="V39">
        <v>2956</v>
      </c>
      <c r="W39">
        <v>4031</v>
      </c>
      <c r="AD39" t="s">
        <v>148</v>
      </c>
      <c r="AE39" t="s">
        <v>204</v>
      </c>
      <c r="AL39" t="s">
        <v>54</v>
      </c>
      <c r="AM39" t="s">
        <v>63</v>
      </c>
      <c r="AN39">
        <v>2</v>
      </c>
      <c r="AO39">
        <v>356</v>
      </c>
      <c r="AP39">
        <v>353</v>
      </c>
      <c r="AY39" t="s">
        <v>64</v>
      </c>
      <c r="AZ39" t="s">
        <v>65</v>
      </c>
      <c r="BI39" t="s">
        <v>54</v>
      </c>
    </row>
    <row r="40" spans="1:61">
      <c r="A40">
        <v>4239</v>
      </c>
      <c r="B40">
        <v>1</v>
      </c>
      <c r="C40" t="s">
        <v>207</v>
      </c>
      <c r="D40">
        <v>1</v>
      </c>
      <c r="E40" t="s">
        <v>49</v>
      </c>
      <c r="F40" t="s">
        <v>60</v>
      </c>
      <c r="G40" t="s">
        <v>76</v>
      </c>
      <c r="H40" t="s">
        <v>361</v>
      </c>
      <c r="I40" t="s">
        <v>294</v>
      </c>
      <c r="N40" t="s">
        <v>248</v>
      </c>
      <c r="O40" t="s">
        <v>503</v>
      </c>
      <c r="P40" s="5" t="s">
        <v>330</v>
      </c>
      <c r="T40" t="s">
        <v>61</v>
      </c>
      <c r="U40">
        <v>3</v>
      </c>
      <c r="V40">
        <v>2934</v>
      </c>
      <c r="W40">
        <v>4243</v>
      </c>
      <c r="X40">
        <v>3465</v>
      </c>
      <c r="AD40" t="s">
        <v>58</v>
      </c>
      <c r="AE40" t="s">
        <v>73</v>
      </c>
      <c r="AF40" t="s">
        <v>127</v>
      </c>
      <c r="AL40" t="s">
        <v>54</v>
      </c>
      <c r="AM40" t="s">
        <v>63</v>
      </c>
      <c r="AN40">
        <v>5</v>
      </c>
      <c r="AO40">
        <v>356</v>
      </c>
      <c r="AP40">
        <v>353</v>
      </c>
      <c r="AQ40">
        <v>506</v>
      </c>
      <c r="AR40">
        <v>513</v>
      </c>
      <c r="AS40">
        <v>3465</v>
      </c>
      <c r="AY40" t="s">
        <v>64</v>
      </c>
      <c r="AZ40" t="s">
        <v>65</v>
      </c>
      <c r="BA40" t="s">
        <v>74</v>
      </c>
      <c r="BB40" t="s">
        <v>75</v>
      </c>
      <c r="BC40" t="s">
        <v>127</v>
      </c>
      <c r="BI40" t="s">
        <v>54</v>
      </c>
    </row>
    <row r="41" spans="1:61">
      <c r="A41">
        <v>4265</v>
      </c>
      <c r="B41">
        <v>1</v>
      </c>
      <c r="C41" t="s">
        <v>208</v>
      </c>
      <c r="D41">
        <v>1</v>
      </c>
      <c r="E41" t="s">
        <v>49</v>
      </c>
      <c r="F41" t="s">
        <v>60</v>
      </c>
      <c r="G41" t="s">
        <v>76</v>
      </c>
      <c r="H41" t="s">
        <v>361</v>
      </c>
      <c r="I41" t="s">
        <v>294</v>
      </c>
      <c r="N41" t="s">
        <v>248</v>
      </c>
      <c r="O41" t="s">
        <v>503</v>
      </c>
      <c r="P41" s="5" t="s">
        <v>331</v>
      </c>
      <c r="T41" t="s">
        <v>61</v>
      </c>
      <c r="U41">
        <v>2</v>
      </c>
      <c r="V41">
        <v>2934</v>
      </c>
      <c r="W41">
        <v>4243</v>
      </c>
      <c r="AD41" t="s">
        <v>58</v>
      </c>
      <c r="AE41" t="s">
        <v>73</v>
      </c>
      <c r="AL41" s="1">
        <v>42674269</v>
      </c>
      <c r="AM41" t="s">
        <v>63</v>
      </c>
      <c r="AN41">
        <v>4</v>
      </c>
      <c r="AO41">
        <v>356</v>
      </c>
      <c r="AP41">
        <v>353</v>
      </c>
      <c r="AQ41">
        <v>506</v>
      </c>
      <c r="AR41">
        <v>513</v>
      </c>
      <c r="AY41" t="s">
        <v>64</v>
      </c>
      <c r="AZ41" t="s">
        <v>65</v>
      </c>
      <c r="BA41" t="s">
        <v>74</v>
      </c>
      <c r="BB41" t="s">
        <v>75</v>
      </c>
      <c r="BI41" t="s">
        <v>54</v>
      </c>
    </row>
    <row r="42" spans="1:61">
      <c r="A42">
        <v>4267</v>
      </c>
      <c r="B42">
        <v>1</v>
      </c>
      <c r="C42" t="s">
        <v>209</v>
      </c>
      <c r="D42">
        <v>1</v>
      </c>
      <c r="E42" t="s">
        <v>49</v>
      </c>
      <c r="F42" t="s">
        <v>60</v>
      </c>
      <c r="G42" t="s">
        <v>76</v>
      </c>
      <c r="H42" t="s">
        <v>361</v>
      </c>
      <c r="I42" t="s">
        <v>294</v>
      </c>
      <c r="N42" t="s">
        <v>248</v>
      </c>
      <c r="O42" t="s">
        <v>503</v>
      </c>
      <c r="P42" s="5" t="s">
        <v>332</v>
      </c>
      <c r="T42" t="s">
        <v>61</v>
      </c>
      <c r="U42">
        <v>3</v>
      </c>
      <c r="V42">
        <v>2934</v>
      </c>
      <c r="W42">
        <v>4243</v>
      </c>
      <c r="X42">
        <v>4265</v>
      </c>
      <c r="AD42" t="s">
        <v>58</v>
      </c>
      <c r="AE42" t="s">
        <v>73</v>
      </c>
      <c r="AF42" t="s">
        <v>208</v>
      </c>
      <c r="AL42" t="s">
        <v>54</v>
      </c>
      <c r="AM42" t="s">
        <v>56</v>
      </c>
      <c r="AN42">
        <v>4</v>
      </c>
      <c r="AO42">
        <v>3361</v>
      </c>
      <c r="AP42">
        <v>3358</v>
      </c>
      <c r="AQ42">
        <v>4242</v>
      </c>
      <c r="AR42">
        <v>4240</v>
      </c>
      <c r="AY42" t="s">
        <v>57</v>
      </c>
      <c r="AZ42" t="s">
        <v>62</v>
      </c>
      <c r="BA42" t="s">
        <v>77</v>
      </c>
      <c r="BB42" t="s">
        <v>98</v>
      </c>
      <c r="BI42" t="s">
        <v>54</v>
      </c>
    </row>
    <row r="43" spans="1:61">
      <c r="A43">
        <v>4269</v>
      </c>
      <c r="B43">
        <v>1</v>
      </c>
      <c r="C43" t="s">
        <v>210</v>
      </c>
      <c r="D43">
        <v>1</v>
      </c>
      <c r="E43" t="s">
        <v>49</v>
      </c>
      <c r="F43" t="s">
        <v>60</v>
      </c>
      <c r="G43" t="s">
        <v>76</v>
      </c>
      <c r="H43" t="s">
        <v>361</v>
      </c>
      <c r="I43" t="s">
        <v>294</v>
      </c>
      <c r="N43" t="s">
        <v>248</v>
      </c>
      <c r="O43" t="s">
        <v>503</v>
      </c>
      <c r="P43" s="5" t="s">
        <v>333</v>
      </c>
      <c r="T43" t="s">
        <v>61</v>
      </c>
      <c r="U43">
        <v>3</v>
      </c>
      <c r="V43">
        <v>2934</v>
      </c>
      <c r="W43">
        <v>4243</v>
      </c>
      <c r="X43">
        <v>4265</v>
      </c>
      <c r="AD43" t="s">
        <v>58</v>
      </c>
      <c r="AE43" t="s">
        <v>73</v>
      </c>
      <c r="AF43" t="s">
        <v>208</v>
      </c>
      <c r="AL43" t="s">
        <v>54</v>
      </c>
      <c r="AM43" t="s">
        <v>56</v>
      </c>
      <c r="AN43">
        <v>4</v>
      </c>
      <c r="AO43">
        <v>3361</v>
      </c>
      <c r="AP43">
        <v>3358</v>
      </c>
      <c r="AQ43">
        <v>4242</v>
      </c>
      <c r="AR43">
        <v>4240</v>
      </c>
      <c r="AY43" t="s">
        <v>57</v>
      </c>
      <c r="AZ43" t="s">
        <v>62</v>
      </c>
      <c r="BA43" t="s">
        <v>77</v>
      </c>
      <c r="BB43" t="s">
        <v>98</v>
      </c>
      <c r="BI43" t="s">
        <v>54</v>
      </c>
    </row>
    <row r="44" spans="1:61">
      <c r="A44">
        <v>4397</v>
      </c>
      <c r="B44">
        <v>1</v>
      </c>
      <c r="C44" t="s">
        <v>211</v>
      </c>
      <c r="D44">
        <v>1</v>
      </c>
      <c r="E44" t="s">
        <v>49</v>
      </c>
      <c r="F44" t="s">
        <v>60</v>
      </c>
      <c r="G44" t="s">
        <v>76</v>
      </c>
      <c r="H44" t="s">
        <v>361</v>
      </c>
      <c r="I44" t="s">
        <v>294</v>
      </c>
      <c r="N44" t="s">
        <v>248</v>
      </c>
      <c r="O44" t="s">
        <v>503</v>
      </c>
      <c r="P44" s="5" t="s">
        <v>334</v>
      </c>
      <c r="T44" t="s">
        <v>61</v>
      </c>
      <c r="U44">
        <v>2</v>
      </c>
      <c r="V44">
        <v>2934</v>
      </c>
      <c r="W44">
        <v>4243</v>
      </c>
      <c r="AD44" t="s">
        <v>58</v>
      </c>
      <c r="AE44" t="s">
        <v>73</v>
      </c>
      <c r="AL44" t="s">
        <v>54</v>
      </c>
      <c r="AM44" t="s">
        <v>63</v>
      </c>
      <c r="AN44">
        <v>4</v>
      </c>
      <c r="AO44">
        <v>356</v>
      </c>
      <c r="AP44">
        <v>353</v>
      </c>
      <c r="AQ44">
        <v>506</v>
      </c>
      <c r="AR44">
        <v>513</v>
      </c>
      <c r="AY44" t="s">
        <v>64</v>
      </c>
      <c r="AZ44" t="s">
        <v>65</v>
      </c>
      <c r="BA44" t="s">
        <v>74</v>
      </c>
      <c r="BB44" t="s">
        <v>75</v>
      </c>
      <c r="BI44" t="s">
        <v>54</v>
      </c>
    </row>
    <row r="45" spans="1:61">
      <c r="A45">
        <v>4403</v>
      </c>
      <c r="B45">
        <v>1</v>
      </c>
      <c r="C45" t="s">
        <v>212</v>
      </c>
      <c r="D45">
        <v>1</v>
      </c>
      <c r="E45" t="s">
        <v>49</v>
      </c>
      <c r="F45" t="s">
        <v>60</v>
      </c>
      <c r="G45" t="s">
        <v>76</v>
      </c>
      <c r="H45" t="s">
        <v>361</v>
      </c>
      <c r="I45" t="s">
        <v>294</v>
      </c>
      <c r="N45" t="s">
        <v>248</v>
      </c>
      <c r="O45" t="s">
        <v>503</v>
      </c>
      <c r="P45" s="5">
        <v>3297</v>
      </c>
      <c r="T45" t="s">
        <v>61</v>
      </c>
      <c r="U45">
        <v>2</v>
      </c>
      <c r="V45">
        <v>2934</v>
      </c>
      <c r="W45">
        <v>357</v>
      </c>
      <c r="AD45" t="s">
        <v>58</v>
      </c>
      <c r="AE45" t="s">
        <v>187</v>
      </c>
      <c r="AL45" t="s">
        <v>54</v>
      </c>
      <c r="AM45" t="s">
        <v>63</v>
      </c>
      <c r="AN45">
        <v>3</v>
      </c>
      <c r="AO45">
        <v>356</v>
      </c>
      <c r="AP45">
        <v>353</v>
      </c>
      <c r="AQ45">
        <v>506</v>
      </c>
      <c r="AY45" t="s">
        <v>64</v>
      </c>
      <c r="AZ45" t="s">
        <v>65</v>
      </c>
      <c r="BA45" t="s">
        <v>74</v>
      </c>
      <c r="BI45" t="s">
        <v>54</v>
      </c>
    </row>
    <row r="46" spans="1:61">
      <c r="A46">
        <v>4536</v>
      </c>
      <c r="B46">
        <v>1</v>
      </c>
      <c r="C46" t="s">
        <v>157</v>
      </c>
      <c r="D46">
        <v>13</v>
      </c>
      <c r="E46" t="s">
        <v>49</v>
      </c>
      <c r="F46" t="s">
        <v>60</v>
      </c>
      <c r="G46" t="s">
        <v>76</v>
      </c>
      <c r="H46" t="s">
        <v>360</v>
      </c>
      <c r="I46" t="s">
        <v>294</v>
      </c>
      <c r="J46" t="s">
        <v>294</v>
      </c>
      <c r="K46" t="s">
        <v>294</v>
      </c>
      <c r="L46" t="s">
        <v>297</v>
      </c>
      <c r="M46" t="s">
        <v>298</v>
      </c>
      <c r="N46" t="s">
        <v>500</v>
      </c>
      <c r="O46" t="s">
        <v>504</v>
      </c>
      <c r="P46" s="5">
        <v>2722</v>
      </c>
      <c r="Q46" s="5" t="s">
        <v>307</v>
      </c>
      <c r="T46" t="s">
        <v>51</v>
      </c>
      <c r="U46">
        <v>3</v>
      </c>
      <c r="V46">
        <v>2953</v>
      </c>
      <c r="W46">
        <v>1616</v>
      </c>
      <c r="X46">
        <v>4541</v>
      </c>
      <c r="AD46" t="s">
        <v>52</v>
      </c>
      <c r="AE46" t="s">
        <v>53</v>
      </c>
      <c r="AF46" t="s">
        <v>156</v>
      </c>
      <c r="AL46" s="1">
        <v>4551509221204540</v>
      </c>
      <c r="AM46" t="s">
        <v>63</v>
      </c>
      <c r="AN46">
        <v>4</v>
      </c>
      <c r="AO46">
        <v>356</v>
      </c>
      <c r="AP46">
        <v>353</v>
      </c>
      <c r="AQ46">
        <v>3277</v>
      </c>
      <c r="AR46">
        <v>1116</v>
      </c>
      <c r="AY46" t="s">
        <v>64</v>
      </c>
      <c r="AZ46" t="s">
        <v>65</v>
      </c>
      <c r="BA46" t="s">
        <v>69</v>
      </c>
      <c r="BB46" t="s">
        <v>134</v>
      </c>
      <c r="BI46" t="s">
        <v>54</v>
      </c>
    </row>
    <row r="47" spans="1:61">
      <c r="A47">
        <v>4546</v>
      </c>
      <c r="B47">
        <v>1</v>
      </c>
      <c r="C47" t="s">
        <v>213</v>
      </c>
      <c r="D47">
        <v>13</v>
      </c>
      <c r="E47" t="s">
        <v>49</v>
      </c>
      <c r="F47" t="s">
        <v>60</v>
      </c>
      <c r="G47" t="s">
        <v>76</v>
      </c>
      <c r="H47" t="s">
        <v>360</v>
      </c>
      <c r="I47" t="s">
        <v>294</v>
      </c>
      <c r="J47" t="s">
        <v>294</v>
      </c>
      <c r="K47" t="s">
        <v>294</v>
      </c>
      <c r="L47" t="s">
        <v>297</v>
      </c>
      <c r="M47" t="s">
        <v>298</v>
      </c>
      <c r="N47" t="s">
        <v>500</v>
      </c>
      <c r="O47" t="s">
        <v>504</v>
      </c>
      <c r="P47" s="5">
        <v>2705</v>
      </c>
      <c r="Q47" s="5" t="s">
        <v>307</v>
      </c>
      <c r="T47" t="s">
        <v>51</v>
      </c>
      <c r="U47">
        <v>4</v>
      </c>
      <c r="V47">
        <v>2953</v>
      </c>
      <c r="W47">
        <v>1616</v>
      </c>
      <c r="X47">
        <v>4541</v>
      </c>
      <c r="Y47">
        <v>4536</v>
      </c>
      <c r="AD47" t="s">
        <v>52</v>
      </c>
      <c r="AE47" t="s">
        <v>53</v>
      </c>
      <c r="AF47" t="s">
        <v>156</v>
      </c>
      <c r="AG47" t="s">
        <v>157</v>
      </c>
      <c r="AL47" t="s">
        <v>54</v>
      </c>
      <c r="AM47" t="s">
        <v>56</v>
      </c>
      <c r="AN47">
        <v>4</v>
      </c>
      <c r="AO47">
        <v>3361</v>
      </c>
      <c r="AP47">
        <v>3358</v>
      </c>
      <c r="AQ47">
        <v>1120</v>
      </c>
      <c r="AR47">
        <v>4536</v>
      </c>
      <c r="AY47" t="s">
        <v>57</v>
      </c>
      <c r="AZ47" t="s">
        <v>62</v>
      </c>
      <c r="BA47" t="s">
        <v>107</v>
      </c>
      <c r="BB47" t="s">
        <v>157</v>
      </c>
      <c r="BI47" t="s">
        <v>54</v>
      </c>
    </row>
    <row r="48" spans="1:61">
      <c r="A48">
        <v>4551</v>
      </c>
      <c r="B48">
        <v>1</v>
      </c>
      <c r="C48" t="s">
        <v>214</v>
      </c>
      <c r="D48">
        <v>13</v>
      </c>
      <c r="E48" t="s">
        <v>49</v>
      </c>
      <c r="F48" t="s">
        <v>60</v>
      </c>
      <c r="G48" t="s">
        <v>76</v>
      </c>
      <c r="H48" t="s">
        <v>360</v>
      </c>
      <c r="I48" t="s">
        <v>294</v>
      </c>
      <c r="J48" t="s">
        <v>294</v>
      </c>
      <c r="K48" t="s">
        <v>294</v>
      </c>
      <c r="L48" t="s">
        <v>297</v>
      </c>
      <c r="M48" t="s">
        <v>298</v>
      </c>
      <c r="N48" t="s">
        <v>500</v>
      </c>
      <c r="O48" t="s">
        <v>504</v>
      </c>
      <c r="P48" s="5">
        <v>2727</v>
      </c>
      <c r="Q48" s="5" t="s">
        <v>307</v>
      </c>
      <c r="T48" t="s">
        <v>51</v>
      </c>
      <c r="U48">
        <v>4</v>
      </c>
      <c r="V48">
        <v>2953</v>
      </c>
      <c r="W48">
        <v>1616</v>
      </c>
      <c r="X48">
        <v>4541</v>
      </c>
      <c r="Y48">
        <v>4536</v>
      </c>
      <c r="AD48" t="s">
        <v>52</v>
      </c>
      <c r="AE48" t="s">
        <v>53</v>
      </c>
      <c r="AF48" t="s">
        <v>156</v>
      </c>
      <c r="AG48" t="s">
        <v>157</v>
      </c>
      <c r="AL48" t="s">
        <v>54</v>
      </c>
      <c r="AM48" t="s">
        <v>56</v>
      </c>
      <c r="AN48">
        <v>4</v>
      </c>
      <c r="AO48">
        <v>3361</v>
      </c>
      <c r="AP48">
        <v>3358</v>
      </c>
      <c r="AQ48">
        <v>1120</v>
      </c>
      <c r="AR48">
        <v>4536</v>
      </c>
      <c r="AY48" t="s">
        <v>57</v>
      </c>
      <c r="AZ48" t="s">
        <v>62</v>
      </c>
      <c r="BA48" t="s">
        <v>107</v>
      </c>
      <c r="BB48" t="s">
        <v>157</v>
      </c>
      <c r="BI48" t="s">
        <v>54</v>
      </c>
    </row>
    <row r="49" spans="1:64">
      <c r="A49">
        <v>4654</v>
      </c>
      <c r="B49">
        <v>1</v>
      </c>
      <c r="C49" t="s">
        <v>216</v>
      </c>
      <c r="D49">
        <v>23</v>
      </c>
      <c r="E49" t="s">
        <v>49</v>
      </c>
      <c r="F49" t="s">
        <v>60</v>
      </c>
      <c r="G49" t="s">
        <v>76</v>
      </c>
      <c r="H49" t="s">
        <v>361</v>
      </c>
      <c r="I49" t="s">
        <v>294</v>
      </c>
      <c r="J49" t="s">
        <v>302</v>
      </c>
      <c r="K49" t="s">
        <v>302</v>
      </c>
      <c r="N49" t="s">
        <v>248</v>
      </c>
      <c r="O49" t="s">
        <v>503</v>
      </c>
      <c r="P49" s="5" t="s">
        <v>250</v>
      </c>
      <c r="T49" t="s">
        <v>51</v>
      </c>
      <c r="U49">
        <v>3</v>
      </c>
      <c r="V49">
        <v>2960</v>
      </c>
      <c r="W49">
        <v>4651</v>
      </c>
      <c r="X49">
        <v>1026</v>
      </c>
      <c r="AD49" t="s">
        <v>91</v>
      </c>
      <c r="AE49" t="s">
        <v>92</v>
      </c>
      <c r="AF49" t="s">
        <v>215</v>
      </c>
      <c r="AL49" t="s">
        <v>54</v>
      </c>
      <c r="AM49" t="s">
        <v>56</v>
      </c>
      <c r="AN49">
        <v>5</v>
      </c>
      <c r="AO49">
        <v>3361</v>
      </c>
      <c r="AP49">
        <v>3358</v>
      </c>
      <c r="AQ49">
        <v>2171</v>
      </c>
      <c r="AR49">
        <v>4651</v>
      </c>
      <c r="AS49">
        <v>1026</v>
      </c>
      <c r="AY49" t="s">
        <v>57</v>
      </c>
      <c r="AZ49" t="s">
        <v>62</v>
      </c>
      <c r="BA49" t="s">
        <v>90</v>
      </c>
      <c r="BB49" t="s">
        <v>92</v>
      </c>
      <c r="BC49" t="s">
        <v>215</v>
      </c>
      <c r="BI49" t="s">
        <v>54</v>
      </c>
      <c r="BJ49">
        <v>1455</v>
      </c>
      <c r="BK49" t="s">
        <v>55</v>
      </c>
      <c r="BL49" t="s">
        <v>217</v>
      </c>
    </row>
    <row r="50" spans="1:64">
      <c r="A50">
        <v>4655</v>
      </c>
      <c r="B50">
        <v>1</v>
      </c>
      <c r="C50" t="s">
        <v>218</v>
      </c>
      <c r="D50">
        <v>23</v>
      </c>
      <c r="E50" t="s">
        <v>49</v>
      </c>
      <c r="F50" t="s">
        <v>60</v>
      </c>
      <c r="G50" t="s">
        <v>76</v>
      </c>
      <c r="H50" t="s">
        <v>361</v>
      </c>
      <c r="I50" t="s">
        <v>294</v>
      </c>
      <c r="J50" t="s">
        <v>302</v>
      </c>
      <c r="K50" t="s">
        <v>302</v>
      </c>
      <c r="N50" t="s">
        <v>248</v>
      </c>
      <c r="O50" t="s">
        <v>503</v>
      </c>
      <c r="P50" s="5" t="s">
        <v>251</v>
      </c>
      <c r="T50" t="s">
        <v>61</v>
      </c>
      <c r="U50">
        <v>3</v>
      </c>
      <c r="V50">
        <v>2960</v>
      </c>
      <c r="W50">
        <v>4651</v>
      </c>
      <c r="X50">
        <v>1264</v>
      </c>
      <c r="AD50" t="s">
        <v>91</v>
      </c>
      <c r="AE50" t="s">
        <v>92</v>
      </c>
      <c r="AF50" t="s">
        <v>219</v>
      </c>
      <c r="AL50" t="s">
        <v>54</v>
      </c>
      <c r="AM50" t="s">
        <v>56</v>
      </c>
      <c r="AN50">
        <v>5</v>
      </c>
      <c r="AO50">
        <v>3361</v>
      </c>
      <c r="AP50">
        <v>3358</v>
      </c>
      <c r="AQ50">
        <v>2171</v>
      </c>
      <c r="AR50">
        <v>4651</v>
      </c>
      <c r="AS50">
        <v>1264</v>
      </c>
      <c r="AY50" t="s">
        <v>57</v>
      </c>
      <c r="AZ50" t="s">
        <v>62</v>
      </c>
      <c r="BA50" t="s">
        <v>90</v>
      </c>
      <c r="BB50" t="s">
        <v>92</v>
      </c>
      <c r="BC50" t="s">
        <v>219</v>
      </c>
      <c r="BI50" t="s">
        <v>54</v>
      </c>
      <c r="BJ50">
        <v>1466</v>
      </c>
      <c r="BK50" t="s">
        <v>55</v>
      </c>
      <c r="BL50" t="s">
        <v>220</v>
      </c>
    </row>
    <row r="51" spans="1:64">
      <c r="A51">
        <v>4810</v>
      </c>
      <c r="B51">
        <v>1</v>
      </c>
      <c r="C51" t="s">
        <v>221</v>
      </c>
      <c r="D51">
        <v>1</v>
      </c>
      <c r="E51" t="s">
        <v>49</v>
      </c>
      <c r="F51" t="s">
        <v>60</v>
      </c>
      <c r="G51" t="s">
        <v>76</v>
      </c>
      <c r="H51" t="s">
        <v>361</v>
      </c>
      <c r="I51" t="s">
        <v>294</v>
      </c>
      <c r="J51" t="s">
        <v>302</v>
      </c>
      <c r="K51" t="s">
        <v>294</v>
      </c>
      <c r="N51" t="s">
        <v>248</v>
      </c>
      <c r="O51" t="s">
        <v>503</v>
      </c>
      <c r="P51" s="5" t="s">
        <v>252</v>
      </c>
      <c r="T51" t="s">
        <v>61</v>
      </c>
      <c r="U51">
        <v>2</v>
      </c>
      <c r="V51">
        <v>2934</v>
      </c>
      <c r="W51">
        <v>4243</v>
      </c>
      <c r="AD51" t="s">
        <v>58</v>
      </c>
      <c r="AE51" t="s">
        <v>73</v>
      </c>
      <c r="AL51" t="s">
        <v>54</v>
      </c>
      <c r="AM51" t="s">
        <v>56</v>
      </c>
      <c r="AN51">
        <v>4</v>
      </c>
      <c r="AO51">
        <v>3361</v>
      </c>
      <c r="AP51">
        <v>3358</v>
      </c>
      <c r="AQ51">
        <v>4242</v>
      </c>
      <c r="AR51">
        <v>4811</v>
      </c>
      <c r="AY51" t="s">
        <v>57</v>
      </c>
      <c r="AZ51" t="s">
        <v>62</v>
      </c>
      <c r="BA51" t="s">
        <v>77</v>
      </c>
      <c r="BB51" t="s">
        <v>85</v>
      </c>
      <c r="BI51" t="s">
        <v>54</v>
      </c>
    </row>
    <row r="52" spans="1:64">
      <c r="A52">
        <v>5022</v>
      </c>
      <c r="B52">
        <v>1</v>
      </c>
      <c r="C52" t="s">
        <v>222</v>
      </c>
      <c r="D52">
        <v>39</v>
      </c>
      <c r="E52" t="s">
        <v>49</v>
      </c>
      <c r="F52" t="s">
        <v>60</v>
      </c>
      <c r="G52" t="s">
        <v>76</v>
      </c>
      <c r="H52" t="s">
        <v>361</v>
      </c>
      <c r="I52" t="s">
        <v>294</v>
      </c>
      <c r="J52" t="s">
        <v>294</v>
      </c>
      <c r="N52" t="s">
        <v>248</v>
      </c>
      <c r="O52" t="s">
        <v>503</v>
      </c>
      <c r="P52" s="5">
        <v>5023</v>
      </c>
      <c r="T52" t="s">
        <v>61</v>
      </c>
      <c r="U52">
        <v>4</v>
      </c>
      <c r="V52">
        <v>5413</v>
      </c>
      <c r="W52">
        <v>490</v>
      </c>
      <c r="X52">
        <v>4378</v>
      </c>
      <c r="Y52">
        <v>4405</v>
      </c>
      <c r="AD52" t="s">
        <v>86</v>
      </c>
      <c r="AE52" t="s">
        <v>87</v>
      </c>
      <c r="AF52" t="s">
        <v>140</v>
      </c>
      <c r="AG52" t="s">
        <v>141</v>
      </c>
      <c r="AL52" t="s">
        <v>54</v>
      </c>
      <c r="AM52" t="s">
        <v>56</v>
      </c>
      <c r="AN52">
        <v>5</v>
      </c>
      <c r="AO52">
        <v>3361</v>
      </c>
      <c r="AP52">
        <v>3358</v>
      </c>
      <c r="AQ52">
        <v>490</v>
      </c>
      <c r="AR52">
        <v>4378</v>
      </c>
      <c r="AS52">
        <v>4405</v>
      </c>
      <c r="AY52" t="s">
        <v>57</v>
      </c>
      <c r="AZ52" t="s">
        <v>62</v>
      </c>
      <c r="BA52" t="s">
        <v>87</v>
      </c>
      <c r="BB52" t="s">
        <v>140</v>
      </c>
      <c r="BC52" t="s">
        <v>141</v>
      </c>
      <c r="BI52" t="s">
        <v>54</v>
      </c>
    </row>
    <row r="53" spans="1:64">
      <c r="A53">
        <v>5078</v>
      </c>
      <c r="B53">
        <v>1</v>
      </c>
      <c r="C53" t="s">
        <v>224</v>
      </c>
      <c r="D53">
        <v>28</v>
      </c>
      <c r="E53" t="s">
        <v>49</v>
      </c>
      <c r="F53" t="s">
        <v>60</v>
      </c>
      <c r="G53" t="s">
        <v>76</v>
      </c>
      <c r="H53" t="s">
        <v>367</v>
      </c>
      <c r="I53" t="s">
        <v>294</v>
      </c>
      <c r="J53" t="s">
        <v>294</v>
      </c>
      <c r="N53" t="s">
        <v>248</v>
      </c>
      <c r="O53" t="s">
        <v>503</v>
      </c>
      <c r="P53" s="5" t="s">
        <v>253</v>
      </c>
      <c r="T53" t="s">
        <v>79</v>
      </c>
      <c r="U53">
        <v>3</v>
      </c>
      <c r="V53">
        <v>1665</v>
      </c>
      <c r="W53">
        <v>4363</v>
      </c>
      <c r="X53">
        <v>5077</v>
      </c>
      <c r="AD53" t="s">
        <v>128</v>
      </c>
      <c r="AE53" t="s">
        <v>142</v>
      </c>
      <c r="AF53" t="s">
        <v>223</v>
      </c>
      <c r="AL53" t="s">
        <v>54</v>
      </c>
      <c r="AM53" t="s">
        <v>56</v>
      </c>
      <c r="AN53">
        <v>5</v>
      </c>
      <c r="AO53">
        <v>3361</v>
      </c>
      <c r="AP53">
        <v>1832</v>
      </c>
      <c r="AQ53">
        <v>4365</v>
      </c>
      <c r="AR53">
        <v>4363</v>
      </c>
      <c r="AS53">
        <v>5077</v>
      </c>
      <c r="AY53" t="s">
        <v>57</v>
      </c>
      <c r="AZ53" t="s">
        <v>129</v>
      </c>
      <c r="BA53" t="s">
        <v>130</v>
      </c>
      <c r="BB53" t="s">
        <v>142</v>
      </c>
      <c r="BC53" t="s">
        <v>223</v>
      </c>
      <c r="BI53" t="s">
        <v>54</v>
      </c>
    </row>
    <row r="54" spans="1:64">
      <c r="A54">
        <v>5092</v>
      </c>
      <c r="B54">
        <v>1</v>
      </c>
      <c r="C54" t="s">
        <v>225</v>
      </c>
      <c r="D54">
        <v>13</v>
      </c>
      <c r="E54" t="s">
        <v>49</v>
      </c>
      <c r="F54" t="s">
        <v>60</v>
      </c>
      <c r="G54" t="s">
        <v>76</v>
      </c>
      <c r="H54" t="s">
        <v>360</v>
      </c>
      <c r="I54" t="s">
        <v>294</v>
      </c>
      <c r="J54" t="s">
        <v>294</v>
      </c>
      <c r="N54" t="s">
        <v>248</v>
      </c>
      <c r="O54" t="s">
        <v>503</v>
      </c>
      <c r="P54" s="5">
        <v>2744</v>
      </c>
      <c r="T54" t="s">
        <v>51</v>
      </c>
      <c r="U54">
        <v>4</v>
      </c>
      <c r="V54">
        <v>2953</v>
      </c>
      <c r="W54">
        <v>1616</v>
      </c>
      <c r="X54">
        <v>4541</v>
      </c>
      <c r="Y54">
        <v>4536</v>
      </c>
      <c r="AD54" t="s">
        <v>52</v>
      </c>
      <c r="AE54" t="s">
        <v>53</v>
      </c>
      <c r="AF54" t="s">
        <v>156</v>
      </c>
      <c r="AG54" t="s">
        <v>157</v>
      </c>
      <c r="AL54" t="s">
        <v>54</v>
      </c>
      <c r="AM54" t="s">
        <v>56</v>
      </c>
      <c r="AN54">
        <v>4</v>
      </c>
      <c r="AO54">
        <v>3361</v>
      </c>
      <c r="AP54">
        <v>3358</v>
      </c>
      <c r="AQ54">
        <v>1120</v>
      </c>
      <c r="AR54">
        <v>4536</v>
      </c>
      <c r="AY54" t="s">
        <v>57</v>
      </c>
      <c r="AZ54" t="s">
        <v>62</v>
      </c>
      <c r="BA54" t="s">
        <v>107</v>
      </c>
      <c r="BB54" t="s">
        <v>157</v>
      </c>
      <c r="BI54" t="s">
        <v>54</v>
      </c>
    </row>
    <row r="55" spans="1:64">
      <c r="A55">
        <v>5114</v>
      </c>
      <c r="B55">
        <v>1</v>
      </c>
      <c r="C55" t="s">
        <v>227</v>
      </c>
      <c r="D55">
        <v>38</v>
      </c>
      <c r="E55" t="s">
        <v>49</v>
      </c>
      <c r="F55" t="s">
        <v>60</v>
      </c>
      <c r="G55" t="s">
        <v>76</v>
      </c>
      <c r="H55" t="s">
        <v>370</v>
      </c>
      <c r="I55" t="s">
        <v>294</v>
      </c>
      <c r="J55" t="s">
        <v>302</v>
      </c>
      <c r="N55" t="s">
        <v>248</v>
      </c>
      <c r="O55" t="s">
        <v>503</v>
      </c>
      <c r="P55" s="5" t="s">
        <v>254</v>
      </c>
      <c r="T55" t="s">
        <v>79</v>
      </c>
      <c r="U55">
        <v>1</v>
      </c>
      <c r="V55">
        <v>5410</v>
      </c>
      <c r="AD55" t="s">
        <v>188</v>
      </c>
      <c r="AL55" s="1">
        <v>5.1575121512251204E+19</v>
      </c>
      <c r="AM55" t="s">
        <v>151</v>
      </c>
      <c r="AN55">
        <v>2</v>
      </c>
      <c r="AO55">
        <v>5179</v>
      </c>
      <c r="AP55">
        <v>5173</v>
      </c>
      <c r="AY55" t="s">
        <v>152</v>
      </c>
      <c r="AZ55" t="s">
        <v>228</v>
      </c>
      <c r="BI55" t="s">
        <v>54</v>
      </c>
      <c r="BJ55">
        <v>377</v>
      </c>
      <c r="BK55" t="s">
        <v>96</v>
      </c>
      <c r="BL55" t="s">
        <v>229</v>
      </c>
    </row>
    <row r="56" spans="1:64">
      <c r="A56">
        <v>5121</v>
      </c>
      <c r="B56">
        <v>1</v>
      </c>
      <c r="C56" t="s">
        <v>230</v>
      </c>
      <c r="D56">
        <v>38</v>
      </c>
      <c r="E56" t="s">
        <v>49</v>
      </c>
      <c r="F56" t="s">
        <v>60</v>
      </c>
      <c r="G56" t="s">
        <v>76</v>
      </c>
      <c r="H56" t="s">
        <v>370</v>
      </c>
      <c r="I56" t="s">
        <v>294</v>
      </c>
      <c r="J56" t="s">
        <v>302</v>
      </c>
      <c r="N56" t="s">
        <v>248</v>
      </c>
      <c r="O56" t="s">
        <v>503</v>
      </c>
      <c r="P56" s="5" t="s">
        <v>255</v>
      </c>
      <c r="T56" t="s">
        <v>79</v>
      </c>
      <c r="U56">
        <v>2</v>
      </c>
      <c r="V56">
        <v>5410</v>
      </c>
      <c r="W56">
        <v>5114</v>
      </c>
      <c r="AD56" t="s">
        <v>188</v>
      </c>
      <c r="AE56" t="s">
        <v>227</v>
      </c>
      <c r="AL56" t="s">
        <v>54</v>
      </c>
      <c r="AM56" t="s">
        <v>151</v>
      </c>
      <c r="AN56">
        <v>3</v>
      </c>
      <c r="AO56">
        <v>5179</v>
      </c>
      <c r="AP56">
        <v>5173</v>
      </c>
      <c r="AQ56">
        <v>5269</v>
      </c>
      <c r="AY56" t="s">
        <v>152</v>
      </c>
      <c r="AZ56" t="s">
        <v>228</v>
      </c>
      <c r="BA56" t="s">
        <v>231</v>
      </c>
      <c r="BI56" t="s">
        <v>54</v>
      </c>
      <c r="BJ56">
        <v>381</v>
      </c>
      <c r="BK56" t="s">
        <v>55</v>
      </c>
      <c r="BL56" t="s">
        <v>232</v>
      </c>
    </row>
    <row r="57" spans="1:64">
      <c r="A57">
        <v>5230</v>
      </c>
      <c r="B57">
        <v>1</v>
      </c>
      <c r="C57" t="s">
        <v>239</v>
      </c>
      <c r="D57">
        <v>38</v>
      </c>
      <c r="E57" t="s">
        <v>93</v>
      </c>
      <c r="F57" t="s">
        <v>60</v>
      </c>
      <c r="G57" t="s">
        <v>76</v>
      </c>
      <c r="H57" t="s">
        <v>370</v>
      </c>
      <c r="I57" t="s">
        <v>294</v>
      </c>
      <c r="J57" t="s">
        <v>302</v>
      </c>
      <c r="N57" t="s">
        <v>248</v>
      </c>
      <c r="O57" t="s">
        <v>503</v>
      </c>
      <c r="P57" s="5" t="s">
        <v>335</v>
      </c>
      <c r="U57">
        <v>3</v>
      </c>
      <c r="V57">
        <v>5410</v>
      </c>
      <c r="W57">
        <v>5161</v>
      </c>
      <c r="X57">
        <v>5277</v>
      </c>
      <c r="AD57" t="s">
        <v>188</v>
      </c>
      <c r="AE57" t="s">
        <v>233</v>
      </c>
      <c r="AF57" t="s">
        <v>234</v>
      </c>
      <c r="AL57" t="s">
        <v>54</v>
      </c>
      <c r="AM57" t="s">
        <v>151</v>
      </c>
      <c r="AN57">
        <v>4</v>
      </c>
      <c r="AO57">
        <v>5179</v>
      </c>
      <c r="AP57">
        <v>5178</v>
      </c>
      <c r="AQ57">
        <v>5161</v>
      </c>
      <c r="AR57">
        <v>5164</v>
      </c>
      <c r="AY57" t="s">
        <v>152</v>
      </c>
      <c r="AZ57" t="s">
        <v>226</v>
      </c>
      <c r="BA57" t="s">
        <v>233</v>
      </c>
      <c r="BB57" t="s">
        <v>235</v>
      </c>
      <c r="BI57" t="s">
        <v>54</v>
      </c>
      <c r="BJ57">
        <v>328</v>
      </c>
      <c r="BK57" t="s">
        <v>55</v>
      </c>
      <c r="BL57" t="s">
        <v>240</v>
      </c>
    </row>
    <row r="58" spans="1:64">
      <c r="A58">
        <v>5234</v>
      </c>
      <c r="B58">
        <v>1</v>
      </c>
      <c r="C58" t="s">
        <v>241</v>
      </c>
      <c r="D58">
        <v>38</v>
      </c>
      <c r="E58" t="s">
        <v>93</v>
      </c>
      <c r="F58" t="s">
        <v>60</v>
      </c>
      <c r="G58" t="s">
        <v>76</v>
      </c>
      <c r="H58" t="s">
        <v>370</v>
      </c>
      <c r="I58" t="s">
        <v>294</v>
      </c>
      <c r="J58" t="s">
        <v>302</v>
      </c>
      <c r="N58" t="s">
        <v>248</v>
      </c>
      <c r="O58" t="s">
        <v>503</v>
      </c>
      <c r="P58" s="5" t="s">
        <v>336</v>
      </c>
      <c r="U58">
        <v>3</v>
      </c>
      <c r="V58">
        <v>5410</v>
      </c>
      <c r="W58">
        <v>5239</v>
      </c>
      <c r="X58">
        <v>5278</v>
      </c>
      <c r="AD58" t="s">
        <v>188</v>
      </c>
      <c r="AE58" t="s">
        <v>236</v>
      </c>
      <c r="AF58" t="s">
        <v>237</v>
      </c>
      <c r="AL58" t="s">
        <v>54</v>
      </c>
      <c r="AM58" t="s">
        <v>151</v>
      </c>
      <c r="AN58">
        <v>4</v>
      </c>
      <c r="AO58">
        <v>5179</v>
      </c>
      <c r="AP58">
        <v>5178</v>
      </c>
      <c r="AQ58">
        <v>5239</v>
      </c>
      <c r="AR58">
        <v>5165</v>
      </c>
      <c r="AY58" t="s">
        <v>152</v>
      </c>
      <c r="AZ58" t="s">
        <v>226</v>
      </c>
      <c r="BA58" t="s">
        <v>236</v>
      </c>
      <c r="BB58" t="s">
        <v>238</v>
      </c>
      <c r="BI58" t="s">
        <v>54</v>
      </c>
      <c r="BJ58">
        <v>359</v>
      </c>
      <c r="BK58" t="s">
        <v>55</v>
      </c>
      <c r="BL58" t="s">
        <v>242</v>
      </c>
    </row>
    <row r="60" spans="1:64">
      <c r="N60" t="s">
        <v>501</v>
      </c>
    </row>
    <row r="61" spans="1:64">
      <c r="N61" t="s">
        <v>502</v>
      </c>
    </row>
  </sheetData>
  <autoFilter ref="A1:BM104164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AN68"/>
  <sheetViews>
    <sheetView tabSelected="1" topLeftCell="A8" workbookViewId="0">
      <selection activeCell="V34" sqref="V34"/>
    </sheetView>
  </sheetViews>
  <sheetFormatPr defaultRowHeight="15"/>
  <cols>
    <col min="1" max="1" width="5.28515625" customWidth="1"/>
    <col min="2" max="2" width="5.5703125" customWidth="1"/>
    <col min="3" max="3" width="6.7109375" customWidth="1"/>
    <col min="4" max="4" width="4.85546875" customWidth="1"/>
    <col min="5" max="5" width="18.7109375" customWidth="1"/>
    <col min="6" max="6" width="6.85546875" customWidth="1"/>
    <col min="7" max="7" width="5.85546875" customWidth="1"/>
    <col min="8" max="8" width="6" customWidth="1"/>
    <col min="9" max="9" width="9" customWidth="1"/>
    <col min="10" max="10" width="9" style="6" customWidth="1"/>
    <col min="11" max="11" width="1.85546875" style="7" customWidth="1"/>
    <col min="12" max="12" width="8.7109375" style="9" customWidth="1"/>
    <col min="13" max="13" width="8.5703125" style="9" customWidth="1"/>
    <col min="14" max="14" width="1" style="9" customWidth="1"/>
    <col min="15" max="15" width="5.42578125" style="10" customWidth="1"/>
    <col min="16" max="16" width="4.85546875" style="6" customWidth="1"/>
    <col min="17" max="17" width="5.140625" style="6" customWidth="1"/>
    <col min="18" max="18" width="10.140625" style="6" customWidth="1"/>
    <col min="19" max="19" width="1.7109375" style="11" customWidth="1"/>
    <col min="20" max="20" width="8.85546875" style="10" customWidth="1"/>
    <col min="21" max="21" width="8" style="10" customWidth="1"/>
    <col min="22" max="22" width="8.28515625" style="10" customWidth="1"/>
    <col min="23" max="25" width="9.7109375" style="10" customWidth="1"/>
    <col min="26" max="26" width="2" style="10" customWidth="1"/>
    <col min="27" max="31" width="9.7109375" style="10" customWidth="1"/>
    <col min="32" max="32" width="8.140625" style="10" customWidth="1"/>
    <col min="33" max="33" width="5.28515625" style="10" customWidth="1"/>
    <col min="34" max="34" width="5.5703125" style="10" customWidth="1"/>
    <col min="35" max="35" width="7.140625" style="6" customWidth="1"/>
    <col min="36" max="36" width="15.5703125" style="6" customWidth="1"/>
    <col min="37" max="37" width="2.140625" style="6" customWidth="1"/>
    <col min="38" max="38" width="7.140625" style="10" customWidth="1"/>
    <col min="39" max="39" width="6.28515625" style="6" customWidth="1"/>
    <col min="40" max="40" width="10.5703125" style="6" bestFit="1" customWidth="1"/>
  </cols>
  <sheetData>
    <row r="1" spans="1:40">
      <c r="E1" s="2" t="s">
        <v>378</v>
      </c>
      <c r="L1" s="8" t="s">
        <v>379</v>
      </c>
      <c r="T1" s="27" t="s">
        <v>525</v>
      </c>
    </row>
    <row r="2" spans="1:40">
      <c r="F2" t="s">
        <v>508</v>
      </c>
      <c r="H2" t="s">
        <v>4</v>
      </c>
      <c r="I2" s="6"/>
      <c r="L2" s="6"/>
      <c r="O2" t="s">
        <v>508</v>
      </c>
      <c r="Q2" t="s">
        <v>4</v>
      </c>
      <c r="AJ2" s="6">
        <f>+SUM(AJ6:AJ34)</f>
        <v>0</v>
      </c>
      <c r="AN2" s="6">
        <f>+SUM(AC6:AC34)</f>
        <v>0</v>
      </c>
    </row>
    <row r="3" spans="1:40">
      <c r="A3" t="s">
        <v>408</v>
      </c>
      <c r="D3" t="s">
        <v>248</v>
      </c>
      <c r="F3" t="s">
        <v>509</v>
      </c>
      <c r="G3" t="s">
        <v>510</v>
      </c>
      <c r="H3" t="s">
        <v>388</v>
      </c>
      <c r="I3" s="53" t="s">
        <v>383</v>
      </c>
      <c r="J3" s="53" t="s">
        <v>384</v>
      </c>
      <c r="L3" s="53" t="s">
        <v>383</v>
      </c>
      <c r="M3" s="53" t="s">
        <v>384</v>
      </c>
      <c r="O3" t="s">
        <v>509</v>
      </c>
      <c r="P3" t="s">
        <v>510</v>
      </c>
      <c r="Q3" t="s">
        <v>388</v>
      </c>
      <c r="R3" s="53" t="s">
        <v>385</v>
      </c>
      <c r="T3" s="57" t="s">
        <v>513</v>
      </c>
      <c r="U3" s="32" t="s">
        <v>518</v>
      </c>
      <c r="V3" s="53" t="s">
        <v>515</v>
      </c>
      <c r="W3" s="53" t="s">
        <v>280</v>
      </c>
      <c r="X3" s="53" t="s">
        <v>512</v>
      </c>
      <c r="Y3" s="53" t="s">
        <v>519</v>
      </c>
      <c r="Z3" s="51"/>
      <c r="AB3" s="6"/>
      <c r="AC3" s="6" t="s">
        <v>381</v>
      </c>
      <c r="AD3"/>
      <c r="AE3"/>
      <c r="AF3" s="55" t="s">
        <v>520</v>
      </c>
      <c r="AG3" s="56" t="s">
        <v>521</v>
      </c>
      <c r="AJ3" s="6" t="s">
        <v>380</v>
      </c>
    </row>
    <row r="4" spans="1:40">
      <c r="A4" t="s">
        <v>507</v>
      </c>
      <c r="B4" t="s">
        <v>382</v>
      </c>
      <c r="C4" t="s">
        <v>4</v>
      </c>
      <c r="D4" t="s">
        <v>280</v>
      </c>
      <c r="F4" t="s">
        <v>382</v>
      </c>
      <c r="G4" t="s">
        <v>248</v>
      </c>
      <c r="H4" t="s">
        <v>511</v>
      </c>
      <c r="I4" s="54"/>
      <c r="J4" s="54"/>
      <c r="L4" s="54"/>
      <c r="M4" s="54"/>
      <c r="O4" s="16" t="s">
        <v>382</v>
      </c>
      <c r="P4" t="s">
        <v>248</v>
      </c>
      <c r="Q4" t="s">
        <v>511</v>
      </c>
      <c r="R4" s="54"/>
      <c r="T4" s="58"/>
      <c r="U4" s="33" t="s">
        <v>523</v>
      </c>
      <c r="V4" s="54"/>
      <c r="W4" s="54"/>
      <c r="X4" s="54"/>
      <c r="Y4" s="54"/>
      <c r="Z4" s="51"/>
      <c r="AB4" s="6"/>
      <c r="AC4" s="6" t="s">
        <v>385</v>
      </c>
      <c r="AD4" t="s">
        <v>433</v>
      </c>
      <c r="AE4"/>
      <c r="AF4" s="55"/>
      <c r="AG4" s="56"/>
      <c r="AJ4" s="6" t="s">
        <v>385</v>
      </c>
    </row>
    <row r="5" spans="1:40">
      <c r="I5" s="17">
        <v>2011</v>
      </c>
      <c r="J5" s="13"/>
      <c r="L5" s="14">
        <v>2011</v>
      </c>
      <c r="M5" s="15"/>
      <c r="P5" s="10"/>
      <c r="Q5" s="10"/>
      <c r="R5" s="13"/>
      <c r="T5" s="28"/>
      <c r="U5" s="13"/>
      <c r="V5" s="13"/>
      <c r="W5" s="13"/>
      <c r="X5" s="13"/>
      <c r="Y5" s="13"/>
      <c r="Z5" s="52"/>
      <c r="AC5" s="10">
        <v>2010</v>
      </c>
      <c r="AD5">
        <v>2011</v>
      </c>
      <c r="AE5" t="s">
        <v>530</v>
      </c>
      <c r="AF5"/>
      <c r="AJ5" s="10">
        <v>2011</v>
      </c>
      <c r="AK5" s="10"/>
    </row>
    <row r="6" spans="1:40">
      <c r="A6">
        <v>1</v>
      </c>
      <c r="B6">
        <v>398</v>
      </c>
      <c r="C6" t="s">
        <v>50</v>
      </c>
      <c r="D6" t="s">
        <v>505</v>
      </c>
      <c r="E6" t="s">
        <v>386</v>
      </c>
      <c r="I6" s="12"/>
      <c r="J6" s="13">
        <v>-32345</v>
      </c>
      <c r="L6" s="15"/>
      <c r="M6" s="13">
        <v>-32345</v>
      </c>
      <c r="P6" s="10"/>
      <c r="Q6" s="10"/>
      <c r="R6" s="13">
        <f t="shared" ref="R6:R19" si="0">+SUM(I6:K6)</f>
        <v>-32345</v>
      </c>
      <c r="T6" s="29"/>
      <c r="U6" s="13"/>
      <c r="V6" s="13">
        <f>+SUM(M6:O6)</f>
        <v>-32345</v>
      </c>
      <c r="W6" s="13">
        <f>V6</f>
        <v>-32345</v>
      </c>
      <c r="X6" s="13">
        <f>W6</f>
        <v>-32345</v>
      </c>
      <c r="Y6" s="13">
        <f>X6-R6</f>
        <v>0</v>
      </c>
      <c r="Z6" s="52"/>
      <c r="AB6" s="6"/>
      <c r="AC6" s="6">
        <v>-20000</v>
      </c>
      <c r="AD6"/>
      <c r="AE6" s="37"/>
      <c r="AF6"/>
      <c r="AJ6" s="6">
        <f t="shared" ref="AJ6:AJ11" si="1">+R6</f>
        <v>-32345</v>
      </c>
    </row>
    <row r="7" spans="1:40">
      <c r="A7">
        <v>55</v>
      </c>
      <c r="B7">
        <v>4536</v>
      </c>
      <c r="C7" t="s">
        <v>60</v>
      </c>
      <c r="D7" t="s">
        <v>294</v>
      </c>
      <c r="E7" t="s">
        <v>387</v>
      </c>
      <c r="F7">
        <v>4536</v>
      </c>
      <c r="I7" s="12"/>
      <c r="J7" s="13">
        <v>3000</v>
      </c>
      <c r="L7" s="18">
        <v>3000</v>
      </c>
      <c r="M7" s="15"/>
      <c r="O7" s="16">
        <v>4536</v>
      </c>
      <c r="P7" s="16" t="s">
        <v>248</v>
      </c>
      <c r="Q7" s="16" t="s">
        <v>388</v>
      </c>
      <c r="R7" s="13">
        <f t="shared" si="0"/>
        <v>3000</v>
      </c>
      <c r="T7" s="30"/>
      <c r="U7" s="13"/>
      <c r="V7" s="13"/>
      <c r="W7" s="13"/>
      <c r="X7" s="13">
        <f>T20</f>
        <v>3000</v>
      </c>
      <c r="Y7" s="13">
        <f t="shared" ref="Y7:Y33" si="2">X7-R7</f>
        <v>0</v>
      </c>
      <c r="Z7" s="52"/>
      <c r="AB7" s="6"/>
      <c r="AC7" s="6">
        <v>2000</v>
      </c>
      <c r="AD7"/>
      <c r="AE7" s="37"/>
      <c r="AF7" t="s">
        <v>504</v>
      </c>
      <c r="AG7" s="10" t="s">
        <v>514</v>
      </c>
      <c r="AH7">
        <v>4536</v>
      </c>
      <c r="AI7" t="s">
        <v>248</v>
      </c>
      <c r="AJ7" s="6">
        <f t="shared" si="1"/>
        <v>3000</v>
      </c>
    </row>
    <row r="8" spans="1:40">
      <c r="A8">
        <v>61</v>
      </c>
      <c r="B8">
        <v>4107</v>
      </c>
      <c r="C8" t="s">
        <v>50</v>
      </c>
      <c r="D8" t="s">
        <v>505</v>
      </c>
      <c r="E8" t="s">
        <v>206</v>
      </c>
      <c r="I8" s="12"/>
      <c r="J8" s="13">
        <v>8000</v>
      </c>
      <c r="L8" s="15"/>
      <c r="M8" s="15">
        <v>8000</v>
      </c>
      <c r="O8" s="16"/>
      <c r="P8" s="16"/>
      <c r="Q8" s="16"/>
      <c r="R8" s="13">
        <f t="shared" si="0"/>
        <v>8000</v>
      </c>
      <c r="T8" s="29"/>
      <c r="U8" s="13"/>
      <c r="V8" s="13">
        <v>8000</v>
      </c>
      <c r="W8" s="13">
        <f>V8</f>
        <v>8000</v>
      </c>
      <c r="X8" s="13">
        <f>W8</f>
        <v>8000</v>
      </c>
      <c r="Y8" s="13">
        <f t="shared" si="2"/>
        <v>0</v>
      </c>
      <c r="Z8" s="52"/>
      <c r="AB8" s="6"/>
      <c r="AC8" s="6">
        <v>5000</v>
      </c>
      <c r="AD8"/>
      <c r="AE8" s="37"/>
      <c r="AF8"/>
      <c r="AG8"/>
      <c r="AH8"/>
      <c r="AI8"/>
      <c r="AJ8" s="6">
        <f t="shared" si="1"/>
        <v>8000</v>
      </c>
    </row>
    <row r="9" spans="1:40">
      <c r="A9">
        <v>75</v>
      </c>
      <c r="B9">
        <v>4536</v>
      </c>
      <c r="C9" t="s">
        <v>60</v>
      </c>
      <c r="D9" t="s">
        <v>294</v>
      </c>
      <c r="E9" t="s">
        <v>389</v>
      </c>
      <c r="I9" s="12"/>
      <c r="J9" s="13">
        <f>-J20</f>
        <v>-4536</v>
      </c>
      <c r="L9" s="15"/>
      <c r="M9" s="15">
        <f>J9</f>
        <v>-4536</v>
      </c>
      <c r="O9" s="16">
        <v>4536</v>
      </c>
      <c r="P9" s="16" t="s">
        <v>280</v>
      </c>
      <c r="Q9" s="16" t="s">
        <v>388</v>
      </c>
      <c r="R9" s="13">
        <f t="shared" si="0"/>
        <v>-4536</v>
      </c>
      <c r="T9" s="29"/>
      <c r="U9" s="13"/>
      <c r="V9" s="13"/>
      <c r="W9" s="13">
        <f t="shared" ref="W9:X11" si="3">V9</f>
        <v>0</v>
      </c>
      <c r="X9" s="13">
        <f>-W20</f>
        <v>-4536</v>
      </c>
      <c r="Y9" s="13">
        <f t="shared" si="2"/>
        <v>0</v>
      </c>
      <c r="Z9" s="52"/>
      <c r="AB9" s="6"/>
      <c r="AC9" s="6">
        <v>-3000</v>
      </c>
      <c r="AD9"/>
      <c r="AE9" s="37"/>
      <c r="AF9" t="s">
        <v>504</v>
      </c>
      <c r="AG9" s="10" t="s">
        <v>514</v>
      </c>
      <c r="AH9">
        <v>4536</v>
      </c>
      <c r="AI9" t="s">
        <v>280</v>
      </c>
      <c r="AJ9" s="6">
        <f t="shared" si="1"/>
        <v>-4536</v>
      </c>
    </row>
    <row r="10" spans="1:40">
      <c r="A10">
        <v>142</v>
      </c>
      <c r="B10">
        <v>1268</v>
      </c>
      <c r="C10" t="s">
        <v>50</v>
      </c>
      <c r="D10" t="s">
        <v>505</v>
      </c>
      <c r="E10" t="s">
        <v>390</v>
      </c>
      <c r="I10" s="12"/>
      <c r="J10" s="13">
        <v>4546</v>
      </c>
      <c r="L10" s="15"/>
      <c r="M10" s="15">
        <f>J10</f>
        <v>4546</v>
      </c>
      <c r="O10" s="16"/>
      <c r="P10" s="16"/>
      <c r="Q10" s="16"/>
      <c r="R10" s="13">
        <f t="shared" si="0"/>
        <v>4546</v>
      </c>
      <c r="T10" s="29"/>
      <c r="U10" s="13"/>
      <c r="V10" s="13">
        <f>J10</f>
        <v>4546</v>
      </c>
      <c r="W10" s="13">
        <f t="shared" si="3"/>
        <v>4546</v>
      </c>
      <c r="X10" s="13">
        <f t="shared" si="3"/>
        <v>4546</v>
      </c>
      <c r="Y10" s="13">
        <f t="shared" si="2"/>
        <v>0</v>
      </c>
      <c r="Z10" s="52"/>
      <c r="AB10" s="6"/>
      <c r="AC10" s="6">
        <v>2500</v>
      </c>
      <c r="AD10"/>
      <c r="AE10" s="37"/>
      <c r="AF10"/>
      <c r="AJ10" s="6">
        <f t="shared" si="1"/>
        <v>4546</v>
      </c>
    </row>
    <row r="11" spans="1:40">
      <c r="A11">
        <v>161</v>
      </c>
      <c r="B11">
        <v>5058</v>
      </c>
      <c r="C11" t="s">
        <v>50</v>
      </c>
      <c r="D11" t="s">
        <v>505</v>
      </c>
      <c r="E11" t="s">
        <v>391</v>
      </c>
      <c r="I11" s="12"/>
      <c r="J11" s="13">
        <v>10500</v>
      </c>
      <c r="L11" s="15"/>
      <c r="M11" s="15">
        <v>10500</v>
      </c>
      <c r="O11" s="16"/>
      <c r="P11" s="16"/>
      <c r="Q11" s="16"/>
      <c r="R11" s="13">
        <f t="shared" si="0"/>
        <v>10500</v>
      </c>
      <c r="T11" s="29"/>
      <c r="U11" s="13"/>
      <c r="V11" s="13">
        <v>10500</v>
      </c>
      <c r="W11" s="13">
        <f t="shared" si="3"/>
        <v>10500</v>
      </c>
      <c r="X11" s="13">
        <f t="shared" si="3"/>
        <v>10500</v>
      </c>
      <c r="Y11" s="13">
        <f t="shared" si="2"/>
        <v>0</v>
      </c>
      <c r="Z11" s="52"/>
      <c r="AB11" s="6"/>
      <c r="AC11" s="6">
        <v>7500</v>
      </c>
      <c r="AD11"/>
      <c r="AE11" s="37"/>
      <c r="AF11"/>
      <c r="AJ11" s="6">
        <f t="shared" si="1"/>
        <v>10500</v>
      </c>
    </row>
    <row r="12" spans="1:40">
      <c r="I12" s="12"/>
      <c r="J12" s="13"/>
      <c r="L12" s="15"/>
      <c r="M12" s="15"/>
      <c r="P12" s="10"/>
      <c r="Q12" s="10"/>
      <c r="R12" s="13">
        <f t="shared" si="0"/>
        <v>0</v>
      </c>
      <c r="T12" s="29"/>
      <c r="U12" s="13"/>
      <c r="V12" s="13"/>
      <c r="W12" s="13"/>
      <c r="X12" s="13"/>
      <c r="Y12" s="13">
        <f t="shared" si="2"/>
        <v>0</v>
      </c>
      <c r="Z12" s="52"/>
      <c r="AB12" s="6"/>
      <c r="AC12" s="6"/>
      <c r="AD12"/>
      <c r="AE12"/>
      <c r="AF12"/>
    </row>
    <row r="13" spans="1:40">
      <c r="A13">
        <v>530</v>
      </c>
      <c r="B13">
        <v>4654</v>
      </c>
      <c r="C13" t="s">
        <v>60</v>
      </c>
      <c r="D13" t="s">
        <v>294</v>
      </c>
      <c r="E13" t="s">
        <v>392</v>
      </c>
      <c r="F13">
        <v>4654</v>
      </c>
      <c r="G13" t="s">
        <v>248</v>
      </c>
      <c r="H13" t="s">
        <v>388</v>
      </c>
      <c r="I13" s="13">
        <v>100000</v>
      </c>
      <c r="J13" s="13"/>
      <c r="L13" s="15">
        <v>100000</v>
      </c>
      <c r="M13" s="15"/>
      <c r="P13" s="10"/>
      <c r="Q13" s="10"/>
      <c r="R13" s="13">
        <f t="shared" si="0"/>
        <v>100000</v>
      </c>
      <c r="T13" s="29">
        <v>100000</v>
      </c>
      <c r="U13" s="13">
        <v>0</v>
      </c>
      <c r="V13" s="13"/>
      <c r="W13" s="13">
        <f>T13+U13</f>
        <v>100000</v>
      </c>
      <c r="X13" s="13">
        <f>T13</f>
        <v>100000</v>
      </c>
      <c r="Y13" s="13">
        <f t="shared" si="2"/>
        <v>0</v>
      </c>
      <c r="Z13" s="52"/>
      <c r="AA13" s="42"/>
      <c r="AB13" s="43"/>
      <c r="AC13" s="40">
        <v>100000</v>
      </c>
      <c r="AD13" s="38">
        <f>+AC13</f>
        <v>100000</v>
      </c>
      <c r="AE13" s="41">
        <f t="shared" ref="AE13:AE31" si="4">+AJ13-AD13</f>
        <v>0</v>
      </c>
      <c r="AF13" s="47" t="s">
        <v>503</v>
      </c>
      <c r="AG13" s="48" t="s">
        <v>250</v>
      </c>
      <c r="AH13" s="48"/>
      <c r="AI13" s="11"/>
      <c r="AJ13" s="46">
        <v>100000</v>
      </c>
      <c r="AK13" s="40"/>
    </row>
    <row r="14" spans="1:40">
      <c r="A14">
        <v>531</v>
      </c>
      <c r="E14" t="s">
        <v>393</v>
      </c>
      <c r="I14" s="13"/>
      <c r="J14" s="13"/>
      <c r="L14" s="15"/>
      <c r="M14" s="15"/>
      <c r="P14" s="10"/>
      <c r="Q14" s="10"/>
      <c r="R14" s="13">
        <f t="shared" si="0"/>
        <v>0</v>
      </c>
      <c r="T14" s="29"/>
      <c r="U14" s="13"/>
      <c r="V14" s="13"/>
      <c r="W14" s="13"/>
      <c r="X14" s="13"/>
      <c r="Y14" s="13">
        <f t="shared" si="2"/>
        <v>0</v>
      </c>
      <c r="Z14" s="52"/>
      <c r="AA14" s="42"/>
      <c r="AB14" s="43"/>
      <c r="AC14" s="40"/>
      <c r="AD14" s="39"/>
      <c r="AE14" s="41">
        <f t="shared" si="4"/>
        <v>0</v>
      </c>
      <c r="AF14" s="47"/>
      <c r="AG14" s="48"/>
      <c r="AH14" s="48"/>
      <c r="AI14" s="11"/>
      <c r="AJ14" s="46"/>
      <c r="AK14" s="40"/>
    </row>
    <row r="15" spans="1:40">
      <c r="A15">
        <v>532</v>
      </c>
      <c r="E15" t="s">
        <v>394</v>
      </c>
      <c r="I15" s="13"/>
      <c r="J15" s="13"/>
      <c r="L15" s="15"/>
      <c r="M15" s="15"/>
      <c r="P15" s="10"/>
      <c r="Q15" s="10"/>
      <c r="R15" s="13">
        <f t="shared" si="0"/>
        <v>0</v>
      </c>
      <c r="T15" s="29"/>
      <c r="U15" s="13"/>
      <c r="V15" s="13"/>
      <c r="W15" s="13"/>
      <c r="X15" s="13"/>
      <c r="Y15" s="13">
        <f t="shared" si="2"/>
        <v>0</v>
      </c>
      <c r="Z15" s="52"/>
      <c r="AA15" s="42"/>
      <c r="AB15" s="43"/>
      <c r="AC15" s="40"/>
      <c r="AD15" s="39"/>
      <c r="AE15" s="41">
        <f t="shared" si="4"/>
        <v>0</v>
      </c>
      <c r="AF15" s="47"/>
      <c r="AG15" s="48"/>
      <c r="AH15" s="48"/>
      <c r="AI15" s="11"/>
      <c r="AJ15" s="46"/>
      <c r="AK15" s="40"/>
    </row>
    <row r="16" spans="1:40">
      <c r="A16">
        <v>535</v>
      </c>
      <c r="B16">
        <v>4655</v>
      </c>
      <c r="C16" t="s">
        <v>60</v>
      </c>
      <c r="D16" t="s">
        <v>294</v>
      </c>
      <c r="E16" t="s">
        <v>395</v>
      </c>
      <c r="F16">
        <v>4655</v>
      </c>
      <c r="G16" t="s">
        <v>248</v>
      </c>
      <c r="H16" t="s">
        <v>388</v>
      </c>
      <c r="I16" s="13">
        <v>-30000</v>
      </c>
      <c r="J16" s="13"/>
      <c r="L16" s="15">
        <v>-30000</v>
      </c>
      <c r="M16" s="15"/>
      <c r="P16" s="10"/>
      <c r="Q16" s="10"/>
      <c r="R16" s="13">
        <f t="shared" si="0"/>
        <v>-30000</v>
      </c>
      <c r="T16" s="29">
        <v>-30000</v>
      </c>
      <c r="U16" s="13">
        <f>V17</f>
        <v>-4656</v>
      </c>
      <c r="V16" s="13"/>
      <c r="W16" s="13">
        <f>T16+U16</f>
        <v>-34656</v>
      </c>
      <c r="X16" s="13">
        <f>T16</f>
        <v>-30000</v>
      </c>
      <c r="Y16" s="13">
        <f t="shared" si="2"/>
        <v>0</v>
      </c>
      <c r="Z16" s="52"/>
      <c r="AA16" s="42"/>
      <c r="AB16" s="43"/>
      <c r="AC16" s="40">
        <v>-27500</v>
      </c>
      <c r="AD16" s="38">
        <f>+SUM(AC16:AC17)</f>
        <v>-30000</v>
      </c>
      <c r="AE16" s="41">
        <f t="shared" si="4"/>
        <v>0</v>
      </c>
      <c r="AF16" s="47" t="s">
        <v>503</v>
      </c>
      <c r="AG16" s="47" t="s">
        <v>251</v>
      </c>
      <c r="AH16" s="47">
        <v>4655</v>
      </c>
      <c r="AI16" s="47" t="s">
        <v>248</v>
      </c>
      <c r="AJ16" s="46">
        <v>-30000</v>
      </c>
      <c r="AK16" s="40"/>
    </row>
    <row r="17" spans="1:37">
      <c r="A17">
        <v>537</v>
      </c>
      <c r="B17">
        <v>4656</v>
      </c>
      <c r="C17" t="s">
        <v>50</v>
      </c>
      <c r="D17" t="s">
        <v>505</v>
      </c>
      <c r="E17" t="s">
        <v>396</v>
      </c>
      <c r="I17" s="13"/>
      <c r="J17" s="13">
        <v>-4656</v>
      </c>
      <c r="L17" s="15"/>
      <c r="M17" s="15">
        <f>J17</f>
        <v>-4656</v>
      </c>
      <c r="P17" s="10"/>
      <c r="Q17" s="10"/>
      <c r="R17" s="13">
        <f t="shared" si="0"/>
        <v>-4656</v>
      </c>
      <c r="T17" s="29"/>
      <c r="U17" s="13"/>
      <c r="V17" s="29">
        <v>-4656</v>
      </c>
      <c r="W17" s="13">
        <f>V17</f>
        <v>-4656</v>
      </c>
      <c r="X17" s="13">
        <f>W17</f>
        <v>-4656</v>
      </c>
      <c r="Y17" s="13">
        <f t="shared" si="2"/>
        <v>0</v>
      </c>
      <c r="Z17" s="52"/>
      <c r="AA17" s="42"/>
      <c r="AB17" s="43"/>
      <c r="AC17" s="40">
        <v>-2500</v>
      </c>
      <c r="AD17" s="38"/>
      <c r="AE17" s="41">
        <f t="shared" si="4"/>
        <v>-4656</v>
      </c>
      <c r="AF17" s="47"/>
      <c r="AG17" s="48"/>
      <c r="AH17" s="48"/>
      <c r="AI17" s="11"/>
      <c r="AJ17" s="46">
        <f t="shared" ref="AJ17:AJ31" si="5">+R17</f>
        <v>-4656</v>
      </c>
      <c r="AK17" s="40"/>
    </row>
    <row r="18" spans="1:37">
      <c r="A18">
        <v>536</v>
      </c>
      <c r="E18" t="s">
        <v>397</v>
      </c>
      <c r="F18" t="s">
        <v>505</v>
      </c>
      <c r="I18" s="13"/>
      <c r="J18" s="13"/>
      <c r="L18" s="15"/>
      <c r="M18" s="15"/>
      <c r="P18" s="10"/>
      <c r="Q18" s="10"/>
      <c r="R18" s="13">
        <f t="shared" si="0"/>
        <v>0</v>
      </c>
      <c r="T18" s="29"/>
      <c r="U18" s="13"/>
      <c r="V18" s="13"/>
      <c r="W18" s="13"/>
      <c r="X18" s="13"/>
      <c r="Y18" s="13">
        <f t="shared" si="2"/>
        <v>0</v>
      </c>
      <c r="Z18" s="52"/>
      <c r="AA18" s="42"/>
      <c r="AB18" s="43"/>
      <c r="AC18" s="40"/>
      <c r="AD18" s="38">
        <f t="shared" ref="AD18:AD32" si="6">+AC18</f>
        <v>0</v>
      </c>
      <c r="AE18" s="41">
        <f t="shared" si="4"/>
        <v>0</v>
      </c>
      <c r="AF18" s="47"/>
      <c r="AG18" s="48"/>
      <c r="AH18" s="48"/>
      <c r="AI18" s="11"/>
      <c r="AJ18" s="46">
        <f t="shared" si="5"/>
        <v>0</v>
      </c>
      <c r="AK18" s="40"/>
    </row>
    <row r="19" spans="1:37">
      <c r="A19">
        <v>630</v>
      </c>
      <c r="B19">
        <v>4536</v>
      </c>
      <c r="C19" t="s">
        <v>60</v>
      </c>
      <c r="D19" t="s">
        <v>294</v>
      </c>
      <c r="E19" t="s">
        <v>398</v>
      </c>
      <c r="F19">
        <v>4536</v>
      </c>
      <c r="G19" t="s">
        <v>248</v>
      </c>
      <c r="H19" t="s">
        <v>388</v>
      </c>
      <c r="I19" s="19">
        <v>3000</v>
      </c>
      <c r="J19" s="13">
        <v>-3000</v>
      </c>
      <c r="L19" s="15"/>
      <c r="M19" s="15"/>
      <c r="P19" s="10"/>
      <c r="Q19" s="10"/>
      <c r="R19" s="13">
        <f t="shared" si="0"/>
        <v>0</v>
      </c>
      <c r="T19" s="29"/>
      <c r="U19" s="13"/>
      <c r="V19" s="13"/>
      <c r="W19" s="13"/>
      <c r="X19" s="13"/>
      <c r="Y19" s="13">
        <f t="shared" si="2"/>
        <v>0</v>
      </c>
      <c r="Z19" s="52"/>
      <c r="AA19" s="42"/>
      <c r="AB19" s="43"/>
      <c r="AC19" s="40"/>
      <c r="AD19" s="38">
        <f t="shared" si="6"/>
        <v>0</v>
      </c>
      <c r="AE19" s="41">
        <f t="shared" si="4"/>
        <v>0</v>
      </c>
      <c r="AF19" s="47" t="s">
        <v>504</v>
      </c>
      <c r="AG19" s="48" t="s">
        <v>514</v>
      </c>
      <c r="AH19" s="48"/>
      <c r="AI19" s="11"/>
      <c r="AJ19" s="46">
        <f t="shared" si="5"/>
        <v>0</v>
      </c>
      <c r="AK19" s="40"/>
    </row>
    <row r="20" spans="1:37">
      <c r="A20">
        <v>630</v>
      </c>
      <c r="B20">
        <v>4536</v>
      </c>
      <c r="C20" t="s">
        <v>60</v>
      </c>
      <c r="D20" t="s">
        <v>294</v>
      </c>
      <c r="E20" t="s">
        <v>399</v>
      </c>
      <c r="F20">
        <v>4536</v>
      </c>
      <c r="G20" t="s">
        <v>280</v>
      </c>
      <c r="H20" t="s">
        <v>388</v>
      </c>
      <c r="I20" s="13"/>
      <c r="J20" s="13">
        <v>4536</v>
      </c>
      <c r="L20" s="15"/>
      <c r="M20" s="15">
        <f>J20</f>
        <v>4536</v>
      </c>
      <c r="O20" s="16">
        <v>4536</v>
      </c>
      <c r="P20" s="16" t="s">
        <v>280</v>
      </c>
      <c r="Q20" s="16" t="s">
        <v>388</v>
      </c>
      <c r="R20" s="13">
        <f t="shared" ref="R20:R25" si="7">+SUM(I20:K20)</f>
        <v>4536</v>
      </c>
      <c r="T20" s="29">
        <v>3000</v>
      </c>
      <c r="U20" s="13">
        <f>U21</f>
        <v>1536</v>
      </c>
      <c r="V20" s="13">
        <v>4536</v>
      </c>
      <c r="W20" s="13">
        <f t="shared" ref="W20:X25" si="8">V20</f>
        <v>4536</v>
      </c>
      <c r="X20" s="13">
        <f t="shared" si="8"/>
        <v>4536</v>
      </c>
      <c r="Y20" s="13">
        <f t="shared" si="2"/>
        <v>0</v>
      </c>
      <c r="Z20" s="52"/>
      <c r="AA20" s="42">
        <v>4536</v>
      </c>
      <c r="AB20" s="43" t="s">
        <v>280</v>
      </c>
      <c r="AC20" s="40">
        <v>3000</v>
      </c>
      <c r="AD20" s="38">
        <f t="shared" si="6"/>
        <v>3000</v>
      </c>
      <c r="AE20" s="41">
        <f t="shared" si="4"/>
        <v>1536</v>
      </c>
      <c r="AF20" s="47" t="s">
        <v>504</v>
      </c>
      <c r="AG20" s="48" t="s">
        <v>514</v>
      </c>
      <c r="AH20" s="48">
        <v>4536</v>
      </c>
      <c r="AI20" s="11" t="s">
        <v>280</v>
      </c>
      <c r="AJ20" s="46">
        <f t="shared" si="5"/>
        <v>4536</v>
      </c>
      <c r="AK20" s="40"/>
    </row>
    <row r="21" spans="1:37">
      <c r="B21">
        <v>2722</v>
      </c>
      <c r="C21" t="s">
        <v>50</v>
      </c>
      <c r="E21" t="s">
        <v>522</v>
      </c>
      <c r="I21" s="13"/>
      <c r="J21" s="13"/>
      <c r="L21" s="15"/>
      <c r="M21" s="15"/>
      <c r="O21" s="16"/>
      <c r="P21" s="16"/>
      <c r="Q21" s="16"/>
      <c r="R21" s="13"/>
      <c r="T21" s="29"/>
      <c r="U21" s="31">
        <f>V20-T20</f>
        <v>1536</v>
      </c>
      <c r="V21" s="13"/>
      <c r="W21" s="13"/>
      <c r="X21" s="13"/>
      <c r="Y21" s="13">
        <f t="shared" si="2"/>
        <v>0</v>
      </c>
      <c r="Z21" s="52"/>
      <c r="AA21" s="42"/>
      <c r="AB21" s="43"/>
      <c r="AC21" s="40"/>
      <c r="AD21" s="38">
        <f t="shared" si="6"/>
        <v>0</v>
      </c>
      <c r="AE21" s="41">
        <f t="shared" si="4"/>
        <v>0</v>
      </c>
      <c r="AF21" s="47"/>
      <c r="AG21" s="48"/>
      <c r="AH21" s="48"/>
      <c r="AI21" s="11"/>
      <c r="AJ21" s="46">
        <f t="shared" si="5"/>
        <v>0</v>
      </c>
      <c r="AK21" s="40"/>
    </row>
    <row r="22" spans="1:37">
      <c r="A22">
        <v>650</v>
      </c>
      <c r="B22">
        <v>1172</v>
      </c>
      <c r="C22" t="s">
        <v>60</v>
      </c>
      <c r="D22" t="s">
        <v>294</v>
      </c>
      <c r="E22" t="s">
        <v>121</v>
      </c>
      <c r="F22">
        <v>1172</v>
      </c>
      <c r="G22" t="s">
        <v>371</v>
      </c>
      <c r="H22" t="s">
        <v>511</v>
      </c>
      <c r="I22" s="13">
        <v>4000</v>
      </c>
      <c r="J22" s="13">
        <v>1172</v>
      </c>
      <c r="L22" s="15">
        <v>4000</v>
      </c>
      <c r="M22" s="15">
        <f>J22</f>
        <v>1172</v>
      </c>
      <c r="O22" s="10">
        <v>1172</v>
      </c>
      <c r="P22" s="10" t="s">
        <v>371</v>
      </c>
      <c r="Q22" s="10" t="s">
        <v>388</v>
      </c>
      <c r="R22" s="13">
        <f t="shared" si="7"/>
        <v>5172</v>
      </c>
      <c r="T22" s="29">
        <v>4000</v>
      </c>
      <c r="U22" s="13">
        <f>U23</f>
        <v>1172</v>
      </c>
      <c r="V22" s="13">
        <v>5172</v>
      </c>
      <c r="W22" s="13">
        <f t="shared" si="8"/>
        <v>5172</v>
      </c>
      <c r="X22" s="13">
        <f t="shared" si="8"/>
        <v>5172</v>
      </c>
      <c r="Y22" s="13">
        <f t="shared" si="2"/>
        <v>0</v>
      </c>
      <c r="Z22" s="52"/>
      <c r="AA22" s="42" t="s">
        <v>400</v>
      </c>
      <c r="AB22" s="43" t="s">
        <v>371</v>
      </c>
      <c r="AC22" s="40">
        <v>4000</v>
      </c>
      <c r="AD22" s="38">
        <f t="shared" si="6"/>
        <v>4000</v>
      </c>
      <c r="AE22" s="41">
        <f t="shared" si="4"/>
        <v>1172</v>
      </c>
      <c r="AF22" s="47" t="s">
        <v>504</v>
      </c>
      <c r="AG22" s="48" t="s">
        <v>281</v>
      </c>
      <c r="AH22" s="48" t="s">
        <v>400</v>
      </c>
      <c r="AI22" s="11" t="s">
        <v>371</v>
      </c>
      <c r="AJ22" s="46">
        <f t="shared" si="5"/>
        <v>5172</v>
      </c>
      <c r="AK22" s="40"/>
    </row>
    <row r="23" spans="1:37">
      <c r="B23">
        <v>2667</v>
      </c>
      <c r="C23" t="s">
        <v>50</v>
      </c>
      <c r="E23" t="s">
        <v>522</v>
      </c>
      <c r="I23" s="13"/>
      <c r="J23" s="13"/>
      <c r="L23" s="15"/>
      <c r="M23" s="15"/>
      <c r="P23" s="10"/>
      <c r="Q23" s="10"/>
      <c r="R23" s="13"/>
      <c r="T23" s="29"/>
      <c r="U23" s="31">
        <f>V22-T22</f>
        <v>1172</v>
      </c>
      <c r="V23" s="13"/>
      <c r="W23" s="13"/>
      <c r="X23" s="13"/>
      <c r="Y23" s="13"/>
      <c r="Z23" s="52"/>
      <c r="AA23" s="42"/>
      <c r="AB23" s="43"/>
      <c r="AC23" s="40"/>
      <c r="AD23" s="38">
        <f t="shared" si="6"/>
        <v>0</v>
      </c>
      <c r="AE23" s="41">
        <f t="shared" si="4"/>
        <v>0</v>
      </c>
      <c r="AF23" s="47"/>
      <c r="AG23" s="48"/>
      <c r="AH23" s="48"/>
      <c r="AI23" s="11"/>
      <c r="AJ23" s="46">
        <f t="shared" si="5"/>
        <v>0</v>
      </c>
      <c r="AK23" s="40"/>
    </row>
    <row r="24" spans="1:37">
      <c r="A24">
        <v>690</v>
      </c>
      <c r="B24">
        <v>3937</v>
      </c>
      <c r="C24" t="s">
        <v>60</v>
      </c>
      <c r="E24" t="s">
        <v>401</v>
      </c>
      <c r="F24">
        <v>3937</v>
      </c>
      <c r="G24" t="s">
        <v>371</v>
      </c>
      <c r="H24" t="s">
        <v>511</v>
      </c>
      <c r="I24" s="13">
        <v>500</v>
      </c>
      <c r="J24" s="13">
        <v>2000</v>
      </c>
      <c r="L24" s="15">
        <v>500</v>
      </c>
      <c r="M24" s="15">
        <v>2000</v>
      </c>
      <c r="O24" s="10">
        <v>3937</v>
      </c>
      <c r="P24" s="10" t="s">
        <v>371</v>
      </c>
      <c r="Q24" s="10" t="s">
        <v>388</v>
      </c>
      <c r="R24" s="13">
        <f t="shared" si="7"/>
        <v>2500</v>
      </c>
      <c r="T24" s="29"/>
      <c r="U24" s="13"/>
      <c r="V24" s="13">
        <v>2500</v>
      </c>
      <c r="W24" s="13">
        <f t="shared" si="8"/>
        <v>2500</v>
      </c>
      <c r="X24" s="13">
        <f t="shared" si="8"/>
        <v>2500</v>
      </c>
      <c r="Y24" s="13">
        <f t="shared" si="2"/>
        <v>0</v>
      </c>
      <c r="Z24" s="52"/>
      <c r="AA24" s="42" t="s">
        <v>402</v>
      </c>
      <c r="AB24" s="43" t="s">
        <v>371</v>
      </c>
      <c r="AC24" s="40">
        <v>500</v>
      </c>
      <c r="AD24" s="38">
        <f t="shared" si="6"/>
        <v>500</v>
      </c>
      <c r="AE24" s="41">
        <f t="shared" si="4"/>
        <v>2000</v>
      </c>
      <c r="AF24" s="47"/>
      <c r="AG24" s="48"/>
      <c r="AH24" s="48" t="s">
        <v>402</v>
      </c>
      <c r="AI24" s="11" t="s">
        <v>371</v>
      </c>
      <c r="AJ24" s="46">
        <f t="shared" si="5"/>
        <v>2500</v>
      </c>
      <c r="AK24" s="40"/>
    </row>
    <row r="25" spans="1:37">
      <c r="A25">
        <v>735</v>
      </c>
      <c r="B25">
        <v>541</v>
      </c>
      <c r="C25" t="s">
        <v>60</v>
      </c>
      <c r="D25" t="s">
        <v>294</v>
      </c>
      <c r="E25" t="s">
        <v>131</v>
      </c>
      <c r="F25">
        <v>541</v>
      </c>
      <c r="G25" t="s">
        <v>248</v>
      </c>
      <c r="H25" t="s">
        <v>388</v>
      </c>
      <c r="I25" s="13">
        <v>2500</v>
      </c>
      <c r="J25" s="13">
        <f>29845-6066-4977+828+2156-2046</f>
        <v>19740</v>
      </c>
      <c r="L25" s="15">
        <v>2500</v>
      </c>
      <c r="M25" s="13">
        <f>J25</f>
        <v>19740</v>
      </c>
      <c r="O25" s="10">
        <v>541</v>
      </c>
      <c r="P25" s="10" t="s">
        <v>280</v>
      </c>
      <c r="Q25" s="10" t="s">
        <v>388</v>
      </c>
      <c r="R25" s="13">
        <f t="shared" si="7"/>
        <v>22240</v>
      </c>
      <c r="T25" s="29">
        <v>2500</v>
      </c>
      <c r="U25" s="13"/>
      <c r="V25" s="13">
        <f>J25+T25</f>
        <v>22240</v>
      </c>
      <c r="W25" s="13">
        <f t="shared" si="8"/>
        <v>22240</v>
      </c>
      <c r="X25" s="13">
        <f t="shared" si="8"/>
        <v>22240</v>
      </c>
      <c r="Y25" s="13">
        <f t="shared" si="2"/>
        <v>0</v>
      </c>
      <c r="Z25" s="52"/>
      <c r="AA25" s="42"/>
      <c r="AB25" s="43"/>
      <c r="AC25" s="40">
        <v>2500</v>
      </c>
      <c r="AD25" s="38">
        <f t="shared" si="6"/>
        <v>2500</v>
      </c>
      <c r="AE25" s="41">
        <f t="shared" si="4"/>
        <v>19740</v>
      </c>
      <c r="AF25" s="47" t="s">
        <v>504</v>
      </c>
      <c r="AG25" s="48" t="s">
        <v>54</v>
      </c>
      <c r="AH25" s="48"/>
      <c r="AI25" s="11"/>
      <c r="AJ25" s="46">
        <f t="shared" si="5"/>
        <v>22240</v>
      </c>
      <c r="AK25" s="40"/>
    </row>
    <row r="26" spans="1:37">
      <c r="I26" s="13"/>
      <c r="J26" s="13"/>
      <c r="L26" s="15"/>
      <c r="M26" s="15"/>
      <c r="P26" s="10"/>
      <c r="Q26" s="10"/>
      <c r="R26" s="13"/>
      <c r="T26" s="29"/>
      <c r="U26" s="13"/>
      <c r="V26" s="13"/>
      <c r="W26" s="13"/>
      <c r="X26" s="13"/>
      <c r="Y26" s="13"/>
      <c r="Z26" s="52"/>
      <c r="AA26" s="42"/>
      <c r="AB26" s="43"/>
      <c r="AC26" s="40"/>
      <c r="AD26" s="38">
        <f t="shared" si="6"/>
        <v>0</v>
      </c>
      <c r="AE26" s="41">
        <f t="shared" si="4"/>
        <v>0</v>
      </c>
      <c r="AF26" s="47"/>
      <c r="AG26" s="48"/>
      <c r="AH26" s="48"/>
      <c r="AI26" s="11"/>
      <c r="AJ26" s="46">
        <f t="shared" si="5"/>
        <v>0</v>
      </c>
      <c r="AK26" s="40"/>
    </row>
    <row r="27" spans="1:37">
      <c r="A27">
        <v>900</v>
      </c>
      <c r="B27">
        <v>5022</v>
      </c>
      <c r="C27" t="s">
        <v>60</v>
      </c>
      <c r="D27" t="s">
        <v>294</v>
      </c>
      <c r="E27" t="s">
        <v>403</v>
      </c>
      <c r="F27">
        <v>5022</v>
      </c>
      <c r="G27" t="s">
        <v>248</v>
      </c>
      <c r="H27" t="s">
        <v>388</v>
      </c>
      <c r="I27" s="13">
        <v>-50000</v>
      </c>
      <c r="J27" s="13"/>
      <c r="L27" s="15">
        <v>-50000</v>
      </c>
      <c r="M27" s="15"/>
      <c r="O27" s="16">
        <v>5022</v>
      </c>
      <c r="P27" s="16" t="s">
        <v>280</v>
      </c>
      <c r="Q27" s="16" t="s">
        <v>388</v>
      </c>
      <c r="R27" s="13">
        <f>+SUM(I27:K27)</f>
        <v>-50000</v>
      </c>
      <c r="T27" s="29">
        <v>-50000</v>
      </c>
      <c r="U27" s="13">
        <f>V28</f>
        <v>-5023</v>
      </c>
      <c r="V27" s="13"/>
      <c r="W27" s="13">
        <f>T27+U27</f>
        <v>-55023</v>
      </c>
      <c r="X27" s="13">
        <f>T27</f>
        <v>-50000</v>
      </c>
      <c r="Y27" s="13">
        <f t="shared" si="2"/>
        <v>0</v>
      </c>
      <c r="Z27" s="52"/>
      <c r="AA27" s="44">
        <v>5022</v>
      </c>
      <c r="AB27" s="45" t="s">
        <v>280</v>
      </c>
      <c r="AC27" s="40">
        <v>-50000</v>
      </c>
      <c r="AD27" s="38">
        <f t="shared" si="6"/>
        <v>-50000</v>
      </c>
      <c r="AE27" s="41">
        <f t="shared" si="4"/>
        <v>0</v>
      </c>
      <c r="AF27" s="47" t="s">
        <v>503</v>
      </c>
      <c r="AG27" s="49" t="s">
        <v>517</v>
      </c>
      <c r="AH27" s="49">
        <v>5022</v>
      </c>
      <c r="AI27" s="47" t="s">
        <v>280</v>
      </c>
      <c r="AJ27" s="46">
        <f t="shared" si="5"/>
        <v>-50000</v>
      </c>
      <c r="AK27" s="40"/>
    </row>
    <row r="28" spans="1:37">
      <c r="B28">
        <v>5023</v>
      </c>
      <c r="C28" t="s">
        <v>50</v>
      </c>
      <c r="D28" t="s">
        <v>505</v>
      </c>
      <c r="E28" t="s">
        <v>522</v>
      </c>
      <c r="F28" t="s">
        <v>505</v>
      </c>
      <c r="I28" s="13"/>
      <c r="J28" s="13">
        <v>-5023</v>
      </c>
      <c r="L28" s="15"/>
      <c r="M28" s="15">
        <f>J28</f>
        <v>-5023</v>
      </c>
      <c r="O28" s="16"/>
      <c r="P28" s="16"/>
      <c r="Q28" s="16"/>
      <c r="R28" s="13">
        <f>+SUM(I28:K28)</f>
        <v>-5023</v>
      </c>
      <c r="T28" s="29"/>
      <c r="U28" s="13"/>
      <c r="V28" s="13">
        <f>J28</f>
        <v>-5023</v>
      </c>
      <c r="W28" s="13">
        <f>V28</f>
        <v>-5023</v>
      </c>
      <c r="X28" s="13">
        <f>W28</f>
        <v>-5023</v>
      </c>
      <c r="Y28" s="13">
        <f t="shared" si="2"/>
        <v>0</v>
      </c>
      <c r="Z28" s="52"/>
      <c r="AA28" s="44"/>
      <c r="AB28" s="45"/>
      <c r="AC28" s="40"/>
      <c r="AD28" s="38">
        <f t="shared" si="6"/>
        <v>0</v>
      </c>
      <c r="AE28" s="41">
        <f t="shared" si="4"/>
        <v>-5023</v>
      </c>
      <c r="AF28" s="47"/>
      <c r="AG28" s="49"/>
      <c r="AH28" s="49"/>
      <c r="AI28" s="47"/>
      <c r="AJ28" s="46">
        <f t="shared" si="5"/>
        <v>-5023</v>
      </c>
      <c r="AK28" s="40"/>
    </row>
    <row r="29" spans="1:37">
      <c r="A29">
        <v>920</v>
      </c>
      <c r="B29">
        <v>4397</v>
      </c>
      <c r="C29" t="s">
        <v>60</v>
      </c>
      <c r="D29" t="s">
        <v>294</v>
      </c>
      <c r="E29" t="s">
        <v>404</v>
      </c>
      <c r="F29">
        <v>4397</v>
      </c>
      <c r="G29" t="s">
        <v>248</v>
      </c>
      <c r="H29" t="s">
        <v>388</v>
      </c>
      <c r="I29" s="13">
        <v>-10000</v>
      </c>
      <c r="J29" s="13"/>
      <c r="L29" s="15">
        <v>-10000</v>
      </c>
      <c r="M29" s="15"/>
      <c r="O29" s="16">
        <v>4397</v>
      </c>
      <c r="P29" s="16" t="s">
        <v>280</v>
      </c>
      <c r="Q29" s="16" t="s">
        <v>388</v>
      </c>
      <c r="R29" s="13">
        <f>+SUM(I29:K29)</f>
        <v>-10000</v>
      </c>
      <c r="T29" s="29">
        <v>-10000</v>
      </c>
      <c r="U29" s="13">
        <f>V30</f>
        <v>-3934</v>
      </c>
      <c r="V29" s="13"/>
      <c r="W29" s="13">
        <f>T29+U29</f>
        <v>-13934</v>
      </c>
      <c r="X29" s="13">
        <f>T29</f>
        <v>-10000</v>
      </c>
      <c r="Y29" s="13">
        <f t="shared" si="2"/>
        <v>0</v>
      </c>
      <c r="Z29" s="52"/>
      <c r="AA29" s="44">
        <v>4397</v>
      </c>
      <c r="AB29" s="45" t="s">
        <v>280</v>
      </c>
      <c r="AC29" s="40">
        <v>-10000</v>
      </c>
      <c r="AD29" s="38">
        <f t="shared" si="6"/>
        <v>-10000</v>
      </c>
      <c r="AE29" s="41">
        <f t="shared" si="4"/>
        <v>0</v>
      </c>
      <c r="AF29" s="47" t="s">
        <v>503</v>
      </c>
      <c r="AG29" s="49" t="s">
        <v>334</v>
      </c>
      <c r="AH29" s="49">
        <v>4397</v>
      </c>
      <c r="AI29" s="47" t="s">
        <v>280</v>
      </c>
      <c r="AJ29" s="46">
        <f t="shared" si="5"/>
        <v>-10000</v>
      </c>
      <c r="AK29" s="40"/>
    </row>
    <row r="30" spans="1:37">
      <c r="B30">
        <v>3934</v>
      </c>
      <c r="C30" t="s">
        <v>50</v>
      </c>
      <c r="D30" t="s">
        <v>505</v>
      </c>
      <c r="E30" t="s">
        <v>405</v>
      </c>
      <c r="F30" t="s">
        <v>505</v>
      </c>
      <c r="I30" s="13"/>
      <c r="J30" s="13">
        <v>-3934</v>
      </c>
      <c r="L30" s="15"/>
      <c r="M30" s="13">
        <f>J30</f>
        <v>-3934</v>
      </c>
      <c r="O30" s="16"/>
      <c r="P30" s="16"/>
      <c r="Q30" s="16"/>
      <c r="R30" s="13">
        <f>+SUM(I30:K30)</f>
        <v>-3934</v>
      </c>
      <c r="T30" s="29"/>
      <c r="U30" s="13"/>
      <c r="V30" s="13">
        <f>J30</f>
        <v>-3934</v>
      </c>
      <c r="W30" s="13">
        <f>V30</f>
        <v>-3934</v>
      </c>
      <c r="X30" s="13">
        <f>W30</f>
        <v>-3934</v>
      </c>
      <c r="Y30" s="13">
        <f t="shared" si="2"/>
        <v>0</v>
      </c>
      <c r="Z30" s="52"/>
      <c r="AA30" s="44"/>
      <c r="AB30" s="45"/>
      <c r="AC30" s="40"/>
      <c r="AD30" s="38">
        <f t="shared" si="6"/>
        <v>0</v>
      </c>
      <c r="AE30" s="41">
        <f t="shared" si="4"/>
        <v>-3934</v>
      </c>
      <c r="AF30" s="47"/>
      <c r="AG30" s="49"/>
      <c r="AH30" s="49"/>
      <c r="AI30" s="47"/>
      <c r="AJ30" s="46">
        <f t="shared" si="5"/>
        <v>-3934</v>
      </c>
      <c r="AK30" s="40"/>
    </row>
    <row r="31" spans="1:37">
      <c r="A31">
        <v>930</v>
      </c>
      <c r="B31">
        <v>3984</v>
      </c>
      <c r="C31" t="s">
        <v>60</v>
      </c>
      <c r="D31" t="s">
        <v>294</v>
      </c>
      <c r="E31" t="s">
        <v>406</v>
      </c>
      <c r="F31">
        <v>3984</v>
      </c>
      <c r="G31" t="s">
        <v>248</v>
      </c>
      <c r="H31" t="s">
        <v>388</v>
      </c>
      <c r="I31" s="13">
        <v>-20000</v>
      </c>
      <c r="J31" s="13"/>
      <c r="L31" s="15">
        <v>-20000</v>
      </c>
      <c r="M31" s="15"/>
      <c r="O31" s="16">
        <v>3984</v>
      </c>
      <c r="P31" s="16" t="s">
        <v>280</v>
      </c>
      <c r="Q31" s="16" t="s">
        <v>388</v>
      </c>
      <c r="R31" s="13">
        <f>+SUM(I31:K31)</f>
        <v>-20000</v>
      </c>
      <c r="T31" s="29">
        <v>-20000</v>
      </c>
      <c r="U31" s="13">
        <f>U32</f>
        <v>-10835</v>
      </c>
      <c r="V31" s="13"/>
      <c r="W31" s="13">
        <f>T31+U31</f>
        <v>-30835</v>
      </c>
      <c r="X31" s="13">
        <f>T31</f>
        <v>-20000</v>
      </c>
      <c r="Y31" s="13">
        <f t="shared" si="2"/>
        <v>0</v>
      </c>
      <c r="Z31" s="52"/>
      <c r="AA31" s="44">
        <v>3984</v>
      </c>
      <c r="AB31" s="45" t="s">
        <v>280</v>
      </c>
      <c r="AC31" s="40">
        <v>-14000</v>
      </c>
      <c r="AD31" s="38">
        <f>+AJ31</f>
        <v>-20000</v>
      </c>
      <c r="AE31" s="41">
        <f t="shared" si="4"/>
        <v>0</v>
      </c>
      <c r="AF31" s="47" t="s">
        <v>503</v>
      </c>
      <c r="AG31" s="50" t="s">
        <v>328</v>
      </c>
      <c r="AH31" s="49">
        <v>3984</v>
      </c>
      <c r="AI31" s="47" t="s">
        <v>280</v>
      </c>
      <c r="AJ31" s="46">
        <f t="shared" si="5"/>
        <v>-20000</v>
      </c>
      <c r="AK31" s="40"/>
    </row>
    <row r="32" spans="1:37">
      <c r="B32">
        <v>3990</v>
      </c>
      <c r="C32" t="s">
        <v>50</v>
      </c>
      <c r="E32" t="s">
        <v>407</v>
      </c>
      <c r="I32" s="13"/>
      <c r="J32" s="13"/>
      <c r="L32" s="15"/>
      <c r="M32" s="15"/>
      <c r="P32" s="10"/>
      <c r="Q32" s="10"/>
      <c r="R32" s="13"/>
      <c r="T32" s="29"/>
      <c r="U32" s="31">
        <f>SUM(X6:X11)</f>
        <v>-10835</v>
      </c>
      <c r="V32" s="13"/>
      <c r="W32" s="13"/>
      <c r="X32" s="13"/>
      <c r="Y32" s="13">
        <f t="shared" si="2"/>
        <v>0</v>
      </c>
      <c r="Z32" s="52"/>
      <c r="AA32" s="42"/>
      <c r="AB32" s="43"/>
      <c r="AC32" s="40"/>
      <c r="AD32" s="38">
        <f t="shared" si="6"/>
        <v>0</v>
      </c>
      <c r="AE32" s="41">
        <f>+J37</f>
        <v>-10835</v>
      </c>
      <c r="AF32" s="48"/>
      <c r="AG32" s="48"/>
      <c r="AH32" s="48"/>
      <c r="AI32" s="11"/>
      <c r="AJ32" s="46"/>
      <c r="AK32" s="40"/>
    </row>
    <row r="33" spans="1:40">
      <c r="E33" s="2" t="s">
        <v>495</v>
      </c>
      <c r="I33" s="13">
        <f>SUM(I6:I32)</f>
        <v>0</v>
      </c>
      <c r="J33" s="13">
        <f>SUM(J6:J32)</f>
        <v>0</v>
      </c>
      <c r="L33" s="13">
        <f>SUM(L6:L32)</f>
        <v>0</v>
      </c>
      <c r="M33" s="13">
        <f>SUM(M6:M32)</f>
        <v>0</v>
      </c>
      <c r="R33" s="13">
        <f>SUM(R6:R32)</f>
        <v>0</v>
      </c>
      <c r="T33" s="13">
        <f>SUM(T6:T32)</f>
        <v>-500</v>
      </c>
      <c r="U33" s="35" t="s">
        <v>526</v>
      </c>
      <c r="V33" s="13">
        <f>SUM(V6:V32)</f>
        <v>11536</v>
      </c>
      <c r="W33" s="6"/>
      <c r="X33" s="13">
        <f>SUM(X6:X32)</f>
        <v>0</v>
      </c>
      <c r="Y33" s="13">
        <f t="shared" si="2"/>
        <v>0</v>
      </c>
      <c r="Z33" s="52"/>
      <c r="AB33" s="6"/>
      <c r="AC33" s="13">
        <f>SUM(AC6:AC32)</f>
        <v>0</v>
      </c>
      <c r="AD33" s="13">
        <f>SUM(AD6:AD32)</f>
        <v>0</v>
      </c>
      <c r="AE33" s="13">
        <f>SUM(AE6:AE32)</f>
        <v>0</v>
      </c>
      <c r="AJ33" s="13">
        <f>SUM(AJ6:AJ32)</f>
        <v>0</v>
      </c>
    </row>
    <row r="34" spans="1:40">
      <c r="T34" s="6"/>
      <c r="U34" s="34" t="s">
        <v>527</v>
      </c>
      <c r="V34" s="13">
        <f>V33+T33</f>
        <v>11036</v>
      </c>
      <c r="AB34" s="6"/>
      <c r="AC34" s="6"/>
      <c r="AD34"/>
      <c r="AE34"/>
    </row>
    <row r="35" spans="1:40">
      <c r="T35" s="6"/>
      <c r="U35" s="34" t="s">
        <v>528</v>
      </c>
      <c r="V35" s="13">
        <f>V34+X7+X9</f>
        <v>9500</v>
      </c>
      <c r="AB35" s="6"/>
      <c r="AC35" s="6"/>
      <c r="AD35"/>
      <c r="AE35"/>
      <c r="AJ35" s="6">
        <v>-12881</v>
      </c>
    </row>
    <row r="36" spans="1:40">
      <c r="T36" s="6"/>
      <c r="U36" s="34" t="s">
        <v>529</v>
      </c>
      <c r="V36" s="13">
        <f>V35-(V20-U20+V22-U22+V25-(V25-T25))</f>
        <v>0</v>
      </c>
      <c r="AB36" s="6"/>
      <c r="AC36" s="6"/>
      <c r="AD36"/>
      <c r="AE36"/>
    </row>
    <row r="37" spans="1:40">
      <c r="E37" t="s">
        <v>407</v>
      </c>
      <c r="J37" s="6">
        <f>SUM(J6:J11)</f>
        <v>-10835</v>
      </c>
      <c r="M37" s="6"/>
      <c r="R37" s="6">
        <f>SUM(R6:R11)</f>
        <v>-10835</v>
      </c>
      <c r="V37"/>
      <c r="X37" s="6">
        <f>SUM(X6:X11)</f>
        <v>-10835</v>
      </c>
      <c r="AB37" s="6"/>
      <c r="AC37" s="6"/>
      <c r="AD37"/>
      <c r="AE37" s="37"/>
    </row>
    <row r="38" spans="1:40">
      <c r="A38" t="s">
        <v>408</v>
      </c>
      <c r="J38"/>
      <c r="K38"/>
      <c r="L38"/>
      <c r="M38"/>
      <c r="N38"/>
      <c r="O38"/>
      <c r="P38"/>
      <c r="Q38"/>
      <c r="R38"/>
      <c r="S38"/>
      <c r="T38"/>
      <c r="U38"/>
      <c r="W38"/>
      <c r="X38"/>
      <c r="Y38"/>
      <c r="Z38"/>
      <c r="AA38"/>
      <c r="AB38"/>
      <c r="AC38"/>
      <c r="AD38" t="s">
        <v>531</v>
      </c>
      <c r="AE38" s="37"/>
      <c r="AF38"/>
      <c r="AG38"/>
      <c r="AH38"/>
      <c r="AI38"/>
      <c r="AJ38"/>
      <c r="AK38"/>
    </row>
    <row r="39" spans="1:40">
      <c r="A39" t="s">
        <v>497</v>
      </c>
      <c r="J39"/>
      <c r="K39"/>
      <c r="L39"/>
      <c r="M39"/>
      <c r="N39"/>
      <c r="O39"/>
      <c r="P39" s="5" t="s">
        <v>328</v>
      </c>
      <c r="Q39"/>
      <c r="R39"/>
      <c r="S39"/>
      <c r="T39"/>
      <c r="U39"/>
      <c r="V39"/>
      <c r="W39"/>
      <c r="X39"/>
      <c r="Y39"/>
      <c r="Z39"/>
      <c r="AA39"/>
      <c r="AB39"/>
      <c r="AC39"/>
      <c r="AD39"/>
      <c r="AE39"/>
      <c r="AF39"/>
      <c r="AG39"/>
      <c r="AH39"/>
      <c r="AI39"/>
      <c r="AJ39"/>
      <c r="AK39"/>
    </row>
    <row r="40" spans="1:40">
      <c r="A40" t="s">
        <v>409</v>
      </c>
      <c r="J40"/>
      <c r="K40"/>
      <c r="L40"/>
      <c r="M40"/>
      <c r="N40"/>
      <c r="O40"/>
      <c r="P40"/>
      <c r="Q40"/>
      <c r="R40"/>
      <c r="S40"/>
      <c r="T40"/>
      <c r="U40"/>
      <c r="V40" s="36"/>
      <c r="W40"/>
      <c r="X40"/>
      <c r="Y40"/>
      <c r="Z40"/>
      <c r="AA40"/>
      <c r="AB40"/>
      <c r="AC40"/>
      <c r="AD40"/>
      <c r="AE40"/>
      <c r="AF40"/>
      <c r="AG40"/>
      <c r="AH40"/>
      <c r="AI40"/>
      <c r="AJ40"/>
      <c r="AK40"/>
      <c r="AL40"/>
      <c r="AM40"/>
      <c r="AN40"/>
    </row>
    <row r="42" spans="1:40">
      <c r="A42" t="s">
        <v>410</v>
      </c>
      <c r="J42"/>
      <c r="K42"/>
      <c r="L42"/>
      <c r="M42"/>
      <c r="N42"/>
      <c r="O42"/>
      <c r="P42"/>
      <c r="Q42"/>
      <c r="R42"/>
      <c r="S42"/>
      <c r="T42"/>
      <c r="U42"/>
      <c r="V42"/>
      <c r="W42"/>
      <c r="X42"/>
      <c r="Y42"/>
      <c r="Z42"/>
      <c r="AA42"/>
      <c r="AB42"/>
      <c r="AC42"/>
      <c r="AD42"/>
      <c r="AE42"/>
      <c r="AF42"/>
      <c r="AG42"/>
      <c r="AH42"/>
      <c r="AI42"/>
      <c r="AJ42"/>
      <c r="AK42"/>
      <c r="AL42"/>
      <c r="AM42"/>
      <c r="AN42"/>
    </row>
    <row r="43" spans="1:40">
      <c r="A43" t="s">
        <v>408</v>
      </c>
      <c r="J43"/>
      <c r="K43"/>
      <c r="L43"/>
      <c r="M43"/>
      <c r="N43"/>
      <c r="O43"/>
      <c r="P43"/>
      <c r="Q43"/>
      <c r="R43"/>
      <c r="S43"/>
      <c r="T43"/>
      <c r="U43"/>
      <c r="V43"/>
      <c r="W43"/>
      <c r="X43"/>
      <c r="Y43"/>
      <c r="Z43"/>
      <c r="AA43"/>
      <c r="AB43"/>
      <c r="AC43"/>
      <c r="AD43"/>
      <c r="AE43"/>
      <c r="AF43"/>
      <c r="AG43"/>
      <c r="AH43"/>
      <c r="AI43"/>
      <c r="AJ43"/>
      <c r="AK43"/>
      <c r="AL43"/>
      <c r="AM43"/>
      <c r="AN43"/>
    </row>
    <row r="44" spans="1:40">
      <c r="A44" t="s">
        <v>411</v>
      </c>
      <c r="C44" t="s">
        <v>412</v>
      </c>
      <c r="D44">
        <v>4000</v>
      </c>
      <c r="J44"/>
      <c r="K44"/>
      <c r="L44"/>
      <c r="M44"/>
      <c r="N44"/>
      <c r="O44"/>
      <c r="P44"/>
      <c r="Q44"/>
      <c r="R44"/>
      <c r="S44"/>
      <c r="T44"/>
      <c r="U44"/>
      <c r="V44"/>
      <c r="W44"/>
      <c r="X44"/>
      <c r="Y44"/>
      <c r="Z44"/>
      <c r="AA44"/>
      <c r="AB44"/>
      <c r="AC44"/>
      <c r="AD44"/>
      <c r="AE44"/>
      <c r="AF44"/>
      <c r="AG44"/>
      <c r="AH44"/>
      <c r="AI44"/>
      <c r="AJ44"/>
      <c r="AK44"/>
      <c r="AL44"/>
      <c r="AM44"/>
      <c r="AN44"/>
    </row>
    <row r="45" spans="1:40">
      <c r="A45" t="s">
        <v>413</v>
      </c>
      <c r="C45" t="s">
        <v>414</v>
      </c>
      <c r="D45">
        <v>4000</v>
      </c>
      <c r="J45"/>
      <c r="K45"/>
      <c r="L45"/>
      <c r="M45"/>
      <c r="N45"/>
      <c r="O45"/>
      <c r="P45"/>
      <c r="Q45"/>
      <c r="R45"/>
      <c r="S45"/>
      <c r="T45"/>
      <c r="U45"/>
      <c r="V45"/>
      <c r="W45"/>
      <c r="X45"/>
      <c r="Y45"/>
      <c r="Z45"/>
      <c r="AA45"/>
      <c r="AB45"/>
      <c r="AC45"/>
      <c r="AD45"/>
      <c r="AE45"/>
      <c r="AF45"/>
      <c r="AG45"/>
      <c r="AH45"/>
      <c r="AI45"/>
      <c r="AJ45"/>
      <c r="AK45"/>
      <c r="AL45"/>
      <c r="AM45"/>
      <c r="AN45"/>
    </row>
    <row r="48" spans="1:40">
      <c r="A48" t="s">
        <v>415</v>
      </c>
      <c r="J48"/>
      <c r="K48"/>
      <c r="L48"/>
      <c r="M48"/>
      <c r="N48"/>
      <c r="O48"/>
      <c r="P48"/>
      <c r="Q48"/>
      <c r="R48"/>
      <c r="S48"/>
      <c r="T48"/>
      <c r="U48"/>
      <c r="V48"/>
      <c r="W48"/>
      <c r="X48"/>
      <c r="Y48"/>
      <c r="Z48"/>
      <c r="AA48"/>
      <c r="AB48"/>
      <c r="AC48"/>
      <c r="AD48"/>
      <c r="AE48"/>
      <c r="AF48"/>
      <c r="AG48"/>
      <c r="AH48"/>
      <c r="AI48"/>
      <c r="AJ48"/>
      <c r="AK48"/>
      <c r="AL48"/>
      <c r="AM48"/>
      <c r="AN48"/>
    </row>
    <row r="49" spans="1:40">
      <c r="A49" t="s">
        <v>416</v>
      </c>
      <c r="C49" t="s">
        <v>412</v>
      </c>
      <c r="D49">
        <v>3000</v>
      </c>
      <c r="J49"/>
      <c r="K49"/>
      <c r="L49"/>
      <c r="M49"/>
      <c r="N49"/>
      <c r="O49"/>
      <c r="P49"/>
      <c r="Q49"/>
      <c r="R49"/>
      <c r="S49"/>
      <c r="T49"/>
      <c r="U49"/>
      <c r="V49"/>
      <c r="W49"/>
      <c r="X49"/>
      <c r="Y49"/>
      <c r="Z49"/>
      <c r="AA49"/>
      <c r="AB49"/>
      <c r="AC49"/>
      <c r="AD49"/>
      <c r="AE49"/>
      <c r="AF49"/>
      <c r="AG49"/>
      <c r="AH49"/>
      <c r="AI49"/>
      <c r="AJ49"/>
      <c r="AK49"/>
      <c r="AL49"/>
      <c r="AM49"/>
      <c r="AN49"/>
    </row>
    <row r="50" spans="1:40">
      <c r="A50" t="s">
        <v>411</v>
      </c>
      <c r="C50" t="s">
        <v>414</v>
      </c>
      <c r="D50">
        <v>3000</v>
      </c>
      <c r="J50"/>
      <c r="K50"/>
      <c r="L50"/>
      <c r="M50"/>
      <c r="N50"/>
      <c r="O50"/>
      <c r="P50"/>
      <c r="Q50"/>
      <c r="R50"/>
      <c r="S50"/>
      <c r="T50"/>
      <c r="U50"/>
      <c r="V50"/>
      <c r="W50"/>
      <c r="X50"/>
      <c r="Y50"/>
      <c r="Z50"/>
      <c r="AA50"/>
      <c r="AB50"/>
      <c r="AC50"/>
      <c r="AD50"/>
      <c r="AE50"/>
      <c r="AF50"/>
      <c r="AG50"/>
      <c r="AH50"/>
      <c r="AI50"/>
      <c r="AJ50"/>
      <c r="AK50"/>
      <c r="AL50"/>
      <c r="AM50"/>
      <c r="AN50"/>
    </row>
    <row r="52" spans="1:40">
      <c r="A52" t="s">
        <v>411</v>
      </c>
      <c r="C52" t="s">
        <v>412</v>
      </c>
      <c r="D52">
        <v>4000</v>
      </c>
      <c r="J52"/>
      <c r="K52"/>
      <c r="L52"/>
      <c r="M52"/>
      <c r="N52"/>
      <c r="O52"/>
      <c r="P52"/>
      <c r="Q52"/>
      <c r="R52"/>
      <c r="S52"/>
      <c r="T52"/>
      <c r="U52"/>
      <c r="V52"/>
      <c r="W52"/>
      <c r="X52"/>
      <c r="Y52"/>
      <c r="Z52"/>
      <c r="AA52"/>
      <c r="AB52"/>
      <c r="AC52"/>
      <c r="AD52"/>
      <c r="AE52"/>
      <c r="AF52"/>
      <c r="AG52"/>
      <c r="AH52"/>
      <c r="AI52"/>
      <c r="AJ52"/>
      <c r="AK52"/>
      <c r="AL52"/>
      <c r="AM52"/>
      <c r="AN52"/>
    </row>
    <row r="53" spans="1:40">
      <c r="A53" t="s">
        <v>413</v>
      </c>
      <c r="C53" t="s">
        <v>414</v>
      </c>
      <c r="D53">
        <v>4000</v>
      </c>
      <c r="J53"/>
      <c r="K53"/>
      <c r="L53"/>
      <c r="M53"/>
      <c r="N53"/>
      <c r="O53"/>
      <c r="P53"/>
      <c r="Q53"/>
      <c r="R53"/>
      <c r="S53"/>
      <c r="T53"/>
      <c r="U53"/>
      <c r="V53"/>
      <c r="W53"/>
      <c r="X53"/>
      <c r="Y53"/>
      <c r="Z53"/>
      <c r="AA53"/>
      <c r="AB53"/>
      <c r="AC53"/>
      <c r="AD53"/>
      <c r="AE53"/>
      <c r="AF53"/>
      <c r="AG53"/>
      <c r="AH53"/>
      <c r="AI53"/>
      <c r="AJ53"/>
      <c r="AK53"/>
      <c r="AL53"/>
      <c r="AM53"/>
      <c r="AN53"/>
    </row>
    <row r="57" spans="1:40">
      <c r="A57" t="s">
        <v>417</v>
      </c>
      <c r="J57"/>
      <c r="K57"/>
      <c r="L57"/>
      <c r="M57"/>
      <c r="N57"/>
      <c r="O57"/>
      <c r="P57"/>
      <c r="Q57"/>
      <c r="R57"/>
      <c r="S57"/>
      <c r="T57"/>
      <c r="U57"/>
      <c r="V57"/>
      <c r="W57"/>
      <c r="X57"/>
      <c r="Y57"/>
      <c r="Z57"/>
      <c r="AA57"/>
      <c r="AB57"/>
      <c r="AC57"/>
      <c r="AD57"/>
      <c r="AE57"/>
      <c r="AF57"/>
      <c r="AG57"/>
      <c r="AH57"/>
      <c r="AI57"/>
      <c r="AJ57"/>
      <c r="AK57"/>
      <c r="AL57"/>
      <c r="AM57"/>
      <c r="AN57"/>
    </row>
    <row r="58" spans="1:40">
      <c r="A58" t="s">
        <v>418</v>
      </c>
      <c r="J58"/>
      <c r="K58"/>
      <c r="L58"/>
      <c r="M58"/>
      <c r="N58"/>
      <c r="O58"/>
      <c r="P58"/>
      <c r="Q58"/>
      <c r="R58"/>
      <c r="S58"/>
      <c r="T58"/>
      <c r="U58"/>
      <c r="V58"/>
      <c r="W58"/>
      <c r="X58"/>
      <c r="Y58"/>
      <c r="Z58"/>
      <c r="AA58"/>
      <c r="AB58"/>
      <c r="AC58"/>
      <c r="AD58"/>
      <c r="AE58"/>
      <c r="AF58"/>
      <c r="AG58"/>
      <c r="AH58"/>
      <c r="AI58"/>
      <c r="AJ58"/>
      <c r="AK58"/>
      <c r="AL58"/>
      <c r="AM58"/>
      <c r="AN58"/>
    </row>
    <row r="59" spans="1:40">
      <c r="A59" t="s">
        <v>419</v>
      </c>
      <c r="J59"/>
      <c r="K59"/>
      <c r="L59"/>
      <c r="M59"/>
      <c r="N59"/>
      <c r="O59"/>
      <c r="P59"/>
      <c r="Q59"/>
      <c r="R59"/>
      <c r="S59"/>
      <c r="T59"/>
      <c r="U59"/>
      <c r="V59"/>
      <c r="W59"/>
      <c r="X59"/>
      <c r="Y59"/>
      <c r="Z59"/>
      <c r="AA59"/>
      <c r="AB59"/>
      <c r="AC59"/>
      <c r="AD59"/>
      <c r="AE59"/>
      <c r="AF59"/>
      <c r="AG59"/>
      <c r="AH59"/>
      <c r="AI59"/>
      <c r="AJ59"/>
      <c r="AK59"/>
      <c r="AL59"/>
      <c r="AM59"/>
      <c r="AN59"/>
    </row>
    <row r="60" spans="1:40">
      <c r="A60" t="s">
        <v>420</v>
      </c>
      <c r="J60"/>
      <c r="K60"/>
      <c r="L60"/>
      <c r="M60"/>
      <c r="N60"/>
      <c r="O60"/>
      <c r="P60"/>
      <c r="Q60"/>
      <c r="R60"/>
      <c r="S60"/>
      <c r="T60"/>
      <c r="U60"/>
      <c r="V60"/>
      <c r="W60"/>
      <c r="X60"/>
      <c r="Y60"/>
      <c r="Z60"/>
      <c r="AA60"/>
      <c r="AB60"/>
      <c r="AC60"/>
      <c r="AD60"/>
      <c r="AE60"/>
      <c r="AF60"/>
      <c r="AG60"/>
      <c r="AH60"/>
      <c r="AI60"/>
      <c r="AJ60"/>
      <c r="AK60"/>
      <c r="AL60"/>
      <c r="AM60"/>
      <c r="AN60"/>
    </row>
    <row r="62" spans="1:40">
      <c r="A62" t="s">
        <v>421</v>
      </c>
      <c r="J62"/>
      <c r="K62"/>
      <c r="L62"/>
      <c r="M62"/>
      <c r="N62"/>
      <c r="O62"/>
      <c r="P62"/>
      <c r="Q62"/>
      <c r="R62"/>
      <c r="S62"/>
      <c r="T62"/>
      <c r="U62"/>
      <c r="V62"/>
      <c r="W62"/>
      <c r="X62"/>
      <c r="Y62"/>
      <c r="Z62"/>
      <c r="AA62"/>
      <c r="AB62"/>
      <c r="AC62"/>
      <c r="AD62"/>
      <c r="AE62"/>
      <c r="AF62"/>
      <c r="AG62"/>
      <c r="AH62"/>
      <c r="AI62"/>
      <c r="AJ62"/>
      <c r="AK62"/>
      <c r="AL62"/>
      <c r="AM62"/>
      <c r="AN62"/>
    </row>
    <row r="63" spans="1:40">
      <c r="A63" t="s">
        <v>422</v>
      </c>
      <c r="J63"/>
      <c r="K63"/>
      <c r="L63"/>
      <c r="M63"/>
      <c r="N63"/>
      <c r="O63"/>
      <c r="P63"/>
      <c r="Q63"/>
      <c r="R63"/>
      <c r="S63"/>
      <c r="T63"/>
      <c r="U63"/>
      <c r="V63"/>
      <c r="W63"/>
      <c r="X63"/>
      <c r="Y63"/>
      <c r="Z63"/>
      <c r="AA63"/>
      <c r="AB63"/>
      <c r="AC63"/>
      <c r="AD63"/>
      <c r="AE63"/>
      <c r="AF63"/>
      <c r="AG63"/>
      <c r="AH63"/>
      <c r="AI63"/>
      <c r="AJ63"/>
      <c r="AK63"/>
      <c r="AL63"/>
      <c r="AM63"/>
      <c r="AN63"/>
    </row>
    <row r="64" spans="1:40">
      <c r="A64" t="s">
        <v>423</v>
      </c>
      <c r="J64"/>
      <c r="K64"/>
      <c r="L64"/>
      <c r="M64"/>
      <c r="N64"/>
      <c r="O64"/>
      <c r="P64"/>
      <c r="Q64"/>
      <c r="R64"/>
      <c r="S64"/>
      <c r="T64"/>
      <c r="U64"/>
      <c r="V64"/>
      <c r="W64"/>
      <c r="X64"/>
      <c r="Y64"/>
      <c r="Z64"/>
      <c r="AA64"/>
      <c r="AB64"/>
      <c r="AC64"/>
      <c r="AD64"/>
      <c r="AE64"/>
      <c r="AF64"/>
      <c r="AG64"/>
      <c r="AH64"/>
      <c r="AI64"/>
      <c r="AJ64"/>
      <c r="AK64"/>
      <c r="AL64"/>
      <c r="AM64"/>
      <c r="AN64"/>
    </row>
    <row r="66" spans="1:40">
      <c r="A66" t="s">
        <v>424</v>
      </c>
      <c r="J66"/>
      <c r="K66"/>
      <c r="L66"/>
      <c r="M66"/>
      <c r="N66"/>
      <c r="O66"/>
      <c r="P66"/>
      <c r="Q66"/>
      <c r="R66"/>
      <c r="S66"/>
      <c r="T66"/>
      <c r="U66"/>
      <c r="V66"/>
      <c r="W66"/>
      <c r="X66"/>
      <c r="Y66"/>
      <c r="Z66"/>
      <c r="AA66"/>
      <c r="AB66"/>
      <c r="AC66"/>
      <c r="AD66"/>
      <c r="AE66"/>
      <c r="AF66"/>
      <c r="AG66"/>
      <c r="AH66"/>
      <c r="AI66"/>
      <c r="AJ66"/>
      <c r="AK66"/>
      <c r="AL66"/>
      <c r="AM66"/>
      <c r="AN66"/>
    </row>
    <row r="67" spans="1:40">
      <c r="A67" t="s">
        <v>425</v>
      </c>
      <c r="J67"/>
      <c r="K67"/>
      <c r="L67"/>
      <c r="M67"/>
      <c r="N67"/>
      <c r="O67"/>
      <c r="P67"/>
      <c r="Q67"/>
      <c r="R67"/>
      <c r="S67"/>
      <c r="T67"/>
      <c r="U67"/>
      <c r="V67"/>
      <c r="W67"/>
      <c r="X67"/>
      <c r="Y67"/>
      <c r="Z67"/>
      <c r="AA67"/>
      <c r="AB67"/>
      <c r="AC67"/>
      <c r="AD67"/>
      <c r="AE67"/>
      <c r="AF67"/>
      <c r="AG67"/>
      <c r="AH67"/>
      <c r="AI67"/>
      <c r="AJ67"/>
      <c r="AK67"/>
      <c r="AL67"/>
      <c r="AM67"/>
      <c r="AN67"/>
    </row>
    <row r="68" spans="1:40">
      <c r="A68" t="s">
        <v>426</v>
      </c>
      <c r="J68"/>
      <c r="K68"/>
      <c r="L68"/>
      <c r="M68"/>
      <c r="N68"/>
      <c r="O68"/>
      <c r="P68"/>
      <c r="Q68"/>
      <c r="R68"/>
      <c r="S68"/>
      <c r="T68"/>
      <c r="U68"/>
      <c r="V68"/>
      <c r="W68"/>
      <c r="X68"/>
      <c r="Y68"/>
      <c r="Z68"/>
      <c r="AA68"/>
      <c r="AB68"/>
      <c r="AC68"/>
      <c r="AD68"/>
      <c r="AE68"/>
      <c r="AF68"/>
      <c r="AG68"/>
      <c r="AH68"/>
      <c r="AI68"/>
      <c r="AJ68"/>
      <c r="AK68"/>
      <c r="AL68"/>
      <c r="AM68"/>
      <c r="AN68"/>
    </row>
  </sheetData>
  <mergeCells count="12">
    <mergeCell ref="T3:T4"/>
    <mergeCell ref="I3:I4"/>
    <mergeCell ref="L3:L4"/>
    <mergeCell ref="J3:J4"/>
    <mergeCell ref="M3:M4"/>
    <mergeCell ref="R3:R4"/>
    <mergeCell ref="Y3:Y4"/>
    <mergeCell ref="AF3:AF4"/>
    <mergeCell ref="AG3:AG4"/>
    <mergeCell ref="V3:V4"/>
    <mergeCell ref="W3:W4"/>
    <mergeCell ref="X3:X4"/>
  </mergeCells>
  <pageMargins left="0.7" right="0.7" top="0.75" bottom="0.75" header="0.3" footer="0.3"/>
  <pageSetup orientation="portrait" horizontalDpi="300" verticalDpi="300" r:id="rId1"/>
  <ignoredErrors>
    <ignoredError sqref="AG19:AG20 AG27 AG9 AG7" numberStoredAsText="1"/>
  </ignoredErrors>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B12" sqref="B12"/>
    </sheetView>
  </sheetViews>
  <sheetFormatPr defaultRowHeight="15"/>
  <cols>
    <col min="2" max="2" width="30.140625" customWidth="1"/>
    <col min="3" max="3" width="48" style="22" customWidth="1"/>
    <col min="4" max="4" width="39.28515625" style="22" customWidth="1"/>
    <col min="5" max="5" width="44.5703125" style="22" customWidth="1"/>
    <col min="6" max="7" width="25.28515625" style="22" customWidth="1"/>
    <col min="8" max="8" width="18.28515625" style="22" customWidth="1"/>
    <col min="9" max="9" width="23.85546875" style="22" customWidth="1"/>
  </cols>
  <sheetData>
    <row r="1" spans="1:9" s="20" customFormat="1">
      <c r="B1" s="20" t="s">
        <v>427</v>
      </c>
      <c r="C1" s="21" t="s">
        <v>428</v>
      </c>
      <c r="D1" s="21" t="s">
        <v>429</v>
      </c>
      <c r="E1" s="21" t="s">
        <v>430</v>
      </c>
      <c r="F1" s="21" t="s">
        <v>431</v>
      </c>
      <c r="G1" s="21" t="s">
        <v>431</v>
      </c>
      <c r="H1" s="21" t="s">
        <v>431</v>
      </c>
      <c r="I1" s="21" t="s">
        <v>432</v>
      </c>
    </row>
    <row r="2" spans="1:9" s="20" customFormat="1" ht="30">
      <c r="C2" s="21"/>
      <c r="D2" s="21"/>
      <c r="E2" s="21"/>
      <c r="F2" s="21" t="s">
        <v>433</v>
      </c>
      <c r="G2" s="21" t="s">
        <v>434</v>
      </c>
      <c r="H2" s="21" t="s">
        <v>435</v>
      </c>
      <c r="I2" s="21" t="s">
        <v>436</v>
      </c>
    </row>
    <row r="3" spans="1:9" ht="105">
      <c r="A3">
        <v>1</v>
      </c>
      <c r="B3" t="s">
        <v>437</v>
      </c>
      <c r="C3" s="22" t="s">
        <v>438</v>
      </c>
      <c r="D3" s="22" t="s">
        <v>439</v>
      </c>
      <c r="E3" s="22" t="s">
        <v>440</v>
      </c>
      <c r="F3" s="23" t="s">
        <v>441</v>
      </c>
      <c r="G3" s="23" t="s">
        <v>442</v>
      </c>
      <c r="H3" s="24" t="s">
        <v>442</v>
      </c>
      <c r="I3" s="22" t="s">
        <v>442</v>
      </c>
    </row>
    <row r="4" spans="1:9">
      <c r="F4" s="23"/>
      <c r="G4" s="23"/>
      <c r="H4" s="24"/>
    </row>
    <row r="5" spans="1:9">
      <c r="F5" s="23"/>
      <c r="G5" s="23"/>
      <c r="H5" s="24"/>
    </row>
    <row r="6" spans="1:9" ht="45">
      <c r="A6">
        <v>2</v>
      </c>
      <c r="B6" t="s">
        <v>443</v>
      </c>
      <c r="C6" s="22" t="s">
        <v>444</v>
      </c>
      <c r="D6" s="22" t="s">
        <v>445</v>
      </c>
      <c r="E6" s="22" t="s">
        <v>446</v>
      </c>
      <c r="F6" s="23" t="s">
        <v>441</v>
      </c>
      <c r="G6" s="23" t="s">
        <v>442</v>
      </c>
      <c r="H6" s="24" t="s">
        <v>442</v>
      </c>
      <c r="I6" s="22" t="s">
        <v>442</v>
      </c>
    </row>
    <row r="7" spans="1:9">
      <c r="F7" s="23"/>
      <c r="G7" s="23"/>
      <c r="H7" s="24"/>
    </row>
    <row r="8" spans="1:9">
      <c r="F8" s="23"/>
      <c r="G8" s="23"/>
      <c r="H8" s="24"/>
    </row>
    <row r="9" spans="1:9" ht="45">
      <c r="A9">
        <v>3</v>
      </c>
      <c r="B9" t="s">
        <v>447</v>
      </c>
      <c r="C9" s="22" t="s">
        <v>448</v>
      </c>
      <c r="D9" s="22" t="s">
        <v>449</v>
      </c>
      <c r="E9" s="22" t="s">
        <v>450</v>
      </c>
      <c r="F9" s="23" t="s">
        <v>451</v>
      </c>
      <c r="G9" s="23" t="s">
        <v>452</v>
      </c>
      <c r="H9" s="24" t="s">
        <v>453</v>
      </c>
      <c r="I9" s="22" t="s">
        <v>454</v>
      </c>
    </row>
    <row r="10" spans="1:9">
      <c r="F10" s="23"/>
      <c r="G10" s="23"/>
      <c r="H10" s="24"/>
    </row>
    <row r="11" spans="1:9">
      <c r="F11" s="23"/>
      <c r="G11" s="23"/>
      <c r="H11" s="24"/>
    </row>
    <row r="12" spans="1:9" ht="75">
      <c r="A12">
        <v>4</v>
      </c>
      <c r="B12" t="s">
        <v>455</v>
      </c>
      <c r="C12" s="22" t="s">
        <v>456</v>
      </c>
      <c r="D12" s="22" t="s">
        <v>457</v>
      </c>
      <c r="E12" s="22" t="s">
        <v>458</v>
      </c>
      <c r="F12" s="23" t="s">
        <v>459</v>
      </c>
      <c r="G12" s="23" t="s">
        <v>460</v>
      </c>
      <c r="H12" s="24" t="s">
        <v>461</v>
      </c>
      <c r="I12" s="22" t="s">
        <v>462</v>
      </c>
    </row>
    <row r="13" spans="1:9">
      <c r="F13" s="23"/>
      <c r="G13" s="23"/>
      <c r="H13" s="24"/>
    </row>
    <row r="14" spans="1:9">
      <c r="F14" s="23"/>
      <c r="G14" s="23"/>
      <c r="H14" s="24"/>
    </row>
    <row r="15" spans="1:9" ht="90">
      <c r="A15" t="s">
        <v>463</v>
      </c>
      <c r="B15" t="s">
        <v>464</v>
      </c>
      <c r="C15" s="22" t="s">
        <v>465</v>
      </c>
      <c r="D15" s="22" t="s">
        <v>466</v>
      </c>
      <c r="E15" s="22" t="s">
        <v>467</v>
      </c>
      <c r="F15" s="23" t="s">
        <v>468</v>
      </c>
      <c r="G15" s="23" t="s">
        <v>468</v>
      </c>
      <c r="H15" s="24" t="s">
        <v>468</v>
      </c>
      <c r="I15" s="22" t="s">
        <v>468</v>
      </c>
    </row>
    <row r="16" spans="1:9">
      <c r="F16" s="23"/>
      <c r="G16" s="23"/>
      <c r="H16" s="24"/>
    </row>
    <row r="17" spans="1:9">
      <c r="F17" s="23"/>
      <c r="G17" s="23"/>
      <c r="H17" s="24"/>
    </row>
    <row r="18" spans="1:9" ht="30">
      <c r="A18" t="s">
        <v>469</v>
      </c>
      <c r="B18" t="s">
        <v>470</v>
      </c>
      <c r="C18" s="22" t="s">
        <v>471</v>
      </c>
      <c r="E18" s="22" t="s">
        <v>472</v>
      </c>
      <c r="F18" s="23" t="s">
        <v>473</v>
      </c>
      <c r="G18" s="23" t="s">
        <v>473</v>
      </c>
      <c r="H18" s="24" t="s">
        <v>473</v>
      </c>
      <c r="I18" s="22" t="s">
        <v>473</v>
      </c>
    </row>
    <row r="19" spans="1:9" ht="30">
      <c r="C19" s="22" t="s">
        <v>474</v>
      </c>
      <c r="F19" s="23"/>
      <c r="G19" s="23"/>
      <c r="H19" s="24"/>
    </row>
    <row r="20" spans="1:9">
      <c r="F20" s="23"/>
      <c r="G20" s="23"/>
      <c r="H20" s="24"/>
    </row>
    <row r="21" spans="1:9">
      <c r="F21" s="23"/>
      <c r="G21" s="23"/>
      <c r="H21" s="24"/>
    </row>
    <row r="22" spans="1:9" ht="30">
      <c r="A22" t="s">
        <v>475</v>
      </c>
      <c r="B22" t="s">
        <v>476</v>
      </c>
      <c r="C22" s="22" t="s">
        <v>477</v>
      </c>
      <c r="D22" s="22" t="s">
        <v>478</v>
      </c>
      <c r="E22" s="22" t="s">
        <v>479</v>
      </c>
      <c r="F22" s="23" t="s">
        <v>479</v>
      </c>
      <c r="G22" s="23" t="s">
        <v>479</v>
      </c>
      <c r="H22" s="24" t="s">
        <v>479</v>
      </c>
      <c r="I22" s="22" t="s">
        <v>479</v>
      </c>
    </row>
    <row r="23" spans="1:9">
      <c r="F23" s="23"/>
      <c r="G23" s="23"/>
      <c r="H23" s="24"/>
    </row>
    <row r="24" spans="1:9">
      <c r="F24" s="23"/>
      <c r="G24" s="23"/>
      <c r="H24" s="24"/>
    </row>
    <row r="25" spans="1:9">
      <c r="F25" s="23"/>
      <c r="G25" s="23"/>
      <c r="H25" s="24"/>
    </row>
    <row r="26" spans="1:9">
      <c r="F26" s="23"/>
      <c r="G26" s="23"/>
      <c r="H26"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23"/>
  <sheetViews>
    <sheetView workbookViewId="0">
      <selection activeCell="A5" sqref="A5"/>
    </sheetView>
  </sheetViews>
  <sheetFormatPr defaultRowHeight="15"/>
  <sheetData>
    <row r="2" spans="1:2">
      <c r="A2" s="2">
        <v>222</v>
      </c>
      <c r="B2" t="s">
        <v>118</v>
      </c>
    </row>
    <row r="3" spans="1:2">
      <c r="A3" s="2" t="s">
        <v>480</v>
      </c>
    </row>
    <row r="4" spans="1:2">
      <c r="A4" s="2"/>
    </row>
    <row r="5" spans="1:2">
      <c r="A5" s="25" t="s">
        <v>481</v>
      </c>
    </row>
    <row r="6" spans="1:2">
      <c r="A6" s="25" t="s">
        <v>482</v>
      </c>
    </row>
    <row r="7" spans="1:2">
      <c r="A7" s="25" t="s">
        <v>483</v>
      </c>
    </row>
    <row r="8" spans="1:2">
      <c r="A8" s="2"/>
    </row>
    <row r="9" spans="1:2">
      <c r="A9" t="s">
        <v>484</v>
      </c>
    </row>
    <row r="10" spans="1:2">
      <c r="A10" t="s">
        <v>485</v>
      </c>
    </row>
    <row r="11" spans="1:2">
      <c r="A11" t="s">
        <v>486</v>
      </c>
    </row>
    <row r="12" spans="1:2">
      <c r="A12" t="s">
        <v>487</v>
      </c>
    </row>
    <row r="13" spans="1:2">
      <c r="A13" t="s">
        <v>488</v>
      </c>
    </row>
    <row r="14" spans="1:2">
      <c r="A14" t="s">
        <v>489</v>
      </c>
    </row>
    <row r="15" spans="1:2">
      <c r="A15" t="s">
        <v>490</v>
      </c>
    </row>
    <row r="16" spans="1:2">
      <c r="A16" t="s">
        <v>491</v>
      </c>
    </row>
    <row r="19" spans="1:16">
      <c r="A19" s="2" t="s">
        <v>492</v>
      </c>
      <c r="B19" t="s">
        <v>493</v>
      </c>
    </row>
    <row r="20" spans="1:16">
      <c r="A20" t="s">
        <v>494</v>
      </c>
    </row>
    <row r="22" spans="1:16">
      <c r="A22">
        <v>145</v>
      </c>
      <c r="B22">
        <v>1</v>
      </c>
      <c r="C22" t="s">
        <v>99</v>
      </c>
      <c r="D22">
        <v>1</v>
      </c>
      <c r="E22" t="s">
        <v>49</v>
      </c>
      <c r="F22" t="s">
        <v>60</v>
      </c>
      <c r="G22" t="s">
        <v>76</v>
      </c>
      <c r="H22" t="s">
        <v>361</v>
      </c>
      <c r="I22" t="s">
        <v>294</v>
      </c>
      <c r="J22" t="s">
        <v>294</v>
      </c>
      <c r="K22" t="s">
        <v>294</v>
      </c>
      <c r="L22" t="s">
        <v>54</v>
      </c>
      <c r="M22" t="s">
        <v>297</v>
      </c>
      <c r="O22" t="s">
        <v>248</v>
      </c>
      <c r="P22" t="s">
        <v>301</v>
      </c>
    </row>
    <row r="23" spans="1:16">
      <c r="A23">
        <v>146</v>
      </c>
      <c r="B23">
        <v>1</v>
      </c>
      <c r="C23" t="s">
        <v>105</v>
      </c>
      <c r="D23">
        <v>1</v>
      </c>
      <c r="E23" t="s">
        <v>49</v>
      </c>
      <c r="F23" t="s">
        <v>60</v>
      </c>
      <c r="G23" t="s">
        <v>76</v>
      </c>
      <c r="H23" t="s">
        <v>361</v>
      </c>
      <c r="I23" t="s">
        <v>294</v>
      </c>
      <c r="J23" t="s">
        <v>294</v>
      </c>
      <c r="K23" t="s">
        <v>294</v>
      </c>
      <c r="L23" t="s">
        <v>54</v>
      </c>
      <c r="M23" t="s">
        <v>297</v>
      </c>
      <c r="O23" t="s">
        <v>248</v>
      </c>
      <c r="P2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StartEnd</vt:lpstr>
      <vt:lpstr>WorkedTB</vt:lpstr>
      <vt:lpstr>Types of Instant</vt:lpstr>
      <vt:lpstr>Notes reStartEndPeriodNotes </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David Hartley</cp:lastModifiedBy>
  <dcterms:created xsi:type="dcterms:W3CDTF">2011-11-24T15:03:05Z</dcterms:created>
  <dcterms:modified xsi:type="dcterms:W3CDTF">2011-12-23T14:12:05Z</dcterms:modified>
</cp:coreProperties>
</file>