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305" yWindow="-15" windowWidth="12360" windowHeight="1285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AC35" i="10"/>
  <c r="AC34"/>
  <c r="AC30"/>
  <c r="AD22"/>
  <c r="AC28"/>
  <c r="AB25"/>
  <c r="AD25" s="1"/>
  <c r="AE25" s="1"/>
  <c r="AF25" s="1"/>
  <c r="AC26"/>
  <c r="AC21"/>
  <c r="AC23"/>
  <c r="AB22"/>
  <c r="AD20"/>
  <c r="AE20" s="1"/>
  <c r="AF20" s="1"/>
  <c r="AB20"/>
  <c r="AF32"/>
  <c r="AF31"/>
  <c r="AF29"/>
  <c r="AF27"/>
  <c r="AF26"/>
  <c r="AF24"/>
  <c r="AF23"/>
  <c r="AF21"/>
  <c r="AF19"/>
  <c r="AF18"/>
  <c r="AF17"/>
  <c r="AF16"/>
  <c r="AF15"/>
  <c r="AF14"/>
  <c r="AF13"/>
  <c r="AF12"/>
  <c r="AF11"/>
  <c r="AF10"/>
  <c r="AF8"/>
  <c r="AF7"/>
  <c r="AF6"/>
  <c r="AC17"/>
  <c r="AC6"/>
  <c r="AC8"/>
  <c r="AD8" s="1"/>
  <c r="AE8" s="1"/>
  <c r="AC11"/>
  <c r="AC10"/>
  <c r="AD10" s="1"/>
  <c r="AE10" s="1"/>
  <c r="AA33"/>
  <c r="AE31"/>
  <c r="AD30"/>
  <c r="AE30" s="1"/>
  <c r="AF30" s="1"/>
  <c r="AE29"/>
  <c r="AB29"/>
  <c r="AD29" s="1"/>
  <c r="AD28"/>
  <c r="AE28" s="1"/>
  <c r="AF28" s="1"/>
  <c r="AE27"/>
  <c r="AB27"/>
  <c r="AD27" s="1"/>
  <c r="AE24"/>
  <c r="AD24"/>
  <c r="AE22"/>
  <c r="AF22" s="1"/>
  <c r="AD17"/>
  <c r="AE17" s="1"/>
  <c r="AE16"/>
  <c r="AB16"/>
  <c r="AD16" s="1"/>
  <c r="AE13"/>
  <c r="AD13"/>
  <c r="AD11"/>
  <c r="AE11" s="1"/>
  <c r="AD9"/>
  <c r="AE7"/>
  <c r="AC33"/>
  <c r="V10"/>
  <c r="J25"/>
  <c r="M10"/>
  <c r="AE9" l="1"/>
  <c r="AF9" s="1"/>
  <c r="AD6"/>
  <c r="AE6" s="1"/>
  <c r="AE33" l="1"/>
  <c r="AF33" s="1"/>
  <c r="AB32"/>
  <c r="AB31" s="1"/>
  <c r="AD31" s="1"/>
  <c r="AM15" l="1"/>
  <c r="AM14"/>
  <c r="AL16"/>
  <c r="AM16" s="1"/>
  <c r="AL13"/>
  <c r="AM13" s="1"/>
  <c r="AL32"/>
  <c r="AL30"/>
  <c r="AL29"/>
  <c r="AL28"/>
  <c r="AL27"/>
  <c r="AL26"/>
  <c r="AL25"/>
  <c r="AL24"/>
  <c r="AL23"/>
  <c r="AL22"/>
  <c r="AL21"/>
  <c r="AL20"/>
  <c r="AL19"/>
  <c r="AL18"/>
  <c r="AK33"/>
  <c r="AR26"/>
  <c r="AR23"/>
  <c r="AR21"/>
  <c r="M25"/>
  <c r="M17"/>
  <c r="J9"/>
  <c r="M9" s="1"/>
  <c r="M20"/>
  <c r="M22"/>
  <c r="V28"/>
  <c r="R14"/>
  <c r="R15"/>
  <c r="R28"/>
  <c r="AR28" s="1"/>
  <c r="M28"/>
  <c r="V30"/>
  <c r="M30"/>
  <c r="Y32"/>
  <c r="AM26" l="1"/>
  <c r="V25"/>
  <c r="AM23"/>
  <c r="AM28"/>
  <c r="AM21"/>
  <c r="T33"/>
  <c r="V6"/>
  <c r="J37"/>
  <c r="AM32" s="1"/>
  <c r="X31"/>
  <c r="X29"/>
  <c r="X27"/>
  <c r="X16"/>
  <c r="X13"/>
  <c r="U23"/>
  <c r="U22" s="1"/>
  <c r="U21"/>
  <c r="U20" s="1"/>
  <c r="M33"/>
  <c r="J33"/>
  <c r="Y21"/>
  <c r="W17"/>
  <c r="X17" s="1"/>
  <c r="W30"/>
  <c r="X30" s="1"/>
  <c r="W28"/>
  <c r="X28" s="1"/>
  <c r="Y28" s="1"/>
  <c r="U29"/>
  <c r="W29" s="1"/>
  <c r="X7"/>
  <c r="U27"/>
  <c r="W27" s="1"/>
  <c r="U16"/>
  <c r="W16" s="1"/>
  <c r="W25"/>
  <c r="X25" s="1"/>
  <c r="W24"/>
  <c r="X24" s="1"/>
  <c r="W22"/>
  <c r="X22" s="1"/>
  <c r="W20"/>
  <c r="X20" s="1"/>
  <c r="W11"/>
  <c r="X11" s="1"/>
  <c r="W10"/>
  <c r="X10" s="1"/>
  <c r="W9"/>
  <c r="W8"/>
  <c r="X8" s="1"/>
  <c r="W13"/>
  <c r="V33" l="1"/>
  <c r="V34" s="1"/>
  <c r="W6"/>
  <c r="X6" s="1"/>
  <c r="X9"/>
  <c r="R30"/>
  <c r="F8" i="5"/>
  <c r="F7"/>
  <c r="F5"/>
  <c r="V35" i="10" l="1"/>
  <c r="V36" s="1"/>
  <c r="Y30"/>
  <c r="AR30"/>
  <c r="AM30" s="1"/>
  <c r="U32"/>
  <c r="U31" s="1"/>
  <c r="W31" s="1"/>
  <c r="X37"/>
  <c r="L33"/>
  <c r="I33"/>
  <c r="R31"/>
  <c r="AR31" s="1"/>
  <c r="R29"/>
  <c r="R27"/>
  <c r="R25"/>
  <c r="R24"/>
  <c r="AR24" s="1"/>
  <c r="AM24" s="1"/>
  <c r="R22"/>
  <c r="R20"/>
  <c r="R19"/>
  <c r="R18"/>
  <c r="R17"/>
  <c r="R16"/>
  <c r="Y16" s="1"/>
  <c r="Y15"/>
  <c r="Y14"/>
  <c r="R13"/>
  <c r="Y13" s="1"/>
  <c r="R12"/>
  <c r="Y12" s="1"/>
  <c r="AV2"/>
  <c r="R11"/>
  <c r="R10"/>
  <c r="R9"/>
  <c r="R8"/>
  <c r="R7"/>
  <c r="R6"/>
  <c r="AR6" s="1"/>
  <c r="Y9" l="1"/>
  <c r="AR9"/>
  <c r="Y7"/>
  <c r="AR7"/>
  <c r="Y11"/>
  <c r="AR11"/>
  <c r="Y17"/>
  <c r="AR17"/>
  <c r="AM17" s="1"/>
  <c r="Y22"/>
  <c r="AR22"/>
  <c r="AM22" s="1"/>
  <c r="Y29"/>
  <c r="AR29"/>
  <c r="AM29" s="1"/>
  <c r="Y8"/>
  <c r="AR8"/>
  <c r="Y18"/>
  <c r="AR18"/>
  <c r="AM18" s="1"/>
  <c r="AL31"/>
  <c r="AL33" s="1"/>
  <c r="Y19"/>
  <c r="AR19"/>
  <c r="AM19" s="1"/>
  <c r="Y25"/>
  <c r="AR25"/>
  <c r="AM25" s="1"/>
  <c r="Y10"/>
  <c r="AR10"/>
  <c r="Y20"/>
  <c r="AR20"/>
  <c r="AM20" s="1"/>
  <c r="Y27"/>
  <c r="AR27"/>
  <c r="AM27" s="1"/>
  <c r="Y6"/>
  <c r="R37"/>
  <c r="Y31"/>
  <c r="Y24"/>
  <c r="X33"/>
  <c r="AR33" l="1"/>
  <c r="AR2" s="1"/>
  <c r="AM31"/>
  <c r="AM33" s="1"/>
  <c r="R33"/>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<sst xmlns="http://schemas.openxmlformats.org/spreadsheetml/2006/main" count="1837" uniqueCount="533">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</sst>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57">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SUM(B7:E7)</f>
        <v>59</v>
      </c>
    </row>
    <row r="8" spans="1:6">
      <c r="A8" t="s">
        <v>247</v>
      </c>
      <c r="B8">
        <v>870</v>
      </c>
      <c r="C8">
        <v>24</v>
      </c>
      <c r="D8">
        <v>3</v>
      </c>
      <c r="E8">
        <v>12</v>
      </c>
      <c r="F8">
        <f>SUM(B8:E8)</f>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V68"/>
  <sheetViews>
    <sheetView tabSelected="1" topLeftCell="F5" workbookViewId="0">
      <selection activeCell="AC34" sqref="AC34"/>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4" width="9.7109375" style="10" customWidth="1"/>
    <col min="25" max="25" width="6.28515625" style="10" customWidth="1"/>
    <col min="26" max="26" width="2" style="10" customWidth="1"/>
    <col min="27" max="27" width="8.85546875" style="10" customWidth="1"/>
    <col min="28" max="28" width="8.7109375" style="10" customWidth="1"/>
    <col min="29" max="29" width="8.42578125" style="10" customWidth="1"/>
    <col min="30" max="30" width="9.28515625" style="10" customWidth="1"/>
    <col min="31" max="31" width="8.7109375" style="10" customWidth="1"/>
    <col min="32" max="32" width="7.28515625" style="10" customWidth="1"/>
    <col min="33" max="39" width="9.7109375" style="10" customWidth="1"/>
    <col min="40" max="40" width="8.140625" style="10" customWidth="1"/>
    <col min="41" max="41" width="5.28515625" style="10" customWidth="1"/>
    <col min="42" max="42" width="5.5703125" style="10" customWidth="1"/>
    <col min="43" max="43" width="7.140625" style="6" customWidth="1"/>
    <col min="44" max="44" width="15.5703125" style="6" customWidth="1"/>
    <col min="45" max="45" width="2.140625" style="6" customWidth="1"/>
    <col min="46" max="46" width="7.140625" style="10" customWidth="1"/>
    <col min="47" max="47" width="6.28515625" style="6" customWidth="1"/>
    <col min="48" max="48" width="10.5703125" style="6" bestFit="1" customWidth="1"/>
  </cols>
  <sheetData>
    <row r="1" spans="1:48">
      <c r="E1" s="2" t="s">
        <v>378</v>
      </c>
      <c r="L1" s="8" t="s">
        <v>379</v>
      </c>
      <c r="T1" s="27" t="s">
        <v>531</v>
      </c>
      <c r="AA1" s="27" t="s">
        <v>532</v>
      </c>
    </row>
    <row r="2" spans="1:48">
      <c r="F2" t="s">
        <v>508</v>
      </c>
      <c r="H2" t="s">
        <v>4</v>
      </c>
      <c r="I2" s="6"/>
      <c r="L2" s="6"/>
      <c r="O2" t="s">
        <v>508</v>
      </c>
      <c r="Q2" t="s">
        <v>4</v>
      </c>
      <c r="AR2" s="6">
        <f>+SUM(AR6:AR34)</f>
        <v>0</v>
      </c>
      <c r="AV2" s="6">
        <f>+SUM(AK6:AK34)</f>
        <v>0</v>
      </c>
    </row>
    <row r="3" spans="1:48">
      <c r="A3" t="s">
        <v>408</v>
      </c>
      <c r="D3" t="s">
        <v>248</v>
      </c>
      <c r="F3" t="s">
        <v>509</v>
      </c>
      <c r="G3" t="s">
        <v>510</v>
      </c>
      <c r="H3" t="s">
        <v>388</v>
      </c>
      <c r="I3" s="51" t="s">
        <v>383</v>
      </c>
      <c r="J3" s="51" t="s">
        <v>384</v>
      </c>
      <c r="L3" s="51" t="s">
        <v>383</v>
      </c>
      <c r="M3" s="51" t="s">
        <v>384</v>
      </c>
      <c r="O3" t="s">
        <v>509</v>
      </c>
      <c r="P3" t="s">
        <v>510</v>
      </c>
      <c r="Q3" t="s">
        <v>388</v>
      </c>
      <c r="R3" s="51" t="s">
        <v>385</v>
      </c>
      <c r="T3" s="55" t="s">
        <v>513</v>
      </c>
      <c r="U3" s="32" t="s">
        <v>518</v>
      </c>
      <c r="V3" s="51" t="s">
        <v>515</v>
      </c>
      <c r="W3" s="51" t="s">
        <v>280</v>
      </c>
      <c r="X3" s="51" t="s">
        <v>512</v>
      </c>
      <c r="Y3" s="51" t="s">
        <v>519</v>
      </c>
      <c r="Z3" s="49"/>
      <c r="AA3" s="55" t="s">
        <v>513</v>
      </c>
      <c r="AB3" s="32" t="s">
        <v>518</v>
      </c>
      <c r="AC3" s="51" t="s">
        <v>515</v>
      </c>
      <c r="AD3" s="51" t="s">
        <v>280</v>
      </c>
      <c r="AE3" s="51" t="s">
        <v>512</v>
      </c>
      <c r="AF3" s="51" t="s">
        <v>519</v>
      </c>
      <c r="AG3" s="53" t="s">
        <v>520</v>
      </c>
      <c r="AH3" s="54" t="s">
        <v>521</v>
      </c>
      <c r="AJ3" s="6"/>
      <c r="AK3" s="6" t="s">
        <v>381</v>
      </c>
      <c r="AL3"/>
      <c r="AM3"/>
      <c r="AR3" s="6" t="s">
        <v>380</v>
      </c>
    </row>
    <row r="4" spans="1:48">
      <c r="A4" t="s">
        <v>507</v>
      </c>
      <c r="B4" t="s">
        <v>382</v>
      </c>
      <c r="C4" t="s">
        <v>4</v>
      </c>
      <c r="D4" t="s">
        <v>280</v>
      </c>
      <c r="F4" t="s">
        <v>382</v>
      </c>
      <c r="G4" t="s">
        <v>248</v>
      </c>
      <c r="H4" t="s">
        <v>511</v>
      </c>
      <c r="I4" s="52"/>
      <c r="J4" s="52"/>
      <c r="L4" s="52"/>
      <c r="M4" s="52"/>
      <c r="O4" s="16" t="s">
        <v>382</v>
      </c>
      <c r="P4" t="s">
        <v>248</v>
      </c>
      <c r="Q4" t="s">
        <v>511</v>
      </c>
      <c r="R4" s="52"/>
      <c r="T4" s="56"/>
      <c r="U4" s="33" t="s">
        <v>523</v>
      </c>
      <c r="V4" s="52"/>
      <c r="W4" s="52"/>
      <c r="X4" s="52"/>
      <c r="Y4" s="52"/>
      <c r="Z4" s="49"/>
      <c r="AA4" s="56"/>
      <c r="AB4" s="33" t="s">
        <v>523</v>
      </c>
      <c r="AC4" s="52"/>
      <c r="AD4" s="52"/>
      <c r="AE4" s="52"/>
      <c r="AF4" s="52"/>
      <c r="AG4" s="53"/>
      <c r="AH4" s="54"/>
      <c r="AJ4" s="6"/>
      <c r="AK4" s="6" t="s">
        <v>385</v>
      </c>
      <c r="AL4" t="s">
        <v>433</v>
      </c>
      <c r="AM4"/>
      <c r="AR4" s="6" t="s">
        <v>385</v>
      </c>
    </row>
    <row r="5" spans="1:48">
      <c r="I5" s="17">
        <v>2011</v>
      </c>
      <c r="J5" s="13"/>
      <c r="L5" s="14">
        <v>2011</v>
      </c>
      <c r="M5" s="15"/>
      <c r="P5" s="10"/>
      <c r="Q5" s="10"/>
      <c r="R5" s="13"/>
      <c r="T5" s="28"/>
      <c r="U5" s="13"/>
      <c r="V5" s="13"/>
      <c r="W5" s="13"/>
      <c r="X5" s="13"/>
      <c r="Y5" s="13"/>
      <c r="Z5" s="50"/>
      <c r="AA5" s="28"/>
      <c r="AB5" s="13"/>
      <c r="AC5" s="13"/>
      <c r="AD5" s="13"/>
      <c r="AE5" s="13"/>
      <c r="AF5" s="13"/>
      <c r="AG5"/>
      <c r="AK5" s="10">
        <v>2010</v>
      </c>
      <c r="AL5">
        <v>2011</v>
      </c>
      <c r="AM5" t="s">
        <v>529</v>
      </c>
      <c r="AR5" s="10">
        <v>2011</v>
      </c>
      <c r="AS5" s="10"/>
    </row>
    <row r="6" spans="1:48">
      <c r="A6">
        <v>1</v>
      </c>
      <c r="B6">
        <v>398</v>
      </c>
      <c r="C6" t="s">
        <v>50</v>
      </c>
      <c r="D6" t="s">
        <v>505</v>
      </c>
      <c r="E6" t="s">
        <v>386</v>
      </c>
      <c r="I6" s="12"/>
      <c r="J6" s="13">
        <v>-32345</v>
      </c>
      <c r="L6" s="15"/>
      <c r="M6" s="13">
        <v>-32345</v>
      </c>
      <c r="P6" s="10"/>
      <c r="Q6" s="10"/>
      <c r="R6" s="13">
        <f t="shared" ref="R6:R19" si="0">+SUM(I6:K6)</f>
        <v>-32345</v>
      </c>
      <c r="T6" s="29"/>
      <c r="U6" s="13"/>
      <c r="V6" s="13">
        <f>+SUM(M6:O6)</f>
        <v>-32345</v>
      </c>
      <c r="W6" s="13">
        <f>V6</f>
        <v>-32345</v>
      </c>
      <c r="X6" s="13">
        <f>W6</f>
        <v>-32345</v>
      </c>
      <c r="Y6" s="13">
        <f>X6-R6</f>
        <v>0</v>
      </c>
      <c r="Z6" s="50"/>
      <c r="AA6" s="29"/>
      <c r="AB6" s="13"/>
      <c r="AC6" s="13">
        <f>J6</f>
        <v>-32345</v>
      </c>
      <c r="AD6" s="13">
        <f>AC6</f>
        <v>-32345</v>
      </c>
      <c r="AE6" s="13">
        <f>AD6</f>
        <v>-32345</v>
      </c>
      <c r="AF6" s="13">
        <f>AE6-R6</f>
        <v>0</v>
      </c>
      <c r="AG6"/>
      <c r="AJ6" s="6"/>
      <c r="AK6" s="6">
        <v>-20000</v>
      </c>
      <c r="AL6"/>
      <c r="AM6" s="37"/>
      <c r="AR6" s="6">
        <f t="shared" ref="AR6:AR11" si="1">+R6</f>
        <v>-32345</v>
      </c>
    </row>
    <row r="7" spans="1:48">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2">X7-R7</f>
        <v>0</v>
      </c>
      <c r="Z7" s="50"/>
      <c r="AA7" s="30"/>
      <c r="AB7" s="13"/>
      <c r="AC7" s="13"/>
      <c r="AD7" s="13"/>
      <c r="AE7" s="13">
        <f>AA20</f>
        <v>3000</v>
      </c>
      <c r="AF7" s="13">
        <f t="shared" ref="AF7:AF33" si="3">AE7-R7</f>
        <v>0</v>
      </c>
      <c r="AG7" t="s">
        <v>504</v>
      </c>
      <c r="AH7" s="10" t="s">
        <v>514</v>
      </c>
      <c r="AI7">
        <v>4536</v>
      </c>
      <c r="AJ7" s="6"/>
      <c r="AK7" s="6">
        <v>2000</v>
      </c>
      <c r="AL7"/>
      <c r="AM7" s="37"/>
      <c r="AQ7" t="s">
        <v>248</v>
      </c>
      <c r="AR7" s="6">
        <f t="shared" si="1"/>
        <v>3000</v>
      </c>
    </row>
    <row r="8" spans="1:48">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2"/>
        <v>0</v>
      </c>
      <c r="Z8" s="50"/>
      <c r="AA8" s="29"/>
      <c r="AB8" s="13"/>
      <c r="AC8" s="13">
        <f>J8</f>
        <v>8000</v>
      </c>
      <c r="AD8" s="13">
        <f>AC8</f>
        <v>8000</v>
      </c>
      <c r="AE8" s="13">
        <f>AD8</f>
        <v>8000</v>
      </c>
      <c r="AF8" s="13">
        <f t="shared" si="3"/>
        <v>0</v>
      </c>
      <c r="AG8"/>
      <c r="AH8"/>
      <c r="AI8"/>
      <c r="AJ8" s="6"/>
      <c r="AK8" s="6">
        <v>5000</v>
      </c>
      <c r="AL8"/>
      <c r="AM8" s="37"/>
      <c r="AQ8"/>
      <c r="AR8" s="6">
        <f t="shared" si="1"/>
        <v>8000</v>
      </c>
    </row>
    <row r="9" spans="1:48">
      <c r="A9">
        <v>75</v>
      </c>
      <c r="B9">
        <v>4536</v>
      </c>
      <c r="C9" t="s">
        <v>60</v>
      </c>
      <c r="D9" t="s">
        <v>294</v>
      </c>
      <c r="E9" t="s">
        <v>389</v>
      </c>
      <c r="I9" s="12"/>
      <c r="J9" s="13">
        <f>-J20</f>
        <v>-4536</v>
      </c>
      <c r="L9" s="15"/>
      <c r="M9" s="15">
        <f>J9</f>
        <v>-4536</v>
      </c>
      <c r="O9" s="16">
        <v>4536</v>
      </c>
      <c r="P9" s="16" t="s">
        <v>280</v>
      </c>
      <c r="Q9" s="16" t="s">
        <v>388</v>
      </c>
      <c r="R9" s="13">
        <f t="shared" si="0"/>
        <v>-4536</v>
      </c>
      <c r="T9" s="29"/>
      <c r="U9" s="13"/>
      <c r="V9" s="13"/>
      <c r="W9" s="13">
        <f t="shared" ref="W9:X11" si="4">V9</f>
        <v>0</v>
      </c>
      <c r="X9" s="13">
        <f>-W20</f>
        <v>-4536</v>
      </c>
      <c r="Y9" s="13">
        <f t="shared" si="2"/>
        <v>0</v>
      </c>
      <c r="Z9" s="50"/>
      <c r="AA9" s="29"/>
      <c r="AB9" s="13"/>
      <c r="AC9" s="13"/>
      <c r="AD9" s="13">
        <f t="shared" ref="AD9:AD11" si="5">AC9</f>
        <v>0</v>
      </c>
      <c r="AE9" s="13">
        <f>-AD20</f>
        <v>-4536</v>
      </c>
      <c r="AF9" s="13">
        <f t="shared" si="3"/>
        <v>0</v>
      </c>
      <c r="AG9" t="s">
        <v>504</v>
      </c>
      <c r="AH9" s="10" t="s">
        <v>514</v>
      </c>
      <c r="AI9">
        <v>4536</v>
      </c>
      <c r="AJ9" s="6"/>
      <c r="AK9" s="6">
        <v>-3000</v>
      </c>
      <c r="AL9"/>
      <c r="AM9" s="37"/>
      <c r="AQ9" t="s">
        <v>280</v>
      </c>
      <c r="AR9" s="6">
        <f t="shared" si="1"/>
        <v>-4536</v>
      </c>
    </row>
    <row r="10" spans="1:48">
      <c r="A10">
        <v>142</v>
      </c>
      <c r="B10">
        <v>1268</v>
      </c>
      <c r="C10" t="s">
        <v>50</v>
      </c>
      <c r="D10" t="s">
        <v>505</v>
      </c>
      <c r="E10" t="s">
        <v>390</v>
      </c>
      <c r="I10" s="12"/>
      <c r="J10" s="13">
        <v>4546</v>
      </c>
      <c r="L10" s="15"/>
      <c r="M10" s="15">
        <f>J10</f>
        <v>4546</v>
      </c>
      <c r="O10" s="16"/>
      <c r="P10" s="16"/>
      <c r="Q10" s="16"/>
      <c r="R10" s="13">
        <f t="shared" si="0"/>
        <v>4546</v>
      </c>
      <c r="T10" s="29"/>
      <c r="U10" s="13"/>
      <c r="V10" s="13">
        <f>J10</f>
        <v>4546</v>
      </c>
      <c r="W10" s="13">
        <f t="shared" si="4"/>
        <v>4546</v>
      </c>
      <c r="X10" s="13">
        <f t="shared" si="4"/>
        <v>4546</v>
      </c>
      <c r="Y10" s="13">
        <f t="shared" si="2"/>
        <v>0</v>
      </c>
      <c r="Z10" s="50"/>
      <c r="AA10" s="29"/>
      <c r="AB10" s="13"/>
      <c r="AC10" s="13">
        <f>J10</f>
        <v>4546</v>
      </c>
      <c r="AD10" s="13">
        <f t="shared" si="5"/>
        <v>4546</v>
      </c>
      <c r="AE10" s="13">
        <f t="shared" ref="AE10:AE12" si="6">AD10</f>
        <v>4546</v>
      </c>
      <c r="AF10" s="13">
        <f t="shared" si="3"/>
        <v>0</v>
      </c>
      <c r="AG10"/>
      <c r="AJ10" s="6"/>
      <c r="AK10" s="6">
        <v>2500</v>
      </c>
      <c r="AL10"/>
      <c r="AM10" s="37"/>
      <c r="AR10" s="6">
        <f t="shared" si="1"/>
        <v>4546</v>
      </c>
    </row>
    <row r="11" spans="1:48">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4"/>
        <v>10500</v>
      </c>
      <c r="X11" s="13">
        <f t="shared" si="4"/>
        <v>10500</v>
      </c>
      <c r="Y11" s="13">
        <f t="shared" si="2"/>
        <v>0</v>
      </c>
      <c r="Z11" s="50"/>
      <c r="AA11" s="29"/>
      <c r="AB11" s="13"/>
      <c r="AC11" s="13">
        <f>J11</f>
        <v>10500</v>
      </c>
      <c r="AD11" s="13">
        <f t="shared" si="5"/>
        <v>10500</v>
      </c>
      <c r="AE11" s="13">
        <f t="shared" si="6"/>
        <v>10500</v>
      </c>
      <c r="AF11" s="13">
        <f t="shared" si="3"/>
        <v>0</v>
      </c>
      <c r="AG11"/>
      <c r="AJ11" s="6"/>
      <c r="AK11" s="6">
        <v>7500</v>
      </c>
      <c r="AL11"/>
      <c r="AM11" s="37"/>
      <c r="AR11" s="6">
        <f t="shared" si="1"/>
        <v>10500</v>
      </c>
    </row>
    <row r="12" spans="1:48">
      <c r="I12" s="12"/>
      <c r="J12" s="13"/>
      <c r="L12" s="15"/>
      <c r="M12" s="15"/>
      <c r="P12" s="10"/>
      <c r="Q12" s="10"/>
      <c r="R12" s="13">
        <f t="shared" si="0"/>
        <v>0</v>
      </c>
      <c r="T12" s="29"/>
      <c r="U12" s="13"/>
      <c r="V12" s="13"/>
      <c r="W12" s="13"/>
      <c r="X12" s="13"/>
      <c r="Y12" s="13">
        <f t="shared" si="2"/>
        <v>0</v>
      </c>
      <c r="Z12" s="50"/>
      <c r="AA12" s="29"/>
      <c r="AB12" s="13"/>
      <c r="AC12" s="13"/>
      <c r="AD12" s="13"/>
      <c r="AE12" s="13"/>
      <c r="AF12" s="13">
        <f t="shared" si="3"/>
        <v>0</v>
      </c>
      <c r="AG12"/>
      <c r="AJ12" s="6"/>
      <c r="AK12" s="6"/>
      <c r="AL12"/>
      <c r="AM12"/>
    </row>
    <row r="13" spans="1:48">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2"/>
        <v>0</v>
      </c>
      <c r="Z13" s="50"/>
      <c r="AA13" s="29">
        <v>100000</v>
      </c>
      <c r="AB13" s="13"/>
      <c r="AC13" s="13"/>
      <c r="AD13" s="13">
        <f>AA13+AB13</f>
        <v>100000</v>
      </c>
      <c r="AE13" s="13">
        <f>AA13</f>
        <v>100000</v>
      </c>
      <c r="AF13" s="13">
        <f t="shared" si="3"/>
        <v>0</v>
      </c>
      <c r="AG13" s="45" t="s">
        <v>503</v>
      </c>
      <c r="AH13" s="46" t="s">
        <v>250</v>
      </c>
      <c r="AI13" s="46"/>
      <c r="AJ13" s="42"/>
      <c r="AK13" s="40">
        <v>100000</v>
      </c>
      <c r="AL13" s="38">
        <f>+AK13</f>
        <v>100000</v>
      </c>
      <c r="AM13" s="41">
        <f t="shared" ref="AM13:AM31" si="7">+AR13-AL13</f>
        <v>0</v>
      </c>
      <c r="AQ13" s="11"/>
      <c r="AR13" s="44">
        <v>100000</v>
      </c>
      <c r="AS13" s="40"/>
    </row>
    <row r="14" spans="1:48">
      <c r="A14">
        <v>531</v>
      </c>
      <c r="E14" t="s">
        <v>393</v>
      </c>
      <c r="I14" s="13"/>
      <c r="J14" s="13"/>
      <c r="L14" s="15"/>
      <c r="M14" s="15"/>
      <c r="P14" s="10"/>
      <c r="Q14" s="10"/>
      <c r="R14" s="13">
        <f t="shared" si="0"/>
        <v>0</v>
      </c>
      <c r="T14" s="29"/>
      <c r="U14" s="13"/>
      <c r="V14" s="13"/>
      <c r="W14" s="13"/>
      <c r="X14" s="13"/>
      <c r="Y14" s="13">
        <f t="shared" si="2"/>
        <v>0</v>
      </c>
      <c r="Z14" s="50"/>
      <c r="AA14" s="29"/>
      <c r="AB14" s="13"/>
      <c r="AC14" s="13"/>
      <c r="AD14" s="13"/>
      <c r="AE14" s="13"/>
      <c r="AF14" s="13">
        <f t="shared" si="3"/>
        <v>0</v>
      </c>
      <c r="AG14" s="45"/>
      <c r="AH14" s="46"/>
      <c r="AI14" s="46"/>
      <c r="AJ14" s="42"/>
      <c r="AK14" s="40"/>
      <c r="AL14" s="39"/>
      <c r="AM14" s="41">
        <f t="shared" si="7"/>
        <v>0</v>
      </c>
      <c r="AQ14" s="11"/>
      <c r="AR14" s="44"/>
      <c r="AS14" s="40"/>
    </row>
    <row r="15" spans="1:48">
      <c r="A15">
        <v>532</v>
      </c>
      <c r="E15" t="s">
        <v>394</v>
      </c>
      <c r="I15" s="13"/>
      <c r="J15" s="13"/>
      <c r="L15" s="15"/>
      <c r="M15" s="15"/>
      <c r="P15" s="10"/>
      <c r="Q15" s="10"/>
      <c r="R15" s="13">
        <f t="shared" si="0"/>
        <v>0</v>
      </c>
      <c r="T15" s="29"/>
      <c r="U15" s="13"/>
      <c r="V15" s="13"/>
      <c r="W15" s="13"/>
      <c r="X15" s="13"/>
      <c r="Y15" s="13">
        <f t="shared" si="2"/>
        <v>0</v>
      </c>
      <c r="Z15" s="50"/>
      <c r="AA15" s="29"/>
      <c r="AB15" s="13"/>
      <c r="AC15" s="13"/>
      <c r="AD15" s="13"/>
      <c r="AE15" s="13"/>
      <c r="AF15" s="13">
        <f t="shared" si="3"/>
        <v>0</v>
      </c>
      <c r="AG15" s="45"/>
      <c r="AH15" s="46"/>
      <c r="AI15" s="46"/>
      <c r="AJ15" s="42"/>
      <c r="AK15" s="40"/>
      <c r="AL15" s="39"/>
      <c r="AM15" s="41">
        <f t="shared" si="7"/>
        <v>0</v>
      </c>
      <c r="AQ15" s="11"/>
      <c r="AR15" s="44"/>
      <c r="AS15" s="40"/>
    </row>
    <row r="16" spans="1:48">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0"/>
      <c r="AA16" s="29">
        <v>-30000</v>
      </c>
      <c r="AB16" s="13">
        <f>AC17</f>
        <v>-4656</v>
      </c>
      <c r="AC16" s="13"/>
      <c r="AD16" s="13">
        <f>AA16+AB16</f>
        <v>-34656</v>
      </c>
      <c r="AE16" s="13">
        <f>AA16</f>
        <v>-30000</v>
      </c>
      <c r="AF16" s="13">
        <f t="shared" si="3"/>
        <v>0</v>
      </c>
      <c r="AG16" s="45" t="s">
        <v>503</v>
      </c>
      <c r="AH16" s="45" t="s">
        <v>251</v>
      </c>
      <c r="AI16" s="45">
        <v>4655</v>
      </c>
      <c r="AJ16" s="42"/>
      <c r="AK16" s="40">
        <v>-27500</v>
      </c>
      <c r="AL16" s="38">
        <f>+SUM(AK16:AK17)</f>
        <v>-30000</v>
      </c>
      <c r="AM16" s="41">
        <f t="shared" si="7"/>
        <v>0</v>
      </c>
      <c r="AQ16" s="45" t="s">
        <v>248</v>
      </c>
      <c r="AR16" s="44">
        <v>-30000</v>
      </c>
      <c r="AS16" s="40"/>
    </row>
    <row r="17" spans="1:45">
      <c r="A17">
        <v>537</v>
      </c>
      <c r="B17">
        <v>4656</v>
      </c>
      <c r="C17" t="s">
        <v>50</v>
      </c>
      <c r="D17" t="s">
        <v>505</v>
      </c>
      <c r="E17" t="s">
        <v>396</v>
      </c>
      <c r="I17" s="13"/>
      <c r="J17" s="13">
        <v>-4656</v>
      </c>
      <c r="L17" s="15"/>
      <c r="M17" s="15">
        <f>J17</f>
        <v>-4656</v>
      </c>
      <c r="P17" s="10"/>
      <c r="Q17" s="10"/>
      <c r="R17" s="13">
        <f t="shared" si="0"/>
        <v>-4656</v>
      </c>
      <c r="T17" s="29"/>
      <c r="U17" s="13"/>
      <c r="V17" s="29">
        <v>-4656</v>
      </c>
      <c r="W17" s="13">
        <f>V17</f>
        <v>-4656</v>
      </c>
      <c r="X17" s="13">
        <f>W17</f>
        <v>-4656</v>
      </c>
      <c r="Y17" s="13">
        <f t="shared" si="2"/>
        <v>0</v>
      </c>
      <c r="Z17" s="50"/>
      <c r="AA17" s="29"/>
      <c r="AB17" s="13"/>
      <c r="AC17" s="13">
        <f>J17</f>
        <v>-4656</v>
      </c>
      <c r="AD17" s="13">
        <f>AC17</f>
        <v>-4656</v>
      </c>
      <c r="AE17" s="13">
        <f>AD17</f>
        <v>-4656</v>
      </c>
      <c r="AF17" s="13">
        <f t="shared" si="3"/>
        <v>0</v>
      </c>
      <c r="AG17" s="45"/>
      <c r="AH17" s="46"/>
      <c r="AI17" s="46"/>
      <c r="AJ17" s="42"/>
      <c r="AK17" s="40">
        <v>-2500</v>
      </c>
      <c r="AL17" s="38"/>
      <c r="AM17" s="41">
        <f t="shared" si="7"/>
        <v>-4656</v>
      </c>
      <c r="AQ17" s="11"/>
      <c r="AR17" s="44">
        <f t="shared" ref="AR17:AR31" si="8">+R17</f>
        <v>-4656</v>
      </c>
      <c r="AS17" s="40"/>
    </row>
    <row r="18" spans="1:45">
      <c r="A18">
        <v>536</v>
      </c>
      <c r="E18" t="s">
        <v>397</v>
      </c>
      <c r="F18" t="s">
        <v>505</v>
      </c>
      <c r="I18" s="13"/>
      <c r="J18" s="13"/>
      <c r="L18" s="15"/>
      <c r="M18" s="15"/>
      <c r="P18" s="10"/>
      <c r="Q18" s="10"/>
      <c r="R18" s="13">
        <f t="shared" si="0"/>
        <v>0</v>
      </c>
      <c r="T18" s="29"/>
      <c r="U18" s="13"/>
      <c r="V18" s="13"/>
      <c r="W18" s="13"/>
      <c r="X18" s="13"/>
      <c r="Y18" s="13">
        <f t="shared" si="2"/>
        <v>0</v>
      </c>
      <c r="Z18" s="50"/>
      <c r="AA18" s="29"/>
      <c r="AB18" s="13"/>
      <c r="AC18" s="13"/>
      <c r="AD18" s="13"/>
      <c r="AE18" s="13"/>
      <c r="AF18" s="13">
        <f t="shared" si="3"/>
        <v>0</v>
      </c>
      <c r="AG18" s="45"/>
      <c r="AH18" s="46"/>
      <c r="AI18" s="46"/>
      <c r="AJ18" s="42"/>
      <c r="AK18" s="40"/>
      <c r="AL18" s="38">
        <f t="shared" ref="AL18:AL32" si="9">+AK18</f>
        <v>0</v>
      </c>
      <c r="AM18" s="41">
        <f t="shared" si="7"/>
        <v>0</v>
      </c>
      <c r="AQ18" s="11"/>
      <c r="AR18" s="44">
        <f t="shared" si="8"/>
        <v>0</v>
      </c>
      <c r="AS18" s="40"/>
    </row>
    <row r="19" spans="1:45">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2"/>
        <v>0</v>
      </c>
      <c r="Z19" s="50"/>
      <c r="AA19" s="29"/>
      <c r="AB19" s="13"/>
      <c r="AC19" s="13"/>
      <c r="AD19" s="13"/>
      <c r="AE19" s="13"/>
      <c r="AF19" s="13">
        <f t="shared" si="3"/>
        <v>0</v>
      </c>
      <c r="AG19" s="45" t="s">
        <v>504</v>
      </c>
      <c r="AH19" s="46" t="s">
        <v>514</v>
      </c>
      <c r="AI19" s="46"/>
      <c r="AJ19" s="42"/>
      <c r="AK19" s="40"/>
      <c r="AL19" s="38">
        <f t="shared" si="9"/>
        <v>0</v>
      </c>
      <c r="AM19" s="41">
        <f t="shared" si="7"/>
        <v>0</v>
      </c>
      <c r="AQ19" s="11"/>
      <c r="AR19" s="44">
        <f t="shared" si="8"/>
        <v>0</v>
      </c>
      <c r="AS19" s="40"/>
    </row>
    <row r="20" spans="1:45">
      <c r="A20">
        <v>630</v>
      </c>
      <c r="B20">
        <v>4536</v>
      </c>
      <c r="C20" t="s">
        <v>60</v>
      </c>
      <c r="D20" t="s">
        <v>294</v>
      </c>
      <c r="E20" t="s">
        <v>399</v>
      </c>
      <c r="F20">
        <v>4536</v>
      </c>
      <c r="G20" t="s">
        <v>280</v>
      </c>
      <c r="H20" t="s">
        <v>388</v>
      </c>
      <c r="I20" s="13"/>
      <c r="J20" s="13">
        <v>4536</v>
      </c>
      <c r="L20" s="15"/>
      <c r="M20" s="15">
        <f>J20</f>
        <v>4536</v>
      </c>
      <c r="O20" s="16">
        <v>4536</v>
      </c>
      <c r="P20" s="16" t="s">
        <v>280</v>
      </c>
      <c r="Q20" s="16" t="s">
        <v>388</v>
      </c>
      <c r="R20" s="13">
        <f t="shared" ref="R20:R25" si="10">+SUM(I20:K20)</f>
        <v>4536</v>
      </c>
      <c r="T20" s="29">
        <v>3000</v>
      </c>
      <c r="U20" s="13">
        <f>U21</f>
        <v>1536</v>
      </c>
      <c r="V20" s="13">
        <v>4536</v>
      </c>
      <c r="W20" s="13">
        <f t="shared" ref="W20:X25" si="11">V20</f>
        <v>4536</v>
      </c>
      <c r="X20" s="13">
        <f t="shared" si="11"/>
        <v>4536</v>
      </c>
      <c r="Y20" s="13">
        <f t="shared" si="2"/>
        <v>0</v>
      </c>
      <c r="Z20" s="50"/>
      <c r="AA20" s="29">
        <v>3000</v>
      </c>
      <c r="AB20" s="13">
        <f>AC21</f>
        <v>1536</v>
      </c>
      <c r="AC20" s="13"/>
      <c r="AD20" s="13">
        <f>AA20+AB20</f>
        <v>4536</v>
      </c>
      <c r="AE20" s="13">
        <f t="shared" ref="AE20:AE25" si="12">AD20</f>
        <v>4536</v>
      </c>
      <c r="AF20" s="13">
        <f t="shared" si="3"/>
        <v>0</v>
      </c>
      <c r="AG20" s="45" t="s">
        <v>504</v>
      </c>
      <c r="AH20" s="46" t="s">
        <v>514</v>
      </c>
      <c r="AI20" s="46">
        <v>4536</v>
      </c>
      <c r="AJ20" s="42" t="s">
        <v>280</v>
      </c>
      <c r="AK20" s="40">
        <v>3000</v>
      </c>
      <c r="AL20" s="38">
        <f t="shared" si="9"/>
        <v>3000</v>
      </c>
      <c r="AM20" s="41">
        <f t="shared" si="7"/>
        <v>1536</v>
      </c>
      <c r="AQ20" s="11" t="s">
        <v>280</v>
      </c>
      <c r="AR20" s="44">
        <f t="shared" si="8"/>
        <v>4536</v>
      </c>
      <c r="AS20" s="40"/>
    </row>
    <row r="21" spans="1:45">
      <c r="B21">
        <v>2722</v>
      </c>
      <c r="C21" t="s">
        <v>50</v>
      </c>
      <c r="E21" t="s">
        <v>522</v>
      </c>
      <c r="I21" s="13"/>
      <c r="J21" s="13"/>
      <c r="L21" s="15"/>
      <c r="M21" s="15"/>
      <c r="O21" s="16"/>
      <c r="P21" s="16"/>
      <c r="Q21" s="16"/>
      <c r="R21" s="13"/>
      <c r="T21" s="29"/>
      <c r="U21" s="31">
        <f>V20-T20</f>
        <v>1536</v>
      </c>
      <c r="V21" s="13"/>
      <c r="W21" s="13"/>
      <c r="X21" s="13"/>
      <c r="Y21" s="13">
        <f t="shared" si="2"/>
        <v>0</v>
      </c>
      <c r="Z21" s="50"/>
      <c r="AA21" s="29"/>
      <c r="AB21" s="13"/>
      <c r="AC21" s="13">
        <f>J20-I19</f>
        <v>1536</v>
      </c>
      <c r="AD21" s="13"/>
      <c r="AE21" s="13"/>
      <c r="AF21" s="13">
        <f t="shared" si="3"/>
        <v>0</v>
      </c>
      <c r="AG21" s="45"/>
      <c r="AH21" s="46"/>
      <c r="AI21" s="46"/>
      <c r="AJ21" s="42"/>
      <c r="AK21" s="40"/>
      <c r="AL21" s="38">
        <f t="shared" si="9"/>
        <v>0</v>
      </c>
      <c r="AM21" s="41">
        <f t="shared" si="7"/>
        <v>0</v>
      </c>
      <c r="AQ21" s="11"/>
      <c r="AR21" s="44">
        <f t="shared" si="8"/>
        <v>0</v>
      </c>
      <c r="AS21" s="40"/>
    </row>
    <row r="22" spans="1:45">
      <c r="A22">
        <v>650</v>
      </c>
      <c r="B22">
        <v>1172</v>
      </c>
      <c r="C22" t="s">
        <v>60</v>
      </c>
      <c r="D22" t="s">
        <v>294</v>
      </c>
      <c r="E22" t="s">
        <v>121</v>
      </c>
      <c r="F22">
        <v>1172</v>
      </c>
      <c r="G22" t="s">
        <v>371</v>
      </c>
      <c r="H22" t="s">
        <v>511</v>
      </c>
      <c r="I22" s="13">
        <v>4000</v>
      </c>
      <c r="J22" s="13">
        <v>1172</v>
      </c>
      <c r="L22" s="15">
        <v>4000</v>
      </c>
      <c r="M22" s="15">
        <f>J22</f>
        <v>1172</v>
      </c>
      <c r="O22" s="10">
        <v>1172</v>
      </c>
      <c r="P22" s="10" t="s">
        <v>371</v>
      </c>
      <c r="Q22" s="10" t="s">
        <v>388</v>
      </c>
      <c r="R22" s="13">
        <f t="shared" si="10"/>
        <v>5172</v>
      </c>
      <c r="T22" s="29">
        <v>4000</v>
      </c>
      <c r="U22" s="13">
        <f>U23</f>
        <v>1172</v>
      </c>
      <c r="V22" s="13">
        <v>5172</v>
      </c>
      <c r="W22" s="13">
        <f t="shared" si="11"/>
        <v>5172</v>
      </c>
      <c r="X22" s="13">
        <f t="shared" si="11"/>
        <v>5172</v>
      </c>
      <c r="Y22" s="13">
        <f t="shared" si="2"/>
        <v>0</v>
      </c>
      <c r="Z22" s="50"/>
      <c r="AA22" s="29">
        <v>4000</v>
      </c>
      <c r="AB22" s="13">
        <f>AC23</f>
        <v>1172</v>
      </c>
      <c r="AC22" s="13"/>
      <c r="AD22" s="13">
        <f>AA22+AB22</f>
        <v>5172</v>
      </c>
      <c r="AE22" s="13">
        <f t="shared" ref="AE22:AE27" si="13">AD22</f>
        <v>5172</v>
      </c>
      <c r="AF22" s="13">
        <f t="shared" si="3"/>
        <v>0</v>
      </c>
      <c r="AG22" s="45" t="s">
        <v>504</v>
      </c>
      <c r="AH22" s="46" t="s">
        <v>281</v>
      </c>
      <c r="AI22" s="46" t="s">
        <v>400</v>
      </c>
      <c r="AJ22" s="42" t="s">
        <v>371</v>
      </c>
      <c r="AK22" s="40">
        <v>4000</v>
      </c>
      <c r="AL22" s="38">
        <f t="shared" si="9"/>
        <v>4000</v>
      </c>
      <c r="AM22" s="41">
        <f t="shared" si="7"/>
        <v>1172</v>
      </c>
      <c r="AQ22" s="11" t="s">
        <v>371</v>
      </c>
      <c r="AR22" s="44">
        <f t="shared" si="8"/>
        <v>5172</v>
      </c>
      <c r="AS22" s="40"/>
    </row>
    <row r="23" spans="1:45">
      <c r="B23">
        <v>2667</v>
      </c>
      <c r="C23" t="s">
        <v>50</v>
      </c>
      <c r="E23" t="s">
        <v>522</v>
      </c>
      <c r="I23" s="13"/>
      <c r="J23" s="13"/>
      <c r="L23" s="15"/>
      <c r="M23" s="15"/>
      <c r="P23" s="10"/>
      <c r="Q23" s="10"/>
      <c r="R23" s="13"/>
      <c r="T23" s="29"/>
      <c r="U23" s="31">
        <f>V22-T22</f>
        <v>1172</v>
      </c>
      <c r="V23" s="13"/>
      <c r="W23" s="13"/>
      <c r="X23" s="13"/>
      <c r="Y23" s="13"/>
      <c r="Z23" s="50"/>
      <c r="AA23" s="29"/>
      <c r="AB23" s="13"/>
      <c r="AC23" s="13">
        <f>J22</f>
        <v>1172</v>
      </c>
      <c r="AD23" s="13"/>
      <c r="AE23" s="13"/>
      <c r="AF23" s="13">
        <f t="shared" si="3"/>
        <v>0</v>
      </c>
      <c r="AG23" s="45"/>
      <c r="AH23" s="46"/>
      <c r="AI23" s="46"/>
      <c r="AJ23" s="42"/>
      <c r="AK23" s="40"/>
      <c r="AL23" s="38">
        <f t="shared" si="9"/>
        <v>0</v>
      </c>
      <c r="AM23" s="41">
        <f t="shared" si="7"/>
        <v>0</v>
      </c>
      <c r="AQ23" s="11"/>
      <c r="AR23" s="44">
        <f t="shared" si="8"/>
        <v>0</v>
      </c>
      <c r="AS23" s="40"/>
    </row>
    <row r="24" spans="1:45">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10"/>
        <v>2500</v>
      </c>
      <c r="T24" s="29"/>
      <c r="U24" s="13"/>
      <c r="V24" s="13">
        <v>2500</v>
      </c>
      <c r="W24" s="13">
        <f t="shared" si="11"/>
        <v>2500</v>
      </c>
      <c r="X24" s="13">
        <f t="shared" si="11"/>
        <v>2500</v>
      </c>
      <c r="Y24" s="13">
        <f t="shared" si="2"/>
        <v>0</v>
      </c>
      <c r="Z24" s="50"/>
      <c r="AA24" s="29"/>
      <c r="AB24" s="13"/>
      <c r="AC24" s="13">
        <v>2500</v>
      </c>
      <c r="AD24" s="13">
        <f t="shared" ref="AD24:AD29" si="14">AC24</f>
        <v>2500</v>
      </c>
      <c r="AE24" s="13">
        <f t="shared" ref="AE24:AE29" si="15">AD24</f>
        <v>2500</v>
      </c>
      <c r="AF24" s="13">
        <f t="shared" si="3"/>
        <v>0</v>
      </c>
      <c r="AG24" s="45"/>
      <c r="AH24" s="46"/>
      <c r="AI24" s="46" t="s">
        <v>402</v>
      </c>
      <c r="AJ24" s="42" t="s">
        <v>371</v>
      </c>
      <c r="AK24" s="40">
        <v>500</v>
      </c>
      <c r="AL24" s="38">
        <f t="shared" si="9"/>
        <v>500</v>
      </c>
      <c r="AM24" s="41">
        <f t="shared" si="7"/>
        <v>2000</v>
      </c>
      <c r="AQ24" s="11" t="s">
        <v>371</v>
      </c>
      <c r="AR24" s="44">
        <f t="shared" si="8"/>
        <v>2500</v>
      </c>
      <c r="AS24" s="40"/>
    </row>
    <row r="25" spans="1:45">
      <c r="A25">
        <v>735</v>
      </c>
      <c r="B25">
        <v>541</v>
      </c>
      <c r="C25" t="s">
        <v>60</v>
      </c>
      <c r="D25" t="s">
        <v>294</v>
      </c>
      <c r="E25" t="s">
        <v>131</v>
      </c>
      <c r="F25">
        <v>541</v>
      </c>
      <c r="G25" t="s">
        <v>248</v>
      </c>
      <c r="H25" t="s">
        <v>388</v>
      </c>
      <c r="I25" s="13">
        <v>2500</v>
      </c>
      <c r="J25" s="13">
        <f>29845-6066-4977+828+2156-2046</f>
        <v>19740</v>
      </c>
      <c r="L25" s="15">
        <v>2500</v>
      </c>
      <c r="M25" s="13">
        <f>J25</f>
        <v>19740</v>
      </c>
      <c r="O25" s="10">
        <v>541</v>
      </c>
      <c r="P25" s="10" t="s">
        <v>280</v>
      </c>
      <c r="Q25" s="10" t="s">
        <v>388</v>
      </c>
      <c r="R25" s="13">
        <f t="shared" si="10"/>
        <v>22240</v>
      </c>
      <c r="T25" s="29">
        <v>2500</v>
      </c>
      <c r="U25" s="13"/>
      <c r="V25" s="13">
        <f>J25+T25</f>
        <v>22240</v>
      </c>
      <c r="W25" s="13">
        <f t="shared" si="11"/>
        <v>22240</v>
      </c>
      <c r="X25" s="13">
        <f t="shared" si="11"/>
        <v>22240</v>
      </c>
      <c r="Y25" s="13">
        <f t="shared" si="2"/>
        <v>0</v>
      </c>
      <c r="Z25" s="50"/>
      <c r="AA25" s="29">
        <v>2500</v>
      </c>
      <c r="AB25" s="13">
        <f>AC26</f>
        <v>19740</v>
      </c>
      <c r="AC25" s="13"/>
      <c r="AD25" s="13">
        <f>AA25+AB25</f>
        <v>22240</v>
      </c>
      <c r="AE25" s="13">
        <f t="shared" si="15"/>
        <v>22240</v>
      </c>
      <c r="AF25" s="13">
        <f t="shared" si="3"/>
        <v>0</v>
      </c>
      <c r="AG25" s="45" t="s">
        <v>504</v>
      </c>
      <c r="AH25" s="46" t="s">
        <v>54</v>
      </c>
      <c r="AI25" s="46"/>
      <c r="AJ25" s="42"/>
      <c r="AK25" s="40">
        <v>2500</v>
      </c>
      <c r="AL25" s="38">
        <f t="shared" si="9"/>
        <v>2500</v>
      </c>
      <c r="AM25" s="41">
        <f t="shared" si="7"/>
        <v>19740</v>
      </c>
      <c r="AQ25" s="11"/>
      <c r="AR25" s="44">
        <f t="shared" si="8"/>
        <v>22240</v>
      </c>
      <c r="AS25" s="40"/>
    </row>
    <row r="26" spans="1:45">
      <c r="I26" s="13"/>
      <c r="J26" s="13"/>
      <c r="L26" s="15"/>
      <c r="M26" s="15"/>
      <c r="P26" s="10"/>
      <c r="Q26" s="10"/>
      <c r="R26" s="13"/>
      <c r="T26" s="29"/>
      <c r="U26" s="13"/>
      <c r="V26" s="13"/>
      <c r="W26" s="13"/>
      <c r="X26" s="13"/>
      <c r="Y26" s="13"/>
      <c r="Z26" s="50"/>
      <c r="AA26" s="29"/>
      <c r="AB26" s="13"/>
      <c r="AC26" s="13">
        <f>M25</f>
        <v>19740</v>
      </c>
      <c r="AD26" s="13"/>
      <c r="AE26" s="13"/>
      <c r="AF26" s="13">
        <f t="shared" si="3"/>
        <v>0</v>
      </c>
      <c r="AG26" s="45"/>
      <c r="AH26" s="46"/>
      <c r="AI26" s="46"/>
      <c r="AJ26" s="42"/>
      <c r="AK26" s="40"/>
      <c r="AL26" s="38">
        <f t="shared" si="9"/>
        <v>0</v>
      </c>
      <c r="AM26" s="41">
        <f t="shared" si="7"/>
        <v>0</v>
      </c>
      <c r="AQ26" s="11"/>
      <c r="AR26" s="44">
        <f t="shared" si="8"/>
        <v>0</v>
      </c>
      <c r="AS26" s="40"/>
    </row>
    <row r="27" spans="1:45">
      <c r="A27">
        <v>900</v>
      </c>
      <c r="B27">
        <v>5022</v>
      </c>
      <c r="C27" t="s">
        <v>60</v>
      </c>
      <c r="D27" t="s">
        <v>294</v>
      </c>
      <c r="E27" t="s">
        <v>403</v>
      </c>
      <c r="F27">
        <v>5022</v>
      </c>
      <c r="G27" t="s">
        <v>248</v>
      </c>
      <c r="H27" t="s">
        <v>388</v>
      </c>
      <c r="I27" s="13">
        <v>-50000</v>
      </c>
      <c r="J27" s="13"/>
      <c r="L27" s="15">
        <v>-50000</v>
      </c>
      <c r="M27" s="15"/>
      <c r="O27" s="16">
        <v>5022</v>
      </c>
      <c r="P27" s="16" t="s">
        <v>280</v>
      </c>
      <c r="Q27" s="16" t="s">
        <v>388</v>
      </c>
      <c r="R27" s="13">
        <f>+SUM(I27:K27)</f>
        <v>-50000</v>
      </c>
      <c r="T27" s="29">
        <v>-50000</v>
      </c>
      <c r="U27" s="13">
        <f>V28</f>
        <v>-5023</v>
      </c>
      <c r="V27" s="13"/>
      <c r="W27" s="13">
        <f>T27+U27</f>
        <v>-55023</v>
      </c>
      <c r="X27" s="13">
        <f>T27</f>
        <v>-50000</v>
      </c>
      <c r="Y27" s="13">
        <f t="shared" si="2"/>
        <v>0</v>
      </c>
      <c r="Z27" s="50"/>
      <c r="AA27" s="29">
        <v>-50000</v>
      </c>
      <c r="AB27" s="13">
        <f>AC28</f>
        <v>-5023</v>
      </c>
      <c r="AC27" s="13"/>
      <c r="AD27" s="13">
        <f>AA27+AB27</f>
        <v>-55023</v>
      </c>
      <c r="AE27" s="13">
        <f>AA27</f>
        <v>-50000</v>
      </c>
      <c r="AF27" s="13">
        <f t="shared" si="3"/>
        <v>0</v>
      </c>
      <c r="AG27" s="45" t="s">
        <v>503</v>
      </c>
      <c r="AH27" s="47" t="s">
        <v>517</v>
      </c>
      <c r="AI27" s="47">
        <v>5022</v>
      </c>
      <c r="AJ27" s="43" t="s">
        <v>280</v>
      </c>
      <c r="AK27" s="40">
        <v>-50000</v>
      </c>
      <c r="AL27" s="38">
        <f t="shared" si="9"/>
        <v>-50000</v>
      </c>
      <c r="AM27" s="41">
        <f t="shared" si="7"/>
        <v>0</v>
      </c>
      <c r="AQ27" s="45" t="s">
        <v>280</v>
      </c>
      <c r="AR27" s="44">
        <f t="shared" si="8"/>
        <v>-50000</v>
      </c>
      <c r="AS27" s="40"/>
    </row>
    <row r="28" spans="1:45">
      <c r="B28">
        <v>5023</v>
      </c>
      <c r="C28" t="s">
        <v>50</v>
      </c>
      <c r="D28" t="s">
        <v>505</v>
      </c>
      <c r="E28" t="s">
        <v>522</v>
      </c>
      <c r="F28" t="s">
        <v>505</v>
      </c>
      <c r="I28" s="13"/>
      <c r="J28" s="13">
        <v>-5023</v>
      </c>
      <c r="L28" s="15"/>
      <c r="M28" s="15">
        <f>J28</f>
        <v>-5023</v>
      </c>
      <c r="O28" s="16"/>
      <c r="P28" s="16"/>
      <c r="Q28" s="16"/>
      <c r="R28" s="13">
        <f>+SUM(I28:K28)</f>
        <v>-5023</v>
      </c>
      <c r="T28" s="29"/>
      <c r="U28" s="13"/>
      <c r="V28" s="13">
        <f>J28</f>
        <v>-5023</v>
      </c>
      <c r="W28" s="13">
        <f>V28</f>
        <v>-5023</v>
      </c>
      <c r="X28" s="13">
        <f>W28</f>
        <v>-5023</v>
      </c>
      <c r="Y28" s="13">
        <f t="shared" si="2"/>
        <v>0</v>
      </c>
      <c r="Z28" s="50"/>
      <c r="AA28" s="29"/>
      <c r="AB28" s="13"/>
      <c r="AC28" s="13">
        <f>J28</f>
        <v>-5023</v>
      </c>
      <c r="AD28" s="13">
        <f>AC28</f>
        <v>-5023</v>
      </c>
      <c r="AE28" s="13">
        <f>AD28</f>
        <v>-5023</v>
      </c>
      <c r="AF28" s="13">
        <f t="shared" si="3"/>
        <v>0</v>
      </c>
      <c r="AG28" s="45"/>
      <c r="AH28" s="47"/>
      <c r="AI28" s="47"/>
      <c r="AJ28" s="43"/>
      <c r="AK28" s="40"/>
      <c r="AL28" s="38">
        <f t="shared" si="9"/>
        <v>0</v>
      </c>
      <c r="AM28" s="41">
        <f t="shared" si="7"/>
        <v>-5023</v>
      </c>
      <c r="AQ28" s="45"/>
      <c r="AR28" s="44">
        <f t="shared" si="8"/>
        <v>-5023</v>
      </c>
      <c r="AS28" s="40"/>
    </row>
    <row r="29" spans="1:45">
      <c r="A29">
        <v>920</v>
      </c>
      <c r="B29">
        <v>4397</v>
      </c>
      <c r="C29" t="s">
        <v>60</v>
      </c>
      <c r="D29" t="s">
        <v>294</v>
      </c>
      <c r="E29" t="s">
        <v>404</v>
      </c>
      <c r="F29">
        <v>4397</v>
      </c>
      <c r="G29" t="s">
        <v>248</v>
      </c>
      <c r="H29" t="s">
        <v>388</v>
      </c>
      <c r="I29" s="13">
        <v>-10000</v>
      </c>
      <c r="J29" s="13"/>
      <c r="L29" s="15">
        <v>-10000</v>
      </c>
      <c r="M29" s="15"/>
      <c r="O29" s="16">
        <v>4397</v>
      </c>
      <c r="P29" s="16" t="s">
        <v>280</v>
      </c>
      <c r="Q29" s="16" t="s">
        <v>388</v>
      </c>
      <c r="R29" s="13">
        <f>+SUM(I29:K29)</f>
        <v>-10000</v>
      </c>
      <c r="T29" s="29">
        <v>-10000</v>
      </c>
      <c r="U29" s="13">
        <f>V30</f>
        <v>-3934</v>
      </c>
      <c r="V29" s="13"/>
      <c r="W29" s="13">
        <f>T29+U29</f>
        <v>-13934</v>
      </c>
      <c r="X29" s="13">
        <f>T29</f>
        <v>-10000</v>
      </c>
      <c r="Y29" s="13">
        <f t="shared" si="2"/>
        <v>0</v>
      </c>
      <c r="Z29" s="50"/>
      <c r="AA29" s="29">
        <v>-10000</v>
      </c>
      <c r="AB29" s="13">
        <f>AC30</f>
        <v>-3934</v>
      </c>
      <c r="AC29" s="13"/>
      <c r="AD29" s="13">
        <f>AA29+AB29</f>
        <v>-13934</v>
      </c>
      <c r="AE29" s="13">
        <f>AA29</f>
        <v>-10000</v>
      </c>
      <c r="AF29" s="13">
        <f t="shared" si="3"/>
        <v>0</v>
      </c>
      <c r="AG29" s="45" t="s">
        <v>503</v>
      </c>
      <c r="AH29" s="47" t="s">
        <v>334</v>
      </c>
      <c r="AI29" s="47">
        <v>4397</v>
      </c>
      <c r="AJ29" s="43" t="s">
        <v>280</v>
      </c>
      <c r="AK29" s="40">
        <v>-10000</v>
      </c>
      <c r="AL29" s="38">
        <f t="shared" si="9"/>
        <v>-10000</v>
      </c>
      <c r="AM29" s="41">
        <f t="shared" si="7"/>
        <v>0</v>
      </c>
      <c r="AQ29" s="45" t="s">
        <v>280</v>
      </c>
      <c r="AR29" s="44">
        <f t="shared" si="8"/>
        <v>-10000</v>
      </c>
      <c r="AS29" s="40"/>
    </row>
    <row r="30" spans="1:45">
      <c r="B30">
        <v>3934</v>
      </c>
      <c r="C30" t="s">
        <v>50</v>
      </c>
      <c r="D30" t="s">
        <v>505</v>
      </c>
      <c r="E30" t="s">
        <v>405</v>
      </c>
      <c r="F30" t="s">
        <v>505</v>
      </c>
      <c r="I30" s="13"/>
      <c r="J30" s="13">
        <v>-3934</v>
      </c>
      <c r="L30" s="15"/>
      <c r="M30" s="13">
        <f>J30</f>
        <v>-3934</v>
      </c>
      <c r="O30" s="16"/>
      <c r="P30" s="16"/>
      <c r="Q30" s="16"/>
      <c r="R30" s="13">
        <f>+SUM(I30:K30)</f>
        <v>-3934</v>
      </c>
      <c r="T30" s="29"/>
      <c r="U30" s="13"/>
      <c r="V30" s="13">
        <f>J30</f>
        <v>-3934</v>
      </c>
      <c r="W30" s="13">
        <f>V30</f>
        <v>-3934</v>
      </c>
      <c r="X30" s="13">
        <f>W30</f>
        <v>-3934</v>
      </c>
      <c r="Y30" s="13">
        <f t="shared" si="2"/>
        <v>0</v>
      </c>
      <c r="Z30" s="50"/>
      <c r="AA30" s="29"/>
      <c r="AB30" s="13"/>
      <c r="AC30" s="13">
        <f>J30</f>
        <v>-3934</v>
      </c>
      <c r="AD30" s="13">
        <f>AC30</f>
        <v>-3934</v>
      </c>
      <c r="AE30" s="13">
        <f>AD30</f>
        <v>-3934</v>
      </c>
      <c r="AF30" s="13">
        <f t="shared" si="3"/>
        <v>0</v>
      </c>
      <c r="AG30" s="45"/>
      <c r="AH30" s="47"/>
      <c r="AI30" s="47"/>
      <c r="AJ30" s="43"/>
      <c r="AK30" s="40"/>
      <c r="AL30" s="38">
        <f t="shared" si="9"/>
        <v>0</v>
      </c>
      <c r="AM30" s="41">
        <f t="shared" si="7"/>
        <v>-3934</v>
      </c>
      <c r="AQ30" s="45"/>
      <c r="AR30" s="44">
        <f t="shared" si="8"/>
        <v>-3934</v>
      </c>
      <c r="AS30" s="40"/>
    </row>
    <row r="31" spans="1:45">
      <c r="A31">
        <v>930</v>
      </c>
      <c r="B31">
        <v>3984</v>
      </c>
      <c r="C31" t="s">
        <v>60</v>
      </c>
      <c r="D31" t="s">
        <v>294</v>
      </c>
      <c r="E31" t="s">
        <v>406</v>
      </c>
      <c r="F31">
        <v>3984</v>
      </c>
      <c r="G31" t="s">
        <v>248</v>
      </c>
      <c r="H31" t="s">
        <v>388</v>
      </c>
      <c r="I31" s="13">
        <v>-20000</v>
      </c>
      <c r="J31" s="13"/>
      <c r="L31" s="15">
        <v>-20000</v>
      </c>
      <c r="M31" s="15"/>
      <c r="O31" s="16">
        <v>3984</v>
      </c>
      <c r="P31" s="16" t="s">
        <v>280</v>
      </c>
      <c r="Q31" s="16" t="s">
        <v>388</v>
      </c>
      <c r="R31" s="13">
        <f>+SUM(I31:K31)</f>
        <v>-20000</v>
      </c>
      <c r="T31" s="29">
        <v>-20000</v>
      </c>
      <c r="U31" s="13">
        <f>U32</f>
        <v>-10835</v>
      </c>
      <c r="V31" s="13"/>
      <c r="W31" s="13">
        <f>T31+U31</f>
        <v>-30835</v>
      </c>
      <c r="X31" s="13">
        <f>T31</f>
        <v>-20000</v>
      </c>
      <c r="Y31" s="13">
        <f t="shared" si="2"/>
        <v>0</v>
      </c>
      <c r="Z31" s="50"/>
      <c r="AA31" s="29">
        <v>-20000</v>
      </c>
      <c r="AB31" s="13">
        <f>AB32</f>
        <v>-10835</v>
      </c>
      <c r="AC31" s="13"/>
      <c r="AD31" s="13">
        <f>AA31+AB31</f>
        <v>-30835</v>
      </c>
      <c r="AE31" s="13">
        <f>AA31</f>
        <v>-20000</v>
      </c>
      <c r="AF31" s="13">
        <f t="shared" si="3"/>
        <v>0</v>
      </c>
      <c r="AG31" s="45" t="s">
        <v>503</v>
      </c>
      <c r="AH31" s="48" t="s">
        <v>328</v>
      </c>
      <c r="AI31" s="47">
        <v>3984</v>
      </c>
      <c r="AJ31" s="43" t="s">
        <v>280</v>
      </c>
      <c r="AK31" s="40">
        <v>-14000</v>
      </c>
      <c r="AL31" s="38">
        <f>+AR31</f>
        <v>-20000</v>
      </c>
      <c r="AM31" s="41">
        <f t="shared" si="7"/>
        <v>0</v>
      </c>
      <c r="AQ31" s="45" t="s">
        <v>280</v>
      </c>
      <c r="AR31" s="44">
        <f t="shared" si="8"/>
        <v>-20000</v>
      </c>
      <c r="AS31" s="40"/>
    </row>
    <row r="32" spans="1:45">
      <c r="B32">
        <v>3990</v>
      </c>
      <c r="C32" t="s">
        <v>50</v>
      </c>
      <c r="E32" t="s">
        <v>407</v>
      </c>
      <c r="I32" s="13"/>
      <c r="J32" s="13"/>
      <c r="L32" s="15"/>
      <c r="M32" s="15"/>
      <c r="P32" s="10"/>
      <c r="Q32" s="10"/>
      <c r="R32" s="13"/>
      <c r="T32" s="29"/>
      <c r="U32" s="31">
        <f>SUM(X6:X11)</f>
        <v>-10835</v>
      </c>
      <c r="V32" s="13"/>
      <c r="W32" s="13"/>
      <c r="X32" s="13"/>
      <c r="Y32" s="13">
        <f t="shared" si="2"/>
        <v>0</v>
      </c>
      <c r="Z32" s="50"/>
      <c r="AA32" s="29"/>
      <c r="AB32" s="31">
        <f>SUM(AE6:AE11)</f>
        <v>-10835</v>
      </c>
      <c r="AC32" s="13"/>
      <c r="AD32" s="13"/>
      <c r="AE32" s="13"/>
      <c r="AF32" s="13">
        <f t="shared" si="3"/>
        <v>0</v>
      </c>
      <c r="AG32" s="46"/>
      <c r="AH32" s="46"/>
      <c r="AI32" s="46"/>
      <c r="AJ32" s="42"/>
      <c r="AK32" s="40"/>
      <c r="AL32" s="38">
        <f t="shared" si="9"/>
        <v>0</v>
      </c>
      <c r="AM32" s="41">
        <f>+J37</f>
        <v>-10835</v>
      </c>
      <c r="AQ32" s="11"/>
      <c r="AR32" s="44"/>
      <c r="AS32" s="40"/>
    </row>
    <row r="33" spans="1:48">
      <c r="E33" s="2" t="s">
        <v>495</v>
      </c>
      <c r="I33" s="13">
        <f>SUM(I6:I32)</f>
        <v>0</v>
      </c>
      <c r="J33" s="13">
        <f>SUM(J6:J32)</f>
        <v>0</v>
      </c>
      <c r="L33" s="13">
        <f>SUM(L6:L32)</f>
        <v>0</v>
      </c>
      <c r="M33" s="13">
        <f>SUM(M6:M32)</f>
        <v>0</v>
      </c>
      <c r="R33" s="13">
        <f>SUM(R6:R32)</f>
        <v>0</v>
      </c>
      <c r="T33" s="13">
        <f>SUM(T6:T32)</f>
        <v>-500</v>
      </c>
      <c r="U33" s="35" t="s">
        <v>525</v>
      </c>
      <c r="V33" s="13">
        <f>SUM(V6:V32)</f>
        <v>11536</v>
      </c>
      <c r="W33" s="6"/>
      <c r="X33" s="13">
        <f>SUM(X6:X32)</f>
        <v>0</v>
      </c>
      <c r="Y33" s="13">
        <f t="shared" si="2"/>
        <v>0</v>
      </c>
      <c r="Z33" s="50"/>
      <c r="AA33" s="13">
        <f>SUM(AA6:AA32)</f>
        <v>-500</v>
      </c>
      <c r="AB33" s="35" t="s">
        <v>525</v>
      </c>
      <c r="AC33" s="13">
        <f>SUM(AC6:AC32)</f>
        <v>2036</v>
      </c>
      <c r="AD33" s="6"/>
      <c r="AE33" s="13">
        <f>SUM(AE6:AE32)</f>
        <v>0</v>
      </c>
      <c r="AF33" s="13">
        <f t="shared" si="3"/>
        <v>0</v>
      </c>
      <c r="AJ33" s="6"/>
      <c r="AK33" s="13">
        <f>SUM(AK6:AK32)</f>
        <v>0</v>
      </c>
      <c r="AL33" s="13">
        <f>SUM(AL6:AL32)</f>
        <v>0</v>
      </c>
      <c r="AM33" s="13">
        <f>SUM(AM6:AM32)</f>
        <v>0</v>
      </c>
      <c r="AR33" s="13">
        <f>SUM(AR6:AR32)</f>
        <v>0</v>
      </c>
    </row>
    <row r="34" spans="1:48">
      <c r="T34" s="6"/>
      <c r="U34" s="34" t="s">
        <v>526</v>
      </c>
      <c r="V34" s="13">
        <f>V33+T33</f>
        <v>11036</v>
      </c>
      <c r="AB34" s="34" t="s">
        <v>526</v>
      </c>
      <c r="AC34" s="13">
        <f>AC33+AA33</f>
        <v>1536</v>
      </c>
      <c r="AJ34" s="6"/>
      <c r="AK34" s="6"/>
      <c r="AL34"/>
      <c r="AM34"/>
    </row>
    <row r="35" spans="1:48">
      <c r="T35" s="6"/>
      <c r="U35" s="34" t="s">
        <v>527</v>
      </c>
      <c r="V35" s="13">
        <f>V34+X7+X9</f>
        <v>9500</v>
      </c>
      <c r="AB35" s="34" t="s">
        <v>527</v>
      </c>
      <c r="AC35" s="13">
        <f>AC34+AE7+AE9</f>
        <v>0</v>
      </c>
      <c r="AJ35" s="6"/>
      <c r="AK35" s="6"/>
      <c r="AL35"/>
      <c r="AM35"/>
      <c r="AR35" s="6">
        <v>-12881</v>
      </c>
    </row>
    <row r="36" spans="1:48">
      <c r="T36" s="6"/>
      <c r="U36" s="34" t="s">
        <v>528</v>
      </c>
      <c r="V36" s="13">
        <f>V35-(V20-U20+V22-U22+V25-(V25-T25))</f>
        <v>0</v>
      </c>
      <c r="AJ36" s="6"/>
      <c r="AK36" s="6"/>
      <c r="AL36"/>
      <c r="AM36"/>
    </row>
    <row r="37" spans="1:48">
      <c r="E37" t="s">
        <v>407</v>
      </c>
      <c r="J37" s="6">
        <f>SUM(J6:J11)</f>
        <v>-10835</v>
      </c>
      <c r="M37" s="6"/>
      <c r="R37" s="6">
        <f>SUM(R6:R11)</f>
        <v>-10835</v>
      </c>
      <c r="V37"/>
      <c r="X37" s="6">
        <f>SUM(X6:X11)</f>
        <v>-10835</v>
      </c>
      <c r="AJ37" s="6"/>
      <c r="AK37" s="6"/>
      <c r="AL37"/>
      <c r="AM37" s="37"/>
    </row>
    <row r="38" spans="1:48">
      <c r="A38" t="s">
        <v>408</v>
      </c>
      <c r="J38"/>
      <c r="K38"/>
      <c r="L38"/>
      <c r="M38"/>
      <c r="N38"/>
      <c r="O38"/>
      <c r="P38"/>
      <c r="Q38"/>
      <c r="R38"/>
      <c r="S38"/>
      <c r="T38"/>
      <c r="U38"/>
      <c r="W38"/>
      <c r="X38"/>
      <c r="Y38"/>
      <c r="Z38"/>
      <c r="AA38"/>
      <c r="AB38"/>
      <c r="AC38"/>
      <c r="AD38"/>
      <c r="AE38"/>
      <c r="AF38"/>
      <c r="AG38"/>
      <c r="AH38"/>
      <c r="AI38"/>
      <c r="AJ38"/>
      <c r="AK38"/>
      <c r="AL38" t="s">
        <v>530</v>
      </c>
      <c r="AM38" s="37"/>
      <c r="AN38"/>
      <c r="AO38"/>
      <c r="AP38"/>
      <c r="AQ38"/>
      <c r="AR38"/>
      <c r="AS38"/>
    </row>
    <row r="39" spans="1:48">
      <c r="A39" t="s">
        <v>497</v>
      </c>
      <c r="J39"/>
      <c r="K39"/>
      <c r="L39"/>
      <c r="M39"/>
      <c r="N39"/>
      <c r="O39"/>
      <c r="P39" s="5" t="s">
        <v>328</v>
      </c>
      <c r="Q39"/>
      <c r="R39"/>
      <c r="S39"/>
      <c r="T39"/>
      <c r="U39"/>
      <c r="V39"/>
      <c r="W39"/>
      <c r="X39"/>
      <c r="Y39"/>
      <c r="Z39"/>
      <c r="AA39"/>
      <c r="AB39"/>
      <c r="AC39"/>
      <c r="AD39"/>
      <c r="AE39"/>
      <c r="AF39"/>
      <c r="AG39"/>
      <c r="AH39"/>
      <c r="AI39"/>
      <c r="AJ39"/>
      <c r="AK39"/>
      <c r="AL39"/>
      <c r="AM39"/>
      <c r="AN39"/>
      <c r="AO39"/>
      <c r="AP39"/>
      <c r="AQ39"/>
      <c r="AR39"/>
      <c r="AS39"/>
    </row>
    <row r="40" spans="1:48">
      <c r="A40" t="s">
        <v>409</v>
      </c>
      <c r="J40"/>
      <c r="K40"/>
      <c r="L40"/>
      <c r="M40"/>
      <c r="N40"/>
      <c r="O40"/>
      <c r="P40"/>
      <c r="Q40"/>
      <c r="R40"/>
      <c r="S40"/>
      <c r="T40"/>
      <c r="U40"/>
      <c r="V40" s="36"/>
      <c r="W40"/>
      <c r="X40"/>
      <c r="Y40"/>
      <c r="Z40"/>
      <c r="AA40"/>
      <c r="AB40"/>
      <c r="AC40"/>
      <c r="AD40"/>
      <c r="AE40"/>
      <c r="AF40"/>
      <c r="AG40"/>
      <c r="AH40"/>
      <c r="AI40"/>
      <c r="AJ40"/>
      <c r="AK40"/>
      <c r="AL40"/>
      <c r="AM40"/>
      <c r="AN40"/>
      <c r="AO40"/>
      <c r="AP40"/>
      <c r="AQ40"/>
      <c r="AR40"/>
      <c r="AS40"/>
      <c r="AT40"/>
      <c r="AU40"/>
      <c r="AV40"/>
    </row>
    <row r="42" spans="1:48">
      <c r="A42" t="s">
        <v>410</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c r="A43" t="s">
        <v>408</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c r="A44" t="s">
        <v>411</v>
      </c>
      <c r="C44" t="s">
        <v>412</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c r="A45" t="s">
        <v>413</v>
      </c>
      <c r="C45" t="s">
        <v>414</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c r="A48" t="s">
        <v>415</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c r="A49" t="s">
        <v>416</v>
      </c>
      <c r="C49" t="s">
        <v>412</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c r="A50" t="s">
        <v>411</v>
      </c>
      <c r="C50" t="s">
        <v>414</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c r="A52" t="s">
        <v>411</v>
      </c>
      <c r="C52" t="s">
        <v>412</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c r="A53" t="s">
        <v>413</v>
      </c>
      <c r="C53" t="s">
        <v>414</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c r="A57" t="s">
        <v>417</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c r="A58" t="s">
        <v>418</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c r="A59" t="s">
        <v>419</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c r="A60" t="s">
        <v>420</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c r="A62" t="s">
        <v>421</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c r="A63" t="s">
        <v>422</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c r="A64" t="s">
        <v>423</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c r="A66" t="s">
        <v>424</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c r="A67" t="s">
        <v>425</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c r="A68" t="s">
        <v>426</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2011-12-23T15:51:25Z</dcterms:modified>
</cp:coreProperties>
</file>