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DE-Posting-Scree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G41" i="1" s="1"/>
  <c r="F28" i="1"/>
  <c r="F41" i="1" s="1"/>
  <c r="E19" i="1"/>
  <c r="D19" i="1"/>
  <c r="E20" i="1" s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42" i="1" l="1"/>
  <c r="F42" i="1"/>
  <c r="D20" i="1"/>
</calcChain>
</file>

<file path=xl/sharedStrings.xml><?xml version="1.0" encoding="utf-8"?>
<sst xmlns="http://schemas.openxmlformats.org/spreadsheetml/2006/main" count="52" uniqueCount="25">
  <si>
    <t>TABLE 1</t>
  </si>
  <si>
    <t>Adjustment screen, User posts in Adjustment fields</t>
  </si>
  <si>
    <t>Trial Balance Adjustment Screen - Year 0 from 2009-01-01 to 2009-12-31</t>
  </si>
  <si>
    <t>Ref</t>
  </si>
  <si>
    <t>Title</t>
  </si>
  <si>
    <t>Adjustment</t>
  </si>
  <si>
    <t>Balance - Revised</t>
  </si>
  <si>
    <t>Balance - Current</t>
  </si>
  <si>
    <t>Dr</t>
  </si>
  <si>
    <t>Cr</t>
  </si>
  <si>
    <t>Purchases (Goods for resale), Cost of Sales</t>
  </si>
  <si>
    <t>Trade creditors, Within one year</t>
  </si>
  <si>
    <t>Depreciation of tangible fixed assets, Administration, Buildings, Owned or freehold tangible fixed assets</t>
  </si>
  <si>
    <t>Depreciation of tangible fixed assets, Administration, Vehicles, plant and machinery, Owned or freehold tangible fixed assets</t>
  </si>
  <si>
    <t>Depreciation of tangible fixed assets, Administration, Fixtures, fittings, tools and equipment, Owned or freehold tangible fixed assets</t>
  </si>
  <si>
    <t>Tangible fixed assets, depreciation, charged in period, Buildings, Owned or freehold tangible fixed assets</t>
  </si>
  <si>
    <t>Tangible fixed assets, depreciation, charged in period, Vehicles, plant and machinery, Owned or freehold tangible fixed assets</t>
  </si>
  <si>
    <t>Tangible fixed assets, depreciation, charged in period, Fixtures, fittings, tools and equipment, Owned or freehold tangible fixed assets</t>
  </si>
  <si>
    <t>Column Total</t>
  </si>
  <si>
    <t>Proof Total</t>
  </si>
  <si>
    <t>Explanation:</t>
  </si>
  <si>
    <t>Purchases invoice for £100k missed. Current year depreciation not previoulsy entered for Administration assets</t>
  </si>
  <si>
    <t>TABLE 2</t>
  </si>
  <si>
    <t>Adjustment screen, User posts in Revised Balance fields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</si>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</sst>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CF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3" fillId="4" borderId="8" xfId="0" applyNumberFormat="1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3" fontId="3" fillId="5" borderId="6" xfId="0" applyNumberFormat="1" applyFont="1" applyFill="1" applyBorder="1" applyAlignment="1">
      <alignment horizontal="right" vertical="center" wrapText="1"/>
    </xf>
    <xf numFmtId="3" fontId="3" fillId="4" borderId="6" xfId="0" applyNumberFormat="1" applyFont="1" applyFill="1" applyBorder="1" applyAlignment="1">
      <alignment horizontal="right" vertical="center" wrapText="1"/>
    </xf>
    <xf numFmtId="3" fontId="3" fillId="3" borderId="6" xfId="0" applyNumberFormat="1" applyFont="1" applyFill="1" applyBorder="1" applyAlignment="1">
      <alignment horizontal="right" vertical="center" wrapText="1"/>
    </xf>
    <xf numFmtId="3" fontId="3" fillId="3" borderId="7" xfId="0" applyNumberFormat="1" applyFont="1" applyFill="1" applyBorder="1" applyAlignment="1">
      <alignment horizontal="right" vertical="center" wrapText="1"/>
    </xf>
    <xf numFmtId="0" fontId="3" fillId="4" borderId="6" xfId="0" applyFont="1" applyFill="1" applyBorder="1" applyAlignment="1">
      <alignment horizontal="right" vertical="center" wrapText="1"/>
    </xf>
    <xf numFmtId="3" fontId="3" fillId="4" borderId="9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right" vertical="center" wrapText="1"/>
    </xf>
    <xf numFmtId="3" fontId="3" fillId="4" borderId="10" xfId="1" applyNumberFormat="1" applyFont="1" applyFill="1" applyBorder="1" applyAlignment="1">
      <alignment horizontal="right" vertical="center" wrapText="1"/>
    </xf>
    <xf numFmtId="3" fontId="3" fillId="4" borderId="11" xfId="0" applyNumberFormat="1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left" vertical="top" wrapText="1"/>
    </xf>
    <xf numFmtId="0" fontId="0" fillId="0" borderId="0" xfId="0" applyBorder="1"/>
    <xf numFmtId="0" fontId="0" fillId="2" borderId="0" xfId="0" applyFont="1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right" vertical="center" wrapText="1"/>
    </xf>
    <xf numFmtId="3" fontId="3" fillId="4" borderId="6" xfId="1" applyNumberFormat="1" applyFont="1" applyFill="1" applyBorder="1" applyAlignment="1">
      <alignment horizontal="right" vertical="center" wrapText="1"/>
    </xf>
    <xf numFmtId="3" fontId="3" fillId="3" borderId="10" xfId="0" applyNumberFormat="1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topLeftCell="A31" workbookViewId="0">
      <selection activeCell="C26" sqref="C26:C27"/>
    </sheetView>
  </sheetViews>
  <sheetFormatPr defaultRowHeight="15" x14ac:dyDescent="0.25"/>
  <cols>
    <col min="1" max="1" width="5.5703125" customWidth="1"/>
    <col min="2" max="2" width="21.42578125" customWidth="1"/>
    <col min="3" max="3" width="75.42578125" customWidth="1"/>
    <col min="4" max="9" width="15.7109375" customWidth="1"/>
  </cols>
  <sheetData>
    <row r="2" spans="2:9" ht="15.75" thickBot="1" x14ac:dyDescent="0.3">
      <c r="B2" s="1" t="s">
        <v>0</v>
      </c>
      <c r="C2" s="1" t="s">
        <v>1</v>
      </c>
    </row>
    <row r="3" spans="2:9" ht="15.75" thickBot="1" x14ac:dyDescent="0.3">
      <c r="B3" s="2" t="s">
        <v>2</v>
      </c>
      <c r="C3" s="3"/>
      <c r="D3" s="3"/>
      <c r="E3" s="3"/>
      <c r="F3" s="3"/>
      <c r="G3" s="3"/>
      <c r="H3" s="3"/>
      <c r="I3" s="4"/>
    </row>
    <row r="4" spans="2:9" x14ac:dyDescent="0.25">
      <c r="B4" s="5" t="s">
        <v>3</v>
      </c>
      <c r="C4" s="6" t="s">
        <v>4</v>
      </c>
      <c r="D4" s="7" t="s">
        <v>5</v>
      </c>
      <c r="E4" s="7"/>
      <c r="F4" s="8" t="s">
        <v>6</v>
      </c>
      <c r="G4" s="8"/>
      <c r="H4" s="9" t="s">
        <v>7</v>
      </c>
      <c r="I4" s="10"/>
    </row>
    <row r="5" spans="2:9" x14ac:dyDescent="0.25">
      <c r="B5" s="11"/>
      <c r="C5" s="12"/>
      <c r="D5" s="13" t="s">
        <v>8</v>
      </c>
      <c r="E5" s="13" t="s">
        <v>9</v>
      </c>
      <c r="F5" s="13" t="s">
        <v>8</v>
      </c>
      <c r="G5" s="13" t="s">
        <v>9</v>
      </c>
      <c r="H5" s="14" t="s">
        <v>8</v>
      </c>
      <c r="I5" s="15" t="s">
        <v>9</v>
      </c>
    </row>
    <row r="6" spans="2:9" x14ac:dyDescent="0.25">
      <c r="B6" s="16">
        <v>30631288</v>
      </c>
      <c r="C6" s="17" t="s">
        <v>10</v>
      </c>
      <c r="D6" s="18">
        <v>100000</v>
      </c>
      <c r="E6" s="18"/>
      <c r="F6" s="19">
        <f>+IF(($D6+$H6)-($E6+$I6)&gt;0,($D6+$H6)-($E6+$I6),"")</f>
        <v>5100000</v>
      </c>
      <c r="G6" s="19" t="str">
        <f>+IF(($D6+$H6)-($E6+$I6)&lt;0,-($D6+$H6)+($E6+$I6),"")</f>
        <v/>
      </c>
      <c r="H6" s="20">
        <v>5000000</v>
      </c>
      <c r="I6" s="21"/>
    </row>
    <row r="7" spans="2:9" x14ac:dyDescent="0.25">
      <c r="B7" s="16">
        <v>20201292</v>
      </c>
      <c r="C7" s="17" t="s">
        <v>11</v>
      </c>
      <c r="D7" s="18"/>
      <c r="E7" s="18">
        <v>100000</v>
      </c>
      <c r="F7" s="19" t="str">
        <f>+IF(($D7+$H7)-($E7+$I7)&gt;0,($D7+$H7)-($E7+$I7),"")</f>
        <v/>
      </c>
      <c r="G7" s="19">
        <f>+IF(($D7+$H7)-($E7+$I7)&lt;0,-($D7+$H7)+($E7+$I7),"")</f>
        <v>2882060</v>
      </c>
      <c r="H7" s="20"/>
      <c r="I7" s="21">
        <v>2782060</v>
      </c>
    </row>
    <row r="8" spans="2:9" ht="25.5" x14ac:dyDescent="0.25">
      <c r="B8" s="16">
        <v>41491287162185</v>
      </c>
      <c r="C8" s="17" t="s">
        <v>12</v>
      </c>
      <c r="D8" s="18">
        <v>2000</v>
      </c>
      <c r="E8" s="18"/>
      <c r="F8" s="19">
        <f>+IF(($D8+$H8)-($E8+$I8)&gt;0,($D8+$H8)-($E8+$I8),"")</f>
        <v>2000</v>
      </c>
      <c r="G8" s="19" t="str">
        <f>+IF(($D8+$H8)-($E8+$I8)&lt;0,-($D8+$H8)+($E8+$I8),"")</f>
        <v/>
      </c>
      <c r="H8" s="20"/>
      <c r="I8" s="21"/>
    </row>
    <row r="9" spans="2:9" ht="25.5" x14ac:dyDescent="0.25">
      <c r="B9" s="16">
        <v>41491287165185</v>
      </c>
      <c r="C9" s="17" t="s">
        <v>13</v>
      </c>
      <c r="D9" s="18">
        <v>10000</v>
      </c>
      <c r="E9" s="18"/>
      <c r="F9" s="19">
        <f>+IF(($D9+$H9)-($E9+$I9)&gt;0,($D9+$H9)-($E9+$I9),"")</f>
        <v>10000</v>
      </c>
      <c r="G9" s="19" t="str">
        <f>+IF(($D9+$H9)-($E9+$I9)&lt;0,-($D9+$H9)+($E9+$I9),"")</f>
        <v/>
      </c>
      <c r="H9" s="20"/>
      <c r="I9" s="21"/>
    </row>
    <row r="10" spans="2:9" ht="25.5" x14ac:dyDescent="0.25">
      <c r="B10" s="16">
        <v>41491287174185</v>
      </c>
      <c r="C10" s="17" t="s">
        <v>14</v>
      </c>
      <c r="D10" s="18">
        <v>12000</v>
      </c>
      <c r="E10" s="18"/>
      <c r="F10" s="19">
        <f>+IF(($D10+$H10)-($E10+$I10)&gt;0,($D10+$H10)-($E10+$I10),"")</f>
        <v>12000</v>
      </c>
      <c r="G10" s="19" t="str">
        <f>+IF(($D10+$H10)-($E10+$I10)&lt;0,-($D10+$H10)+($E10+$I10),"")</f>
        <v/>
      </c>
      <c r="H10" s="20"/>
      <c r="I10" s="21"/>
    </row>
    <row r="11" spans="2:9" ht="25.5" x14ac:dyDescent="0.25">
      <c r="B11" s="16">
        <v>1055162185</v>
      </c>
      <c r="C11" s="17" t="s">
        <v>15</v>
      </c>
      <c r="D11" s="18"/>
      <c r="E11" s="18">
        <v>2000</v>
      </c>
      <c r="F11" s="19" t="str">
        <f>+IF(($D11+$H11)-($E11+$I11)&gt;0,($D11+$H11)-($E11+$I11),"")</f>
        <v/>
      </c>
      <c r="G11" s="19">
        <f>+IF(($D11+$H11)-($E11+$I11)&lt;0,-($D11+$H11)+($E11+$I11),"")</f>
        <v>23000</v>
      </c>
      <c r="H11" s="20"/>
      <c r="I11" s="21">
        <v>21000</v>
      </c>
    </row>
    <row r="12" spans="2:9" ht="25.5" x14ac:dyDescent="0.25">
      <c r="B12" s="16">
        <v>1055165185</v>
      </c>
      <c r="C12" s="17" t="s">
        <v>16</v>
      </c>
      <c r="D12" s="18"/>
      <c r="E12" s="18">
        <v>10000</v>
      </c>
      <c r="F12" s="19" t="str">
        <f>+IF(($D12+$H12)-($E12+$I12)&gt;0,($D12+$H12)-($E12+$I12),"")</f>
        <v/>
      </c>
      <c r="G12" s="19">
        <f>+IF(($D12+$H12)-($E12+$I12)&lt;0,-($D12+$H12)+($E12+$I12),"")</f>
        <v>176000</v>
      </c>
      <c r="H12" s="20"/>
      <c r="I12" s="21">
        <v>166000</v>
      </c>
    </row>
    <row r="13" spans="2:9" ht="25.5" x14ac:dyDescent="0.25">
      <c r="B13" s="16">
        <v>1055174185</v>
      </c>
      <c r="C13" s="17" t="s">
        <v>17</v>
      </c>
      <c r="D13" s="18"/>
      <c r="E13" s="18">
        <v>12000</v>
      </c>
      <c r="F13" s="19" t="str">
        <f>+IF(($D13+$H13)-($E13+$I13)&gt;0,($D13+$H13)-($E13+$I13),"")</f>
        <v/>
      </c>
      <c r="G13" s="19">
        <f>+IF(($D13+$H13)-($E13+$I13)&lt;0,-($D13+$H13)+($E13+$I13),"")</f>
        <v>45000</v>
      </c>
      <c r="H13" s="20"/>
      <c r="I13" s="21">
        <v>33000</v>
      </c>
    </row>
    <row r="14" spans="2:9" x14ac:dyDescent="0.25">
      <c r="B14" s="16"/>
      <c r="C14" s="17"/>
      <c r="D14" s="18"/>
      <c r="E14" s="18"/>
      <c r="F14" s="19" t="str">
        <f>+IF(($D14+$H14)-($E14+$I14)&gt;0,($D14+$H14)-($E14+$I14),"")</f>
        <v/>
      </c>
      <c r="G14" s="19" t="str">
        <f>+IF(($D14+$H14)-($E14+$I14)&lt;0,-($D14+$H14)+($E14+$I14),"")</f>
        <v/>
      </c>
      <c r="H14" s="20"/>
      <c r="I14" s="21"/>
    </row>
    <row r="15" spans="2:9" x14ac:dyDescent="0.25">
      <c r="B15" s="16"/>
      <c r="C15" s="17"/>
      <c r="D15" s="18"/>
      <c r="E15" s="18"/>
      <c r="F15" s="19" t="str">
        <f>+IF(($D15+$H15)-($E15+$I15)&gt;0,($D15+$H15)-($E15+$I15),"")</f>
        <v/>
      </c>
      <c r="G15" s="19" t="str">
        <f>+IF(($D15+$H15)-($E15+$I15)&lt;0,-($D15+$H15)+($E15+$I15),"")</f>
        <v/>
      </c>
      <c r="H15" s="20"/>
      <c r="I15" s="21"/>
    </row>
    <row r="16" spans="2:9" x14ac:dyDescent="0.25">
      <c r="B16" s="16"/>
      <c r="C16" s="17"/>
      <c r="D16" s="18"/>
      <c r="E16" s="18"/>
      <c r="F16" s="19" t="str">
        <f>+IF(($D16+$H16)-($E16+$I16)&gt;0,($D16+$H16)-($E16+$I16),"")</f>
        <v/>
      </c>
      <c r="G16" s="19" t="str">
        <f>+IF(($D16+$H16)-($E16+$I16)&lt;0,-($D16+$H16)+($E16+$I16),"")</f>
        <v/>
      </c>
      <c r="H16" s="20"/>
      <c r="I16" s="21"/>
    </row>
    <row r="17" spans="2:9" x14ac:dyDescent="0.25">
      <c r="B17" s="16"/>
      <c r="C17" s="17"/>
      <c r="D17" s="18"/>
      <c r="E17" s="18"/>
      <c r="F17" s="19" t="str">
        <f>+IF(($D17+$H17)-($E17+$I17)&gt;0,($D17+$H17)-($E17+$I17),"")</f>
        <v/>
      </c>
      <c r="G17" s="19" t="str">
        <f>+IF(($D17+$H17)-($E17+$I17)&lt;0,-($D17+$H17)+($E17+$I17),"")</f>
        <v/>
      </c>
      <c r="H17" s="20"/>
      <c r="I17" s="21"/>
    </row>
    <row r="18" spans="2:9" x14ac:dyDescent="0.25">
      <c r="B18" s="16"/>
      <c r="C18" s="17"/>
      <c r="D18" s="18"/>
      <c r="E18" s="18"/>
      <c r="F18" s="19" t="str">
        <f>+IF(($D18+$H18)-($E18+$I18)&gt;0,($D18+$H18)-($E18+$I18),"")</f>
        <v/>
      </c>
      <c r="G18" s="19" t="str">
        <f>+IF(($D18+$H18)-($E18+$I18)&lt;0,-($D18+$H18)+($E18+$I18),"")</f>
        <v/>
      </c>
      <c r="H18" s="20"/>
      <c r="I18" s="21"/>
    </row>
    <row r="19" spans="2:9" x14ac:dyDescent="0.25">
      <c r="B19" s="16"/>
      <c r="C19" s="22" t="s">
        <v>18</v>
      </c>
      <c r="D19" s="19">
        <f>+SUM(D6:D18)</f>
        <v>124000</v>
      </c>
      <c r="E19" s="19">
        <f>+SUM(E6:E18)</f>
        <v>124000</v>
      </c>
      <c r="F19" s="19"/>
      <c r="G19" s="19"/>
      <c r="H19" s="20"/>
      <c r="I19" s="21"/>
    </row>
    <row r="20" spans="2:9" ht="15.75" thickBot="1" x14ac:dyDescent="0.3">
      <c r="B20" s="23"/>
      <c r="C20" s="24" t="s">
        <v>19</v>
      </c>
      <c r="D20" s="25" t="str">
        <f>+IF($D$19&gt;$E$19,($D$19-$E$19),"-")</f>
        <v>-</v>
      </c>
      <c r="E20" s="25" t="str">
        <f>+IF($D$19&lt;$E$19,($D$19-$E$19),"-")</f>
        <v>-</v>
      </c>
      <c r="F20" s="19"/>
      <c r="G20" s="19"/>
      <c r="H20" s="20"/>
      <c r="I20" s="21"/>
    </row>
    <row r="21" spans="2:9" ht="15.75" thickBot="1" x14ac:dyDescent="0.3">
      <c r="B21" s="26" t="s">
        <v>20</v>
      </c>
      <c r="C21" s="27" t="s">
        <v>21</v>
      </c>
      <c r="D21" s="27"/>
      <c r="E21" s="27"/>
      <c r="F21" s="27"/>
      <c r="G21" s="27"/>
      <c r="H21" s="27"/>
      <c r="I21" s="28"/>
    </row>
    <row r="23" spans="2:9" x14ac:dyDescent="0.25">
      <c r="B23" s="29"/>
      <c r="C23" s="29"/>
    </row>
    <row r="24" spans="2:9" ht="15.75" thickBot="1" x14ac:dyDescent="0.3">
      <c r="B24" s="30" t="s">
        <v>22</v>
      </c>
      <c r="C24" s="30" t="s">
        <v>23</v>
      </c>
    </row>
    <row r="25" spans="2:9" ht="15.75" thickBot="1" x14ac:dyDescent="0.3">
      <c r="B25" s="2" t="s">
        <v>2</v>
      </c>
      <c r="C25" s="3"/>
      <c r="D25" s="3"/>
      <c r="E25" s="3"/>
      <c r="F25" s="3"/>
      <c r="G25" s="3"/>
      <c r="H25" s="3"/>
      <c r="I25" s="4"/>
    </row>
    <row r="26" spans="2:9" x14ac:dyDescent="0.25">
      <c r="B26" s="5" t="s">
        <v>3</v>
      </c>
      <c r="C26" s="6" t="s">
        <v>4</v>
      </c>
      <c r="D26" s="8" t="s">
        <v>6</v>
      </c>
      <c r="E26" s="8"/>
      <c r="F26" s="8" t="s">
        <v>24</v>
      </c>
      <c r="G26" s="8"/>
      <c r="H26" s="31" t="s">
        <v>7</v>
      </c>
      <c r="I26" s="32"/>
    </row>
    <row r="27" spans="2:9" x14ac:dyDescent="0.25">
      <c r="B27" s="11"/>
      <c r="C27" s="12"/>
      <c r="D27" s="13" t="s">
        <v>8</v>
      </c>
      <c r="E27" s="13" t="s">
        <v>9</v>
      </c>
      <c r="F27" s="13" t="s">
        <v>8</v>
      </c>
      <c r="G27" s="13" t="s">
        <v>9</v>
      </c>
      <c r="H27" s="14" t="s">
        <v>8</v>
      </c>
      <c r="I27" s="15" t="s">
        <v>9</v>
      </c>
    </row>
    <row r="28" spans="2:9" x14ac:dyDescent="0.25">
      <c r="B28" s="16">
        <v>30631288</v>
      </c>
      <c r="C28" s="17" t="s">
        <v>10</v>
      </c>
      <c r="D28" s="33">
        <v>5100000</v>
      </c>
      <c r="E28" s="33"/>
      <c r="F28" s="19">
        <f>+IF(($D28-$H28)-($E28-$I28)&gt;0,($D28-$H28)-($E28-$I28),"")</f>
        <v>100000</v>
      </c>
      <c r="G28" s="19" t="str">
        <f>+IF(($D28-$H28)-($E28-$I28)&lt;0,-($D28-$H28)+($E28-$I28),"")</f>
        <v/>
      </c>
      <c r="H28" s="20">
        <v>5000000</v>
      </c>
      <c r="I28" s="21"/>
    </row>
    <row r="29" spans="2:9" x14ac:dyDescent="0.25">
      <c r="B29" s="16">
        <v>20201292</v>
      </c>
      <c r="C29" s="17" t="s">
        <v>11</v>
      </c>
      <c r="D29" s="33"/>
      <c r="E29" s="33">
        <v>2882060</v>
      </c>
      <c r="F29" s="19" t="str">
        <f>+IF(($D29-$H29)-($E29-$I29)&gt;0,($D29-$H29)-($E29-$I29),"")</f>
        <v/>
      </c>
      <c r="G29" s="19">
        <f>+IF(($D29-$H29)-($E29-$I29)&lt;0,-($D29-$H29)+($E29-$I29),"")</f>
        <v>100000</v>
      </c>
      <c r="H29" s="20"/>
      <c r="I29" s="21">
        <v>2782060</v>
      </c>
    </row>
    <row r="30" spans="2:9" ht="25.5" x14ac:dyDescent="0.25">
      <c r="B30" s="16">
        <v>41491287162185</v>
      </c>
      <c r="C30" s="17" t="s">
        <v>12</v>
      </c>
      <c r="D30" s="33">
        <v>2000</v>
      </c>
      <c r="E30" s="33"/>
      <c r="F30" s="19">
        <f t="shared" ref="F30:F40" si="0">+IF(($D30-$H30)-($E30-$I30)&gt;0,($D30-$H30)-($E30-$I30),"")</f>
        <v>2000</v>
      </c>
      <c r="G30" s="19" t="str">
        <f t="shared" ref="G30:G40" si="1">+IF(($D30-$H30)-($E30-$I30)&lt;0,-($D30-$H30)+($E30-$I30),"")</f>
        <v/>
      </c>
      <c r="H30" s="20"/>
      <c r="I30" s="21"/>
    </row>
    <row r="31" spans="2:9" ht="25.5" x14ac:dyDescent="0.25">
      <c r="B31" s="16">
        <v>41491287165185</v>
      </c>
      <c r="C31" s="17" t="s">
        <v>13</v>
      </c>
      <c r="D31" s="33">
        <v>10000</v>
      </c>
      <c r="E31" s="33"/>
      <c r="F31" s="19">
        <f t="shared" si="0"/>
        <v>10000</v>
      </c>
      <c r="G31" s="19" t="str">
        <f t="shared" si="1"/>
        <v/>
      </c>
      <c r="H31" s="20"/>
      <c r="I31" s="21"/>
    </row>
    <row r="32" spans="2:9" ht="25.5" x14ac:dyDescent="0.25">
      <c r="B32" s="16">
        <v>41491287174185</v>
      </c>
      <c r="C32" s="17" t="s">
        <v>14</v>
      </c>
      <c r="D32" s="33">
        <v>12000</v>
      </c>
      <c r="E32" s="33"/>
      <c r="F32" s="19">
        <f t="shared" si="0"/>
        <v>12000</v>
      </c>
      <c r="G32" s="19" t="str">
        <f t="shared" si="1"/>
        <v/>
      </c>
      <c r="H32" s="20"/>
      <c r="I32" s="21"/>
    </row>
    <row r="33" spans="2:9" ht="25.5" x14ac:dyDescent="0.25">
      <c r="B33" s="16">
        <v>1055162185</v>
      </c>
      <c r="C33" s="17" t="s">
        <v>15</v>
      </c>
      <c r="D33" s="33"/>
      <c r="E33" s="33">
        <v>23000</v>
      </c>
      <c r="F33" s="19" t="str">
        <f t="shared" si="0"/>
        <v/>
      </c>
      <c r="G33" s="19">
        <f t="shared" si="1"/>
        <v>2000</v>
      </c>
      <c r="H33" s="20"/>
      <c r="I33" s="21">
        <v>21000</v>
      </c>
    </row>
    <row r="34" spans="2:9" ht="25.5" x14ac:dyDescent="0.25">
      <c r="B34" s="16">
        <v>1055165185</v>
      </c>
      <c r="C34" s="17" t="s">
        <v>16</v>
      </c>
      <c r="D34" s="33"/>
      <c r="E34" s="33">
        <v>176000</v>
      </c>
      <c r="F34" s="19" t="str">
        <f t="shared" si="0"/>
        <v/>
      </c>
      <c r="G34" s="19">
        <f t="shared" si="1"/>
        <v>10000</v>
      </c>
      <c r="H34" s="20"/>
      <c r="I34" s="21">
        <v>166000</v>
      </c>
    </row>
    <row r="35" spans="2:9" ht="25.5" x14ac:dyDescent="0.25">
      <c r="B35" s="16">
        <v>1055174185</v>
      </c>
      <c r="C35" s="17" t="s">
        <v>17</v>
      </c>
      <c r="D35" s="33"/>
      <c r="E35" s="33">
        <v>45000</v>
      </c>
      <c r="F35" s="19" t="str">
        <f t="shared" si="0"/>
        <v/>
      </c>
      <c r="G35" s="19">
        <f t="shared" si="1"/>
        <v>12000</v>
      </c>
      <c r="H35" s="20"/>
      <c r="I35" s="21">
        <v>33000</v>
      </c>
    </row>
    <row r="36" spans="2:9" x14ac:dyDescent="0.25">
      <c r="B36" s="16"/>
      <c r="C36" s="17"/>
      <c r="D36" s="33"/>
      <c r="E36" s="33"/>
      <c r="F36" s="19" t="str">
        <f t="shared" si="0"/>
        <v/>
      </c>
      <c r="G36" s="19" t="str">
        <f t="shared" si="1"/>
        <v/>
      </c>
      <c r="H36" s="20"/>
      <c r="I36" s="21"/>
    </row>
    <row r="37" spans="2:9" x14ac:dyDescent="0.25">
      <c r="B37" s="16"/>
      <c r="C37" s="17"/>
      <c r="D37" s="33"/>
      <c r="E37" s="33"/>
      <c r="F37" s="19" t="str">
        <f t="shared" si="0"/>
        <v/>
      </c>
      <c r="G37" s="19" t="str">
        <f t="shared" si="1"/>
        <v/>
      </c>
      <c r="H37" s="20"/>
      <c r="I37" s="21"/>
    </row>
    <row r="38" spans="2:9" x14ac:dyDescent="0.25">
      <c r="B38" s="16"/>
      <c r="C38" s="17"/>
      <c r="D38" s="33"/>
      <c r="E38" s="33"/>
      <c r="F38" s="19" t="str">
        <f t="shared" si="0"/>
        <v/>
      </c>
      <c r="G38" s="19" t="str">
        <f t="shared" si="1"/>
        <v/>
      </c>
      <c r="H38" s="20"/>
      <c r="I38" s="21"/>
    </row>
    <row r="39" spans="2:9" x14ac:dyDescent="0.25">
      <c r="B39" s="16"/>
      <c r="C39" s="17"/>
      <c r="D39" s="33"/>
      <c r="E39" s="33"/>
      <c r="F39" s="19" t="str">
        <f t="shared" si="0"/>
        <v/>
      </c>
      <c r="G39" s="19" t="str">
        <f t="shared" si="1"/>
        <v/>
      </c>
      <c r="H39" s="20"/>
      <c r="I39" s="21"/>
    </row>
    <row r="40" spans="2:9" x14ac:dyDescent="0.25">
      <c r="B40" s="16"/>
      <c r="C40" s="17"/>
      <c r="D40" s="33"/>
      <c r="E40" s="33"/>
      <c r="F40" s="19" t="str">
        <f t="shared" si="0"/>
        <v/>
      </c>
      <c r="G40" s="19" t="str">
        <f t="shared" si="1"/>
        <v/>
      </c>
      <c r="H40" s="20"/>
      <c r="I40" s="21"/>
    </row>
    <row r="41" spans="2:9" x14ac:dyDescent="0.25">
      <c r="B41" s="16"/>
      <c r="C41" s="22" t="s">
        <v>18</v>
      </c>
      <c r="D41" s="19"/>
      <c r="E41" s="19"/>
      <c r="F41" s="19">
        <f>+SUM(F28:F40)</f>
        <v>124000</v>
      </c>
      <c r="G41" s="19">
        <f>+SUM(G28:G40)</f>
        <v>124000</v>
      </c>
      <c r="H41" s="20"/>
      <c r="I41" s="21"/>
    </row>
    <row r="42" spans="2:9" ht="15.75" thickBot="1" x14ac:dyDescent="0.3">
      <c r="B42" s="23"/>
      <c r="C42" s="24" t="s">
        <v>19</v>
      </c>
      <c r="D42" s="19"/>
      <c r="E42" s="19"/>
      <c r="F42" s="34" t="str">
        <f>+IF($F$41&gt;$G$41,($F$41-$G$41),"-")</f>
        <v>-</v>
      </c>
      <c r="G42" s="34" t="str">
        <f>+IF($F$41&lt;$G$41,($F$41-$G$41),"-")</f>
        <v>-</v>
      </c>
      <c r="H42" s="35"/>
      <c r="I42" s="36"/>
    </row>
    <row r="43" spans="2:9" ht="15.75" thickBot="1" x14ac:dyDescent="0.3">
      <c r="B43" s="26" t="s">
        <v>20</v>
      </c>
      <c r="C43" s="27" t="s">
        <v>21</v>
      </c>
      <c r="D43" s="27"/>
      <c r="E43" s="27"/>
      <c r="F43" s="27"/>
      <c r="G43" s="27"/>
      <c r="H43" s="27"/>
      <c r="I43" s="28"/>
    </row>
  </sheetData>
  <mergeCells count="14">
    <mergeCell ref="C43:I43"/>
    <mergeCell ref="C21:I21"/>
    <mergeCell ref="B25:I25"/>
    <mergeCell ref="B26:B27"/>
    <mergeCell ref="C26:C27"/>
    <mergeCell ref="D26:E26"/>
    <mergeCell ref="F26:G26"/>
    <mergeCell ref="H26:I26"/>
    <mergeCell ref="B3:I3"/>
    <mergeCell ref="B4:B5"/>
    <mergeCell ref="C4:C5"/>
    <mergeCell ref="D4:E4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DE-Posting-Screen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2012-08-03T19:39:04Z</dcterms:created>
  <dcterms:modified xsi:type="dcterms:W3CDTF">2012-08-03T19:40:06Z</dcterms:modified>
</cp:coreProperties>
</file>