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75" yWindow="-15" windowWidth="3195" windowHeight="12855" tabRatio="696" activeTab="12"/>
  </bookViews>
  <sheets>
    <sheet name="AAAAA-Ltd" sheetId="1" r:id="rId1"/>
    <sheet name="TB" sheetId="3" r:id="rId2"/>
    <sheet name="Sheet2" sheetId="5" r:id="rId3"/>
    <sheet name="Abs-TB" sheetId="6" r:id="rId4"/>
    <sheet name="FA-Depn&amp;Fin" sheetId="9" r:id="rId5"/>
    <sheet name="Wages" sheetId="8" r:id="rId6"/>
    <sheet name="AproTB2009" sheetId="10" r:id="rId7"/>
    <sheet name="SAPA-TBs" sheetId="11" r:id="rId8"/>
    <sheet name="SAPA-Apro" sheetId="7" r:id="rId9"/>
    <sheet name="TB Dr Cr" sheetId="4" r:id="rId10"/>
    <sheet name="README" sheetId="2" r:id="rId11"/>
    <sheet name="TB-Simplified" sheetId="12" r:id="rId12"/>
    <sheet name="Sheet3" sheetId="13" r:id="rId13"/>
  </sheets>
  <definedNames>
    <definedName name="_xlnm.Print_Area" localSheetId="9">'TB Dr Cr'!$B$1:$G$75</definedName>
  </definedNames>
  <calcPr calcId="145621"/>
</workbook>
</file>

<file path=xl/calcChain.xml><?xml version="1.0" encoding="utf-8"?>
<calcChain xmlns="http://schemas.openxmlformats.org/spreadsheetml/2006/main">
  <c r="K106" i="13" l="1"/>
  <c r="K105" i="13"/>
  <c r="K104" i="13"/>
  <c r="K103" i="13"/>
  <c r="K102" i="13"/>
  <c r="K101" i="13"/>
  <c r="K100" i="13"/>
  <c r="K99" i="13"/>
  <c r="K98" i="13"/>
  <c r="K97" i="13"/>
  <c r="K96" i="13"/>
  <c r="K95" i="13"/>
  <c r="K94" i="13"/>
  <c r="K93" i="13"/>
  <c r="K92" i="13"/>
  <c r="K91" i="13"/>
  <c r="K90" i="13"/>
  <c r="K89" i="13"/>
  <c r="K88" i="13"/>
  <c r="K87" i="13"/>
  <c r="K86" i="13"/>
  <c r="K85" i="13"/>
  <c r="K84" i="13"/>
  <c r="K83" i="13"/>
  <c r="K82" i="13"/>
  <c r="K81" i="13"/>
  <c r="K80" i="13"/>
  <c r="K79" i="13"/>
  <c r="K78" i="13"/>
  <c r="K77" i="13"/>
  <c r="K76" i="13"/>
  <c r="K75" i="13"/>
  <c r="K74" i="13"/>
  <c r="K73" i="13"/>
  <c r="K72" i="13"/>
  <c r="K71" i="13"/>
  <c r="K70" i="13"/>
  <c r="K69" i="13"/>
  <c r="K68" i="13"/>
  <c r="K67" i="13"/>
  <c r="K66" i="13"/>
  <c r="K65" i="13"/>
  <c r="K64" i="13"/>
  <c r="K63" i="13"/>
  <c r="K62" i="13"/>
  <c r="K61" i="13"/>
  <c r="K60" i="13"/>
  <c r="K59" i="13"/>
  <c r="I3" i="13"/>
  <c r="G3" i="13" l="1"/>
  <c r="G4" i="13"/>
  <c r="H4" i="13"/>
  <c r="J4" i="13"/>
  <c r="J3" i="13"/>
  <c r="J2" i="13"/>
  <c r="H2" i="13"/>
  <c r="G2" i="13"/>
  <c r="I2" i="13" l="1"/>
  <c r="I4" i="13"/>
  <c r="H3" i="13"/>
  <c r="K102" i="12" l="1"/>
  <c r="K106" i="12" l="1"/>
  <c r="J106" i="12"/>
  <c r="K105" i="12"/>
  <c r="J105" i="12"/>
  <c r="K104" i="12"/>
  <c r="J104" i="12"/>
  <c r="K103" i="12"/>
  <c r="J103" i="12"/>
  <c r="K101" i="12"/>
  <c r="J101" i="12"/>
  <c r="K100" i="12"/>
  <c r="J100" i="12"/>
  <c r="K99" i="12"/>
  <c r="J99" i="12"/>
  <c r="K98" i="12"/>
  <c r="J98" i="12"/>
  <c r="K97" i="12"/>
  <c r="J97" i="12"/>
  <c r="K96" i="12"/>
  <c r="J96" i="12"/>
  <c r="K95" i="12"/>
  <c r="J95" i="12"/>
  <c r="K94" i="12"/>
  <c r="J94" i="12"/>
  <c r="K93" i="12"/>
  <c r="J93" i="12"/>
  <c r="K92" i="12"/>
  <c r="J92" i="12"/>
  <c r="K90" i="12"/>
  <c r="J90" i="12"/>
  <c r="K88" i="12"/>
  <c r="J88" i="12"/>
  <c r="K87" i="12"/>
  <c r="J87" i="12"/>
  <c r="K86" i="12"/>
  <c r="J86" i="12"/>
  <c r="K85" i="12"/>
  <c r="J85" i="12"/>
  <c r="K84" i="12"/>
  <c r="J84" i="12"/>
  <c r="K83" i="12"/>
  <c r="J83" i="12"/>
  <c r="K82" i="12"/>
  <c r="J82" i="12"/>
  <c r="K81" i="12"/>
  <c r="J81" i="12"/>
  <c r="K80" i="12"/>
  <c r="J80" i="12"/>
  <c r="K79" i="12"/>
  <c r="J79" i="12"/>
  <c r="J78" i="12"/>
  <c r="K77" i="12"/>
  <c r="J77" i="12"/>
  <c r="K76" i="12"/>
  <c r="J76" i="12"/>
  <c r="K75" i="12"/>
  <c r="J75" i="12"/>
  <c r="K74" i="12"/>
  <c r="J74" i="12"/>
  <c r="K73" i="12"/>
  <c r="J73" i="12"/>
  <c r="J72" i="12"/>
  <c r="K71" i="12"/>
  <c r="J71" i="12"/>
  <c r="K70" i="12"/>
  <c r="J70" i="12"/>
  <c r="K69" i="12"/>
  <c r="J69" i="12"/>
  <c r="K68" i="12"/>
  <c r="J68" i="12"/>
  <c r="K67" i="12"/>
  <c r="J67" i="12"/>
  <c r="J66" i="12"/>
  <c r="K65" i="12"/>
  <c r="J65" i="12"/>
  <c r="K64" i="12"/>
  <c r="J64" i="12"/>
  <c r="K63" i="12"/>
  <c r="J63" i="12"/>
  <c r="K62" i="12"/>
  <c r="J62" i="12"/>
  <c r="K61" i="12"/>
  <c r="K60" i="12"/>
  <c r="K59" i="12"/>
  <c r="J61" i="12"/>
  <c r="J60" i="12"/>
  <c r="J59" i="12"/>
  <c r="K56" i="12"/>
  <c r="J56" i="12"/>
  <c r="K55" i="12"/>
  <c r="J55" i="12"/>
  <c r="K54" i="12"/>
  <c r="K53" i="12"/>
  <c r="J53" i="12"/>
  <c r="J51" i="12"/>
  <c r="J54" i="12"/>
  <c r="K52" i="12"/>
  <c r="J52" i="12"/>
  <c r="K51" i="12"/>
  <c r="K50" i="12"/>
  <c r="J50" i="12"/>
  <c r="K49" i="12"/>
  <c r="J49" i="12"/>
  <c r="K48" i="12"/>
  <c r="J48" i="12"/>
  <c r="K47" i="12"/>
  <c r="J47" i="12"/>
  <c r="K46" i="12"/>
  <c r="J46" i="12"/>
  <c r="K45" i="12"/>
  <c r="J45" i="12"/>
  <c r="K44" i="12"/>
  <c r="J44" i="12"/>
  <c r="K43" i="12"/>
  <c r="J43" i="12"/>
  <c r="K42" i="12"/>
  <c r="J42" i="12"/>
  <c r="K41" i="12"/>
  <c r="J41" i="12"/>
  <c r="K40" i="12"/>
  <c r="J40" i="12"/>
  <c r="K39" i="12"/>
  <c r="J39" i="12"/>
  <c r="K38" i="12"/>
  <c r="J38" i="12"/>
  <c r="K37" i="12"/>
  <c r="J37" i="12"/>
  <c r="K36" i="12"/>
  <c r="J36" i="12"/>
  <c r="K35" i="12"/>
  <c r="J35" i="12"/>
  <c r="K34" i="12"/>
  <c r="J34" i="12"/>
  <c r="K33" i="12"/>
  <c r="J33" i="12"/>
  <c r="K32" i="12"/>
  <c r="J32" i="12"/>
  <c r="K31" i="12"/>
  <c r="J31" i="12"/>
  <c r="K30" i="12"/>
  <c r="J30" i="12"/>
  <c r="K29" i="12"/>
  <c r="J29" i="12"/>
  <c r="K28" i="12"/>
  <c r="J28" i="12"/>
  <c r="K27" i="12"/>
  <c r="J27" i="12"/>
  <c r="K26" i="12"/>
  <c r="J26" i="12"/>
  <c r="K25" i="12"/>
  <c r="J25" i="12"/>
  <c r="K24" i="12"/>
  <c r="J24" i="12"/>
  <c r="K23" i="12"/>
  <c r="J23" i="12"/>
  <c r="K22" i="12"/>
  <c r="J22" i="12"/>
  <c r="K21" i="12"/>
  <c r="J21" i="12"/>
  <c r="K20" i="12"/>
  <c r="J20" i="12"/>
  <c r="K19" i="12"/>
  <c r="J19" i="12"/>
  <c r="K18" i="12"/>
  <c r="J18" i="12"/>
  <c r="K17" i="12"/>
  <c r="J17" i="12"/>
  <c r="K15" i="12"/>
  <c r="K14" i="12"/>
  <c r="K13" i="12"/>
  <c r="J16" i="12"/>
  <c r="J15" i="12"/>
  <c r="J14" i="12"/>
  <c r="J13" i="12"/>
  <c r="K12" i="12"/>
  <c r="K11" i="12"/>
  <c r="K10" i="12"/>
  <c r="K9" i="12"/>
  <c r="J12" i="12"/>
  <c r="J11" i="12"/>
  <c r="J10" i="12"/>
  <c r="J9" i="12"/>
  <c r="I73" i="12"/>
  <c r="I74" i="12"/>
  <c r="H74" i="12"/>
  <c r="I71" i="12"/>
  <c r="I70" i="12"/>
  <c r="I69" i="12"/>
  <c r="I62" i="12"/>
  <c r="I61" i="12"/>
  <c r="I59" i="12"/>
  <c r="I106" i="12"/>
  <c r="H106" i="12"/>
  <c r="I105" i="12"/>
  <c r="H105" i="12"/>
  <c r="I104" i="12"/>
  <c r="H104" i="12"/>
  <c r="I94" i="12"/>
  <c r="I92" i="12"/>
  <c r="H92" i="12"/>
  <c r="I90" i="12"/>
  <c r="H90" i="12"/>
  <c r="I84" i="12"/>
  <c r="H84" i="12"/>
  <c r="I87" i="12"/>
  <c r="H87" i="12"/>
  <c r="I83" i="12"/>
  <c r="H83" i="12"/>
  <c r="H73" i="12"/>
  <c r="H72" i="12"/>
  <c r="H71" i="12"/>
  <c r="H70" i="12"/>
  <c r="H69" i="12"/>
  <c r="H62" i="12"/>
  <c r="H61" i="12"/>
  <c r="H60" i="12"/>
  <c r="H59" i="12"/>
  <c r="I25" i="12"/>
  <c r="H25" i="12"/>
  <c r="I35" i="12"/>
  <c r="H35" i="12"/>
  <c r="I47" i="12"/>
  <c r="H47" i="12"/>
  <c r="I42" i="12"/>
  <c r="H42" i="12"/>
  <c r="I56" i="12"/>
  <c r="H56" i="12"/>
  <c r="H54" i="12"/>
  <c r="I54" i="12"/>
  <c r="I53" i="12"/>
  <c r="I51" i="12"/>
  <c r="H16" i="12"/>
  <c r="I55" i="12"/>
  <c r="H55" i="12"/>
  <c r="H53" i="12"/>
  <c r="I52" i="12"/>
  <c r="H52" i="12"/>
  <c r="H51" i="12"/>
  <c r="I50" i="12"/>
  <c r="H50" i="12"/>
  <c r="I49" i="12"/>
  <c r="H49" i="12"/>
  <c r="I48" i="12"/>
  <c r="H48" i="12"/>
  <c r="I46" i="12"/>
  <c r="H46" i="12"/>
  <c r="I41" i="12"/>
  <c r="H41" i="12"/>
  <c r="I20" i="12"/>
  <c r="H20" i="12"/>
  <c r="I26" i="12"/>
  <c r="H26" i="12"/>
  <c r="I23" i="12"/>
  <c r="H23" i="12"/>
  <c r="I19" i="12"/>
  <c r="H19" i="12"/>
  <c r="I15" i="12"/>
  <c r="H15" i="12"/>
  <c r="I8" i="12"/>
  <c r="H8" i="12"/>
  <c r="P110" i="12"/>
  <c r="G110" i="12"/>
  <c r="M102" i="12"/>
  <c r="M4" i="12" s="1"/>
  <c r="O78" i="12"/>
  <c r="O72" i="12"/>
  <c r="K72" i="12" s="1"/>
  <c r="O66" i="12"/>
  <c r="K66" i="12" s="1"/>
  <c r="P51" i="12"/>
  <c r="P52" i="12" s="1"/>
  <c r="G51" i="12"/>
  <c r="G52" i="12" s="1"/>
  <c r="P49" i="12"/>
  <c r="G49" i="12"/>
  <c r="P36" i="12"/>
  <c r="P37" i="12" s="1"/>
  <c r="G36" i="12"/>
  <c r="G37" i="12" s="1"/>
  <c r="P29" i="12"/>
  <c r="P30" i="12" s="1"/>
  <c r="G29" i="12"/>
  <c r="G30" i="12" s="1"/>
  <c r="G20" i="12"/>
  <c r="G21" i="12" s="1"/>
  <c r="N16" i="12"/>
  <c r="K16" i="12" s="1"/>
  <c r="P9" i="12"/>
  <c r="P10" i="12" s="1"/>
  <c r="G9" i="12"/>
  <c r="G10" i="12" s="1"/>
  <c r="N4" i="12"/>
  <c r="L4" i="12"/>
  <c r="O3" i="12"/>
  <c r="M3" i="12"/>
  <c r="L3" i="12"/>
  <c r="N2" i="12"/>
  <c r="L2" i="12"/>
  <c r="I14" i="7"/>
  <c r="E1" i="11"/>
  <c r="C1" i="11"/>
  <c r="F1" i="10"/>
  <c r="E1" i="10"/>
  <c r="D1" i="10"/>
  <c r="C1" i="10"/>
  <c r="C2" i="11"/>
  <c r="E2" i="11"/>
  <c r="D2" i="11"/>
  <c r="L108" i="9"/>
  <c r="K106" i="7"/>
  <c r="F106" i="7"/>
  <c r="D94" i="11"/>
  <c r="D1" i="11" s="1"/>
  <c r="F72" i="11"/>
  <c r="F60" i="11"/>
  <c r="F1" i="11" s="1"/>
  <c r="I11" i="8"/>
  <c r="I12" i="8" s="1"/>
  <c r="I10" i="8"/>
  <c r="I9" i="8"/>
  <c r="I8" i="8"/>
  <c r="F11" i="8"/>
  <c r="F10" i="8"/>
  <c r="F9" i="8"/>
  <c r="F8" i="8"/>
  <c r="F12" i="8"/>
  <c r="M8" i="8"/>
  <c r="M9" i="8"/>
  <c r="N8" i="8"/>
  <c r="N9" i="8"/>
  <c r="M10" i="8"/>
  <c r="N10" i="8"/>
  <c r="M11" i="8"/>
  <c r="N11" i="8"/>
  <c r="O8" i="8"/>
  <c r="P8" i="8"/>
  <c r="O9" i="8"/>
  <c r="P9" i="8"/>
  <c r="O10" i="8"/>
  <c r="P10" i="8"/>
  <c r="O11" i="8"/>
  <c r="P11" i="8"/>
  <c r="K18" i="7"/>
  <c r="F18" i="7"/>
  <c r="J76" i="7"/>
  <c r="K89" i="9"/>
  <c r="J64" i="7"/>
  <c r="J70" i="7"/>
  <c r="J4" i="7" s="1"/>
  <c r="K67" i="9"/>
  <c r="K50" i="9"/>
  <c r="I4" i="7"/>
  <c r="H98" i="7"/>
  <c r="H4" i="7" s="1"/>
  <c r="G4" i="7"/>
  <c r="J3" i="7"/>
  <c r="I3" i="7"/>
  <c r="H3" i="7"/>
  <c r="G3" i="7"/>
  <c r="K49" i="7"/>
  <c r="K34" i="7"/>
  <c r="K35" i="7" s="1"/>
  <c r="K27" i="7"/>
  <c r="K28" i="7" s="1"/>
  <c r="M67" i="9"/>
  <c r="M108" i="9" s="1"/>
  <c r="M109" i="9" s="1"/>
  <c r="M111" i="9" s="1"/>
  <c r="O108" i="9"/>
  <c r="N108" i="9"/>
  <c r="K50" i="7"/>
  <c r="K47" i="7"/>
  <c r="K19" i="7"/>
  <c r="K7" i="7"/>
  <c r="K8" i="7" s="1"/>
  <c r="F49" i="7"/>
  <c r="F50" i="7"/>
  <c r="F34" i="7"/>
  <c r="F35" i="7" s="1"/>
  <c r="F47" i="7"/>
  <c r="F7" i="7"/>
  <c r="F8" i="7"/>
  <c r="F108" i="9"/>
  <c r="I108" i="9"/>
  <c r="H108" i="9"/>
  <c r="F50" i="9"/>
  <c r="F89" i="9"/>
  <c r="F27" i="7"/>
  <c r="F28" i="7" s="1"/>
  <c r="F19" i="7"/>
  <c r="E67" i="9"/>
  <c r="F67" i="9"/>
  <c r="G108" i="9" s="1"/>
  <c r="J108" i="9" s="1"/>
  <c r="E71" i="9"/>
  <c r="E70" i="9"/>
  <c r="L55" i="7"/>
  <c r="J2" i="7"/>
  <c r="I2" i="7"/>
  <c r="J1" i="7" s="1"/>
  <c r="H2" i="7"/>
  <c r="G2" i="7"/>
  <c r="H1" i="7" s="1"/>
  <c r="H2" i="6"/>
  <c r="G2" i="6"/>
  <c r="H1" i="6"/>
  <c r="F2" i="6"/>
  <c r="E2" i="6"/>
  <c r="F1" i="6"/>
  <c r="L2" i="5"/>
  <c r="K2" i="5"/>
  <c r="L1" i="5" s="1"/>
  <c r="G2" i="4"/>
  <c r="F2" i="4"/>
  <c r="G1" i="4" s="1"/>
  <c r="Q57" i="12" l="1"/>
  <c r="I16" i="12"/>
  <c r="N3" i="12"/>
  <c r="P20" i="12"/>
  <c r="P21" i="12" s="1"/>
  <c r="K3" i="12"/>
  <c r="H94" i="12"/>
  <c r="I72" i="12"/>
  <c r="I4" i="12" s="1"/>
  <c r="J102" i="12"/>
  <c r="J2" i="12" s="1"/>
  <c r="O4" i="12"/>
  <c r="K78" i="12"/>
  <c r="K4" i="12" s="1"/>
  <c r="K2" i="12"/>
  <c r="J3" i="12"/>
  <c r="I3" i="12"/>
  <c r="H3" i="12"/>
  <c r="O2" i="12"/>
  <c r="O1" i="12" s="1"/>
  <c r="M2" i="12"/>
  <c r="M1" i="12" s="1"/>
  <c r="F2" i="11"/>
  <c r="I2" i="12" l="1"/>
  <c r="J4" i="12"/>
  <c r="H4" i="12" l="1"/>
  <c r="H2" i="12"/>
</calcChain>
</file>

<file path=xl/comments1.xml><?xml version="1.0" encoding="utf-8"?>
<comments xmlns="http://schemas.openxmlformats.org/spreadsheetml/2006/main">
  <authors>
    <author/>
    <author>Charles</author>
    <author>Charles Woodgate</author>
  </authors>
  <commentList>
    <comment ref="A9" authorId="0">
      <text>
        <r>
          <rPr>
            <b/>
            <sz val="8"/>
            <color indexed="8"/>
            <rFont val="Tahoma"/>
            <family val="2"/>
          </rPr>
          <t xml:space="preserve">Charles Woodgate:
</t>
        </r>
        <r>
          <rPr>
            <sz val="8"/>
            <color indexed="8"/>
            <rFont val="Tahoma"/>
            <family val="2"/>
          </rPr>
          <t>Digita iXBRL (DiX) will not allow element to tagged to name AAAAA Limited. Will allow A Limited and AA Limited. Doing AAA Limited causes multiple tagging error 3 matches. Doing AAAA causes 5 matches (including Annual Return)</t>
        </r>
      </text>
    </comment>
    <comment ref="A494" authorId="1">
      <text>
        <r>
          <rPr>
            <b/>
            <sz val="10"/>
            <color indexed="81"/>
            <rFont val="Tahoma"/>
            <family val="2"/>
          </rPr>
          <t>Charles:</t>
        </r>
        <r>
          <rPr>
            <sz val="10"/>
            <color indexed="81"/>
            <rFont val="Tahoma"/>
            <family val="2"/>
          </rPr>
          <t xml:space="preserve">
Would have thought there was a Dimension setting since we know that it relates only to Development Costs. Are we to pretend that we do not know, because title is general.</t>
        </r>
      </text>
    </comment>
    <comment ref="F497" authorId="0">
      <text>
        <r>
          <rPr>
            <b/>
            <sz val="8"/>
            <color indexed="8"/>
            <rFont val="Tahoma"/>
            <family val="2"/>
          </rPr>
          <t xml:space="preserve">Charles Woodgate:
</t>
        </r>
        <r>
          <rPr>
            <sz val="8"/>
            <color indexed="8"/>
            <rFont val="Tahoma"/>
            <family val="2"/>
          </rPr>
          <t>This tag is looks like tuple because  below it are two elemental tags. However it not marked in DiC, HMRC or IK GAAP taxonomyn as such. The two elements below areL
DescriptionBenefitsInKindForAuditServices
and
EstimatedMoneyValueBenefitsInKindForAuditServices
With DiC there are two issues, one arises from this, the other seems to be to do with the handling of hard line breaks.
1) The XBRL errors message states that 
"The text fees payable to the company's auditor, DEF LLP, and associates for services other than the statutory audit of the company are not disclosed".
Think problem here lies with the HMRC example accounts, not DiC.
2) Cannot mark the entire text with one label even though it is in a single block. Looks as though there is a hard line break which is forcing DiC to treat it as two areas. This is tunr means that an error is thrown up when exposting to XBRL becoasue it fails of the validation test concernign duplication of a label with a different value.
In DiC have changed element used to
FeesToAuditorsFree-textComment</t>
        </r>
      </text>
    </comment>
    <comment ref="B609" authorId="0">
      <text>
        <r>
          <rPr>
            <sz val="9"/>
            <color indexed="8"/>
            <rFont val="Tahoma"/>
            <family val="2"/>
          </rPr>
          <t>uk-gaap:TangibleFixedAssetClassesDimension=uk-gaap:Buildings, uk-gaap:TangibleFixedAssetOwnershipDimension=uk-gaap:OwnedOrFreeholdTangibleFixedAssets</t>
        </r>
      </text>
    </comment>
    <comment ref="C609" authorId="0">
      <text>
        <r>
          <rPr>
            <sz val="9"/>
            <color indexed="8"/>
            <rFont val="Tahoma"/>
            <family val="2"/>
          </rPr>
          <t>uk-gaap:TangibleFixedAssetClassesDimension=uk-gaap:VehiclesPlantMachinery</t>
        </r>
      </text>
    </comment>
    <comment ref="D609" authorId="0">
      <text>
        <r>
          <rPr>
            <sz val="9"/>
            <color indexed="8"/>
            <rFont val="Tahoma"/>
            <family val="2"/>
          </rPr>
          <t>uk-gaap:TangibleFixedAssetClassesDimension=uk-gaap:FixturesFittingsToolsEquipment</t>
        </r>
      </text>
    </comment>
    <comment ref="B610" authorId="0">
      <text>
        <r>
          <rPr>
            <b/>
            <sz val="8"/>
            <color indexed="8"/>
            <rFont val="Tahoma"/>
            <family val="2"/>
          </rPr>
          <t xml:space="preserve">Charles Woodgate:
</t>
        </r>
        <r>
          <rPr>
            <sz val="8"/>
            <color indexed="8"/>
            <rFont val="Tahoma"/>
            <family val="2"/>
          </rPr>
          <t>How can they be sure it is Buildings only and not Land and Buildings?
Have treated it as an error by HMRC.</t>
        </r>
      </text>
    </comment>
    <comment ref="A617" authorId="0">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A673" authorId="0">
      <text>
        <r>
          <rPr>
            <b/>
            <sz val="8"/>
            <color indexed="8"/>
            <rFont val="Tahoma"/>
            <family val="2"/>
          </rPr>
          <t xml:space="preserve">Charles Woodgate:
</t>
        </r>
        <r>
          <rPr>
            <sz val="8"/>
            <color indexed="8"/>
            <rFont val="Tahoma"/>
            <family val="2"/>
          </rPr>
          <t xml:space="preserve">This is not shown as being a Taxonomy element. This looks like an oversight. Have taken it to be 
</t>
        </r>
        <r>
          <rPr>
            <i/>
            <sz val="8"/>
            <color indexed="8"/>
            <rFont val="Tahoma"/>
            <family val="2"/>
          </rPr>
          <t>Obligations under finance lease and hire purchase contracts within one year</t>
        </r>
        <r>
          <rPr>
            <sz val="8"/>
            <color indexed="8"/>
            <rFont val="Tahoma"/>
            <family val="2"/>
          </rPr>
          <t>.</t>
        </r>
      </text>
    </comment>
    <comment ref="F673" authorId="0">
      <text>
        <r>
          <rPr>
            <b/>
            <sz val="8"/>
            <color indexed="8"/>
            <rFont val="Tahoma"/>
            <family val="2"/>
          </rPr>
          <t xml:space="preserve">Charles Woodgate:
</t>
        </r>
        <r>
          <rPr>
            <sz val="8"/>
            <color indexed="8"/>
            <rFont val="Tahoma"/>
            <family val="2"/>
          </rPr>
          <t>Should be something here.</t>
        </r>
      </text>
    </comment>
    <comment ref="A675" authorId="0">
      <text>
        <r>
          <rPr>
            <b/>
            <sz val="8"/>
            <color indexed="8"/>
            <rFont val="Tahoma"/>
            <family val="2"/>
          </rPr>
          <t xml:space="preserve">Charles Woodgate:
</t>
        </r>
        <r>
          <rPr>
            <sz val="8"/>
            <color indexed="8"/>
            <rFont val="Tahoma"/>
            <family val="2"/>
          </rPr>
          <t xml:space="preserve">Have tagged this with </t>
        </r>
        <r>
          <rPr>
            <i/>
            <sz val="8"/>
            <color indexed="8"/>
            <rFont val="Tahoma"/>
            <family val="2"/>
          </rPr>
          <t>Creditors due within one year free-text comment</t>
        </r>
        <r>
          <rPr>
            <sz val="8"/>
            <color indexed="8"/>
            <rFont val="Tahoma"/>
            <family val="2"/>
          </rPr>
          <t>. But not sure that this is necessary or even correct.</t>
        </r>
      </text>
    </comment>
    <comment ref="F697" authorId="2">
      <text>
        <r>
          <rPr>
            <b/>
            <sz val="8"/>
            <color indexed="81"/>
            <rFont val="Tahoma"/>
            <family val="2"/>
          </rPr>
          <t>Charles Woodgate:</t>
        </r>
        <r>
          <rPr>
            <sz val="8"/>
            <color indexed="81"/>
            <rFont val="Tahoma"/>
            <family val="2"/>
          </rPr>
          <t xml:space="preserve">
This is the same element as used above in row 683. Is this legal?
Certainly DiC rejects it as not valid, same concept used with same context but different value.</t>
        </r>
      </text>
    </comment>
    <comment ref="A715" authorId="0">
      <text>
        <r>
          <rPr>
            <b/>
            <sz val="8"/>
            <color indexed="8"/>
            <rFont val="Tahoma"/>
            <family val="2"/>
          </rPr>
          <t xml:space="preserve">Charles Woodgate:
</t>
        </r>
        <r>
          <rPr>
            <sz val="8"/>
            <color indexed="8"/>
            <rFont val="Tahoma"/>
            <family val="2"/>
          </rPr>
          <t xml:space="preserve">Surprised that there is is no dimension setting.
In fact so surprised, that I will put one in
</t>
        </r>
        <r>
          <rPr>
            <i/>
            <sz val="8"/>
            <color indexed="8"/>
            <rFont val="Tahoma"/>
            <family val="2"/>
          </rPr>
          <t>uk-gaap:ProvisionsClassesDimension=uk-gaap:ProvisionsForDeferredTaxation</t>
        </r>
      </text>
    </comment>
    <comment ref="H715" authorId="0">
      <text>
        <r>
          <rPr>
            <b/>
            <sz val="8"/>
            <color indexed="8"/>
            <rFont val="Tahoma"/>
            <family val="2"/>
          </rPr>
          <t xml:space="preserve">Charles Woodgate:
</t>
        </r>
        <r>
          <rPr>
            <sz val="8"/>
            <color indexed="8"/>
            <rFont val="Tahoma"/>
            <family val="2"/>
          </rPr>
          <t>Surprised that there is is no dimension setting</t>
        </r>
      </text>
    </comment>
    <comment ref="A716" authorId="0">
      <text>
        <r>
          <rPr>
            <b/>
            <sz val="8"/>
            <color indexed="8"/>
            <rFont val="Tahoma"/>
            <family val="2"/>
          </rPr>
          <t xml:space="preserve">Charles Woodgate:
</t>
        </r>
        <r>
          <rPr>
            <sz val="8"/>
            <color indexed="8"/>
            <rFont val="Tahoma"/>
            <family val="2"/>
          </rPr>
          <t xml:space="preserve">Surprised that there is is no dimension setting.
In fact so surprised, that I will put one in
</t>
        </r>
        <r>
          <rPr>
            <i/>
            <sz val="8"/>
            <color indexed="8"/>
            <rFont val="Tahoma"/>
            <family val="2"/>
          </rPr>
          <t>uk-gaap:ProvisionsClassesDimension=uk-gaap:ProvisionsForDeferredTaxation</t>
        </r>
      </text>
    </comment>
    <comment ref="H716" authorId="0">
      <text>
        <r>
          <rPr>
            <b/>
            <sz val="8"/>
            <color indexed="8"/>
            <rFont val="Tahoma"/>
            <family val="2"/>
          </rPr>
          <t xml:space="preserve">Charles Woodgate:
</t>
        </r>
        <r>
          <rPr>
            <sz val="8"/>
            <color indexed="8"/>
            <rFont val="Tahoma"/>
            <family val="2"/>
          </rPr>
          <t>Surprised that there is is no dimension setting</t>
        </r>
      </text>
    </comment>
    <comment ref="A723" authorId="0">
      <text>
        <r>
          <rPr>
            <b/>
            <sz val="8"/>
            <color indexed="8"/>
            <rFont val="Tahoma"/>
            <family val="2"/>
          </rPr>
          <t xml:space="preserve">Charles Woodgate:
</t>
        </r>
        <r>
          <rPr>
            <sz val="8"/>
            <color indexed="8"/>
            <rFont val="Tahoma"/>
            <family val="2"/>
          </rPr>
          <t>Amazed that no dimension to specify that these are Ordinary Shares</t>
        </r>
      </text>
    </comment>
    <comment ref="H723" authorId="0">
      <text>
        <r>
          <rPr>
            <b/>
            <sz val="8"/>
            <color indexed="8"/>
            <rFont val="Tahoma"/>
            <family val="2"/>
          </rPr>
          <t xml:space="preserve">Charles Woodgate:
</t>
        </r>
        <r>
          <rPr>
            <sz val="8"/>
            <color indexed="8"/>
            <rFont val="Tahoma"/>
            <family val="2"/>
          </rPr>
          <t>Amazed that no dimension to specify that these are Ordinary Shares</t>
        </r>
      </text>
    </comment>
    <comment ref="A724" authorId="0">
      <text>
        <r>
          <rPr>
            <b/>
            <sz val="8"/>
            <color indexed="8"/>
            <rFont val="Tahoma"/>
            <family val="2"/>
          </rPr>
          <t xml:space="preserve">Charles Woodgate:
</t>
        </r>
        <r>
          <rPr>
            <sz val="8"/>
            <color indexed="8"/>
            <rFont val="Tahoma"/>
            <family val="2"/>
          </rPr>
          <t>Amazed that no dimension to specify that these are Ordinary Shares</t>
        </r>
      </text>
    </comment>
    <comment ref="H724" authorId="0">
      <text>
        <r>
          <rPr>
            <b/>
            <sz val="8"/>
            <color indexed="8"/>
            <rFont val="Tahoma"/>
            <family val="2"/>
          </rPr>
          <t xml:space="preserve">Charles Woodgate:
</t>
        </r>
        <r>
          <rPr>
            <sz val="8"/>
            <color indexed="8"/>
            <rFont val="Tahoma"/>
            <family val="2"/>
          </rPr>
          <t>Amazed that no dimension to specify that these are Ordinary Shares</t>
        </r>
      </text>
    </comment>
    <comment ref="A755" authorId="0">
      <text>
        <r>
          <rPr>
            <b/>
            <sz val="8"/>
            <color indexed="8"/>
            <rFont val="Tahoma"/>
            <family val="2"/>
          </rPr>
          <t xml:space="preserve">Charles Woodgate:
</t>
        </r>
        <r>
          <rPr>
            <sz val="8"/>
            <color indexed="8"/>
            <rFont val="Tahoma"/>
            <family val="2"/>
          </rPr>
          <t>Problem. Either DiG cannot handle grouping (tuple) when there is only one element, or this example should not be showing a tuple.
The element named is not a tuple, that is the element above.
CW opinion is that the HMRC example is wrong.</t>
        </r>
      </text>
    </comment>
    <comment ref="G755" authorId="0">
      <text>
        <r>
          <rPr>
            <b/>
            <sz val="8"/>
            <color indexed="8"/>
            <rFont val="Tahoma"/>
            <family val="2"/>
          </rPr>
          <t xml:space="preserve">Charles Woodgate:
</t>
        </r>
        <r>
          <rPr>
            <sz val="8"/>
            <color indexed="8"/>
            <rFont val="Tahoma"/>
            <family val="2"/>
          </rPr>
          <t>Problem. Either DiG cannot handle grouping (tuple) when there is only one element, or this example should not be showing a tuple.
The element named is not a tuple, that is the element above.
CW opinion is that the HMRC example is wrong.</t>
        </r>
      </text>
    </comment>
    <comment ref="A756" authorId="0">
      <text>
        <r>
          <rPr>
            <b/>
            <sz val="8"/>
            <color indexed="8"/>
            <rFont val="Tahoma"/>
            <family val="2"/>
          </rPr>
          <t xml:space="preserve">Charles Woodgate:
</t>
        </r>
        <r>
          <rPr>
            <sz val="8"/>
            <color indexed="8"/>
            <rFont val="Tahoma"/>
            <family val="2"/>
          </rPr>
          <t>Problem. Either DiC cannot handle grouping (tuple) when there is only one element, or this example should not be showing a tuple.
The element named is not a tuple, that is the element above.
CW opinion is that the HMRC example is wrong.</t>
        </r>
      </text>
    </comment>
    <comment ref="G756" authorId="0">
      <text>
        <r>
          <rPr>
            <b/>
            <sz val="8"/>
            <color indexed="8"/>
            <rFont val="Tahoma"/>
            <family val="2"/>
          </rPr>
          <t xml:space="preserve">Charles Woodgate:
</t>
        </r>
        <r>
          <rPr>
            <sz val="8"/>
            <color indexed="8"/>
            <rFont val="Tahoma"/>
            <family val="2"/>
          </rPr>
          <t>Problem. Either DiC cannot handle grouping (tuple) when there is only one element, or this example should not be showing a tuple.
The element named is not a tuple, that is the element above.
CW opinion is that the HMRC example is wrong.</t>
        </r>
      </text>
    </comment>
  </commentList>
</comments>
</file>

<file path=xl/comments10.xml><?xml version="1.0" encoding="utf-8"?>
<comments xmlns="http://schemas.openxmlformats.org/spreadsheetml/2006/main">
  <authors>
    <author>Charles</author>
    <author>Charles Woodgate</author>
    <author/>
  </authors>
  <commentList>
    <comment ref="D10" authorId="0">
      <text>
        <r>
          <rPr>
            <b/>
            <sz val="10"/>
            <color indexed="81"/>
            <rFont val="Tahoma"/>
            <family val="2"/>
          </rPr>
          <t>Charles:</t>
        </r>
        <r>
          <rPr>
            <sz val="10"/>
            <color indexed="81"/>
            <rFont val="Tahoma"/>
            <family val="2"/>
          </rPr>
          <t xml:space="preserve">
Not pre-defined to any particular area.</t>
        </r>
      </text>
    </comment>
    <comment ref="D11" authorId="0">
      <text>
        <r>
          <rPr>
            <b/>
            <sz val="10"/>
            <color indexed="81"/>
            <rFont val="Tahoma"/>
            <family val="2"/>
          </rPr>
          <t>Charles:</t>
        </r>
        <r>
          <rPr>
            <sz val="10"/>
            <color indexed="81"/>
            <rFont val="Tahoma"/>
            <family val="2"/>
          </rPr>
          <t xml:space="preserve">
Not pre-defined to any particular area.</t>
        </r>
      </text>
    </comment>
    <comment ref="D12" authorId="0">
      <text>
        <r>
          <rPr>
            <b/>
            <sz val="10"/>
            <color indexed="81"/>
            <rFont val="Tahoma"/>
            <family val="2"/>
          </rPr>
          <t>Charles:</t>
        </r>
        <r>
          <rPr>
            <sz val="10"/>
            <color indexed="81"/>
            <rFont val="Tahoma"/>
            <family val="2"/>
          </rPr>
          <t xml:space="preserve">
Not pre-defined to any particular area.</t>
        </r>
      </text>
    </comment>
    <comment ref="D26" authorId="1">
      <text>
        <r>
          <rPr>
            <b/>
            <sz val="10"/>
            <color indexed="81"/>
            <rFont val="Tahoma"/>
            <family val="2"/>
          </rPr>
          <t>Charles Woodgate:</t>
        </r>
        <r>
          <rPr>
            <sz val="10"/>
            <color indexed="81"/>
            <rFont val="Tahoma"/>
            <family val="2"/>
          </rPr>
          <t xml:space="preserve">
Also need to use memo code 1506.00 for leased amount</t>
        </r>
      </text>
    </comment>
    <comment ref="E52" authorId="0">
      <text>
        <r>
          <rPr>
            <b/>
            <sz val="10"/>
            <color indexed="81"/>
            <rFont val="Tahoma"/>
            <family val="2"/>
          </rPr>
          <t>Charles:</t>
        </r>
        <r>
          <rPr>
            <sz val="10"/>
            <color indexed="81"/>
            <rFont val="Tahoma"/>
            <family val="2"/>
          </rPr>
          <t xml:space="preserve">
Not really the right code. Just best I can see at moment.</t>
        </r>
      </text>
    </comment>
    <comment ref="D53" authorId="1">
      <text>
        <r>
          <rPr>
            <b/>
            <sz val="8"/>
            <color indexed="81"/>
            <rFont val="Tahoma"/>
            <family val="2"/>
          </rPr>
          <t>Charles Woodgate:</t>
        </r>
        <r>
          <rPr>
            <sz val="8"/>
            <color indexed="81"/>
            <rFont val="Tahoma"/>
            <family val="2"/>
          </rPr>
          <t xml:space="preserve">
Memo code NL 1407.00. main code 424.00.</t>
        </r>
      </text>
    </comment>
    <comment ref="D55" authorId="1">
      <text>
        <r>
          <rPr>
            <b/>
            <sz val="10"/>
            <color indexed="81"/>
            <rFont val="Tahoma"/>
            <family val="2"/>
          </rPr>
          <t>Charles Woodgate:</t>
        </r>
        <r>
          <rPr>
            <sz val="10"/>
            <color indexed="81"/>
            <rFont val="Tahoma"/>
            <family val="2"/>
          </rPr>
          <t xml:space="preserve">
Normally NL 453. But re FRS 25 need to post to NL 930A (Eq Div Proposed) and or NL 930B (Eq Div Paid)</t>
        </r>
      </text>
    </comment>
    <comment ref="E55" authorId="0">
      <text>
        <r>
          <rPr>
            <b/>
            <sz val="10"/>
            <color indexed="81"/>
            <rFont val="Tahoma"/>
            <family val="2"/>
          </rPr>
          <t>Charles:</t>
        </r>
        <r>
          <rPr>
            <sz val="10"/>
            <color indexed="81"/>
            <rFont val="Tahoma"/>
            <family val="2"/>
          </rPr>
          <t xml:space="preserve">
Reserves code</t>
        </r>
      </text>
    </comment>
    <comment ref="E56" authorId="0">
      <text>
        <r>
          <rPr>
            <b/>
            <sz val="10"/>
            <color indexed="81"/>
            <rFont val="Tahoma"/>
            <family val="2"/>
          </rPr>
          <t>Charles:</t>
        </r>
        <r>
          <rPr>
            <sz val="10"/>
            <color indexed="81"/>
            <rFont val="Tahoma"/>
            <family val="2"/>
          </rPr>
          <t xml:space="preserve">
Reserves code</t>
        </r>
      </text>
    </comment>
    <comment ref="B68" authorId="2">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B74" authorId="2">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B80" authorId="2">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D90" authorId="1">
      <text>
        <r>
          <rPr>
            <b/>
            <sz val="8"/>
            <color indexed="81"/>
            <rFont val="Tahoma"/>
            <family val="2"/>
          </rPr>
          <t>Charles Woodgate:</t>
        </r>
        <r>
          <rPr>
            <sz val="8"/>
            <color indexed="81"/>
            <rFont val="Tahoma"/>
            <family val="2"/>
          </rPr>
          <t xml:space="preserve">
If use some form of NL to Taxonomy translation then we need to put in logic on some NL codes for the sign. So for bank
If Debit
= CashBankInHand
Else
= BankOverdrafts</t>
        </r>
      </text>
    </comment>
    <comment ref="D92" authorId="1">
      <text>
        <r>
          <rPr>
            <b/>
            <sz val="8"/>
            <color indexed="81"/>
            <rFont val="Tahoma"/>
            <family val="2"/>
          </rPr>
          <t>Charles Woodgate:</t>
        </r>
        <r>
          <rPr>
            <sz val="8"/>
            <color indexed="81"/>
            <rFont val="Tahoma"/>
            <family val="2"/>
          </rPr>
          <t xml:space="preserve">
If use some form of NL to Taxonomy translation then we need to put in logic on some NL codes for the sign. So for bank
If Debit
= CashBankInHand
Else
= BankOverdrafts</t>
        </r>
      </text>
    </comment>
    <comment ref="D93" authorId="1">
      <text>
        <r>
          <rPr>
            <b/>
            <sz val="10"/>
            <color indexed="81"/>
            <rFont val="Tahoma"/>
            <family val="2"/>
          </rPr>
          <t>Charles Woodgate:</t>
        </r>
        <r>
          <rPr>
            <sz val="10"/>
            <color indexed="81"/>
            <rFont val="Tahoma"/>
            <family val="2"/>
          </rPr>
          <t xml:space="preserve">
Need to use matching memo code 1550.00</t>
        </r>
      </text>
    </comment>
    <comment ref="D101" authorId="1">
      <text>
        <r>
          <rPr>
            <b/>
            <sz val="10"/>
            <color indexed="81"/>
            <rFont val="Tahoma"/>
            <family val="2"/>
          </rPr>
          <t>Charles Woodgate:</t>
        </r>
        <r>
          <rPr>
            <sz val="10"/>
            <color indexed="81"/>
            <rFont val="Tahoma"/>
            <family val="2"/>
          </rPr>
          <t xml:space="preserve">
Need to do maturity analysis through memo codes 1551-1565</t>
        </r>
      </text>
    </comment>
    <comment ref="B104" authorId="2">
      <text>
        <r>
          <rPr>
            <b/>
            <sz val="8"/>
            <color indexed="8"/>
            <rFont val="Tahoma"/>
            <family val="2"/>
          </rPr>
          <t xml:space="preserve">Charles Woodgate:
</t>
        </r>
        <r>
          <rPr>
            <sz val="8"/>
            <color indexed="8"/>
            <rFont val="Tahoma"/>
            <family val="2"/>
          </rPr>
          <t>Amazed that no dimension to specify that these are Ordinary Shares</t>
        </r>
      </text>
    </comment>
    <comment ref="D112" authorId="0">
      <text>
        <r>
          <rPr>
            <b/>
            <sz val="10"/>
            <color indexed="81"/>
            <rFont val="Tahoma"/>
            <family val="2"/>
          </rPr>
          <t>Charles:</t>
        </r>
        <r>
          <rPr>
            <sz val="10"/>
            <color indexed="81"/>
            <rFont val="Tahoma"/>
            <family val="2"/>
          </rPr>
          <t xml:space="preserve">
Main code 144.00, but to extract lease amount need to use memo code 1506.00</t>
        </r>
      </text>
    </comment>
    <comment ref="D113" authorId="1">
      <text>
        <r>
          <rPr>
            <b/>
            <sz val="8"/>
            <color indexed="81"/>
            <rFont val="Tahoma"/>
            <family val="2"/>
          </rPr>
          <t>Charles Woodgate:</t>
        </r>
        <r>
          <rPr>
            <sz val="8"/>
            <color indexed="81"/>
            <rFont val="Tahoma"/>
            <family val="2"/>
          </rPr>
          <t xml:space="preserve">
Memo code NL 1407.00. main code 424.00.</t>
        </r>
      </text>
    </comment>
    <comment ref="D114" authorId="1">
      <text>
        <r>
          <rPr>
            <b/>
            <sz val="10"/>
            <color indexed="81"/>
            <rFont val="Tahoma"/>
            <family val="2"/>
          </rPr>
          <t>Charles Woodgate:</t>
        </r>
        <r>
          <rPr>
            <sz val="10"/>
            <color indexed="81"/>
            <rFont val="Tahoma"/>
            <family val="2"/>
          </rPr>
          <t xml:space="preserve">
Main NL code is 800.00</t>
        </r>
      </text>
    </comment>
    <comment ref="D115" authorId="1">
      <text>
        <r>
          <rPr>
            <b/>
            <sz val="10"/>
            <color indexed="81"/>
            <rFont val="Tahoma"/>
            <family val="2"/>
          </rPr>
          <t>Charles Woodgate:</t>
        </r>
        <r>
          <rPr>
            <sz val="10"/>
            <color indexed="81"/>
            <rFont val="Tahoma"/>
            <family val="2"/>
          </rPr>
          <t xml:space="preserve">
Main NL code 863</t>
        </r>
      </text>
    </comment>
    <comment ref="D116" authorId="1">
      <text>
        <r>
          <rPr>
            <b/>
            <sz val="10"/>
            <color indexed="81"/>
            <rFont val="Tahoma"/>
            <family val="2"/>
          </rPr>
          <t>Charles Woodgate:</t>
        </r>
        <r>
          <rPr>
            <sz val="10"/>
            <color indexed="81"/>
            <rFont val="Tahoma"/>
            <family val="2"/>
          </rPr>
          <t xml:space="preserve">
Main NL code 863</t>
        </r>
      </text>
    </comment>
    <comment ref="D117" authorId="1">
      <text>
        <r>
          <rPr>
            <b/>
            <sz val="10"/>
            <color indexed="81"/>
            <rFont val="Tahoma"/>
            <family val="2"/>
          </rPr>
          <t>Charles Woodgate:</t>
        </r>
        <r>
          <rPr>
            <sz val="10"/>
            <color indexed="81"/>
            <rFont val="Tahoma"/>
            <family val="2"/>
          </rPr>
          <t xml:space="preserve">
Main NL code 930B</t>
        </r>
      </text>
    </comment>
    <comment ref="B331" authorId="2">
      <text>
        <r>
          <rPr>
            <b/>
            <sz val="8"/>
            <color indexed="8"/>
            <rFont val="Tahoma"/>
            <family val="2"/>
          </rPr>
          <t xml:space="preserve">Charles Woodgate:
</t>
        </r>
        <r>
          <rPr>
            <sz val="8"/>
            <color indexed="8"/>
            <rFont val="Tahoma"/>
            <family val="2"/>
          </rPr>
          <t xml:space="preserve">This is not shown as being a Taxonomy element. This looks like an oversight. Have taken it to be 
</t>
        </r>
        <r>
          <rPr>
            <i/>
            <sz val="8"/>
            <color indexed="8"/>
            <rFont val="Tahoma"/>
            <family val="2"/>
          </rPr>
          <t>Obligations under finance lease and hire purchase contracts within one year</t>
        </r>
        <r>
          <rPr>
            <sz val="8"/>
            <color indexed="8"/>
            <rFont val="Tahoma"/>
            <family val="2"/>
          </rPr>
          <t>.</t>
        </r>
      </text>
    </comment>
    <comment ref="B333" authorId="2">
      <text>
        <r>
          <rPr>
            <b/>
            <sz val="8"/>
            <color indexed="8"/>
            <rFont val="Tahoma"/>
            <family val="2"/>
          </rPr>
          <t xml:space="preserve">Charles Woodgate:
</t>
        </r>
        <r>
          <rPr>
            <sz val="8"/>
            <color indexed="8"/>
            <rFont val="Tahoma"/>
            <family val="2"/>
          </rPr>
          <t xml:space="preserve">Have tagged this with </t>
        </r>
        <r>
          <rPr>
            <i/>
            <sz val="8"/>
            <color indexed="8"/>
            <rFont val="Tahoma"/>
            <family val="2"/>
          </rPr>
          <t>Creditors due within one year free-text comment</t>
        </r>
        <r>
          <rPr>
            <sz val="8"/>
            <color indexed="8"/>
            <rFont val="Tahoma"/>
            <family val="2"/>
          </rPr>
          <t>. But not sure that this is necessary or even correct.</t>
        </r>
      </text>
    </comment>
    <comment ref="B373" authorId="2">
      <text>
        <r>
          <rPr>
            <b/>
            <sz val="8"/>
            <color indexed="8"/>
            <rFont val="Tahoma"/>
            <family val="2"/>
          </rPr>
          <t xml:space="preserve">Charles Woodgate:
</t>
        </r>
        <r>
          <rPr>
            <sz val="8"/>
            <color indexed="8"/>
            <rFont val="Tahoma"/>
            <family val="2"/>
          </rPr>
          <t xml:space="preserve">Surprised that there is is no dimension setting.
In fact so surprised, that I will put one in
</t>
        </r>
        <r>
          <rPr>
            <i/>
            <sz val="8"/>
            <color indexed="8"/>
            <rFont val="Tahoma"/>
            <family val="2"/>
          </rPr>
          <t>uk-gaap:ProvisionsClassesDimension=uk-gaap:ProvisionsForDeferredTaxation</t>
        </r>
      </text>
    </comment>
    <comment ref="B374" authorId="2">
      <text>
        <r>
          <rPr>
            <b/>
            <sz val="8"/>
            <color indexed="8"/>
            <rFont val="Tahoma"/>
            <family val="2"/>
          </rPr>
          <t xml:space="preserve">Charles Woodgate:
</t>
        </r>
        <r>
          <rPr>
            <sz val="8"/>
            <color indexed="8"/>
            <rFont val="Tahoma"/>
            <family val="2"/>
          </rPr>
          <t xml:space="preserve">Surprised that there is is no dimension setting.
In fact so surprised, that I will put one in
</t>
        </r>
        <r>
          <rPr>
            <i/>
            <sz val="8"/>
            <color indexed="8"/>
            <rFont val="Tahoma"/>
            <family val="2"/>
          </rPr>
          <t>uk-gaap:ProvisionsClassesDimension=uk-gaap:ProvisionsForDeferredTaxation</t>
        </r>
      </text>
    </comment>
    <comment ref="B413" authorId="2">
      <text>
        <r>
          <rPr>
            <b/>
            <sz val="8"/>
            <color indexed="8"/>
            <rFont val="Tahoma"/>
            <family val="2"/>
          </rPr>
          <t xml:space="preserve">Charles Woodgate:
</t>
        </r>
        <r>
          <rPr>
            <sz val="8"/>
            <color indexed="8"/>
            <rFont val="Tahoma"/>
            <family val="2"/>
          </rPr>
          <t>Problem. Either DiG cannot handle grouping (tuple) when there is only one element, or this example should not be showing a tuple.
The element named is not a tuple, that is the element above.
CW opinion is that the HMRC example is wrong.</t>
        </r>
      </text>
    </comment>
    <comment ref="B414" authorId="2">
      <text>
        <r>
          <rPr>
            <b/>
            <sz val="8"/>
            <color indexed="8"/>
            <rFont val="Tahoma"/>
            <family val="2"/>
          </rPr>
          <t xml:space="preserve">Charles Woodgate:
</t>
        </r>
        <r>
          <rPr>
            <sz val="8"/>
            <color indexed="8"/>
            <rFont val="Tahoma"/>
            <family val="2"/>
          </rPr>
          <t>Problem. Either DiC cannot handle grouping (tuple) when there is only one element, or this example should not be showing a tuple.
The element named is not a tuple, that is the element above.
CW opinion is that the HMRC example is wrong.</t>
        </r>
      </text>
    </comment>
  </commentList>
</comments>
</file>

<file path=xl/comments2.xml><?xml version="1.0" encoding="utf-8"?>
<comments xmlns="http://schemas.openxmlformats.org/spreadsheetml/2006/main">
  <authors>
    <author>Charles Woodgate</author>
    <author/>
  </authors>
  <commentList>
    <comment ref="C26" authorId="0">
      <text>
        <r>
          <rPr>
            <b/>
            <sz val="8"/>
            <color indexed="81"/>
            <rFont val="Tahoma"/>
            <family val="2"/>
          </rPr>
          <t>Charles Woodgate:</t>
        </r>
        <r>
          <rPr>
            <sz val="8"/>
            <color indexed="81"/>
            <rFont val="Tahoma"/>
            <family val="2"/>
          </rPr>
          <t xml:space="preserve">
Depn Fin Lease 1506.00</t>
        </r>
      </text>
    </comment>
    <comment ref="C46" authorId="0">
      <text>
        <r>
          <rPr>
            <b/>
            <sz val="8"/>
            <color indexed="81"/>
            <rFont val="Tahoma"/>
            <family val="2"/>
          </rPr>
          <t>Charles Woodgate:</t>
        </r>
        <r>
          <rPr>
            <sz val="8"/>
            <color indexed="81"/>
            <rFont val="Tahoma"/>
            <family val="2"/>
          </rPr>
          <t xml:space="preserve">
Memo code NL 1407.00</t>
        </r>
      </text>
    </comment>
    <comment ref="E78" authorId="1">
      <text>
        <r>
          <rPr>
            <sz val="9"/>
            <color indexed="8"/>
            <rFont val="Tahoma"/>
            <family val="2"/>
          </rPr>
          <t>uk-gaap:TangibleFixedAssetClassesDimension=uk-gaap:Buildings, uk-gaap:TangibleFixedAssetOwnershipDimension=uk-gaap:OwnedOrFreeholdTangibleFixedAssets</t>
        </r>
      </text>
    </comment>
    <comment ref="E79" authorId="1">
      <text>
        <r>
          <rPr>
            <b/>
            <sz val="8"/>
            <color indexed="8"/>
            <rFont val="Tahoma"/>
            <family val="2"/>
          </rPr>
          <t xml:space="preserve">Charles Woodgate:
</t>
        </r>
        <r>
          <rPr>
            <sz val="8"/>
            <color indexed="8"/>
            <rFont val="Tahoma"/>
            <family val="2"/>
          </rPr>
          <t>How can they be sure it is Buildings only and not Land and Buildings?
Have treated it as an error by HMRC.</t>
        </r>
      </text>
    </comment>
    <comment ref="A86"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E89" authorId="0">
      <text>
        <r>
          <rPr>
            <b/>
            <sz val="8"/>
            <color indexed="81"/>
            <rFont val="Tahoma"/>
            <family val="2"/>
          </rPr>
          <t>Charles Woodgate:</t>
        </r>
        <r>
          <rPr>
            <sz val="8"/>
            <color indexed="81"/>
            <rFont val="Tahoma"/>
            <family val="2"/>
          </rPr>
          <t xml:space="preserve">
Have coded up as if only Vehicles.
Might do notional split in later version to check handling of dimensions</t>
        </r>
      </text>
    </comment>
    <comment ref="E93" authorId="1">
      <text>
        <r>
          <rPr>
            <sz val="9"/>
            <color indexed="8"/>
            <rFont val="Tahoma"/>
            <family val="2"/>
          </rPr>
          <t>uk-gaap:TangibleFixedAssetClassesDimension=uk-gaap:VehiclesPlantMachinery</t>
        </r>
      </text>
    </comment>
    <comment ref="A101"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E108" authorId="1">
      <text>
        <r>
          <rPr>
            <sz val="9"/>
            <color indexed="8"/>
            <rFont val="Tahoma"/>
            <family val="2"/>
          </rPr>
          <t>uk-gaap:TangibleFixedAssetClassesDimension=uk-gaap:FixturesFittingsToolsEquipment</t>
        </r>
      </text>
    </comment>
    <comment ref="A116"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C138" authorId="0">
      <text>
        <r>
          <rPr>
            <b/>
            <sz val="8"/>
            <color indexed="81"/>
            <rFont val="Tahoma"/>
            <family val="2"/>
          </rPr>
          <t>Charles Woodgate:</t>
        </r>
        <r>
          <rPr>
            <sz val="8"/>
            <color indexed="81"/>
            <rFont val="Tahoma"/>
            <family val="2"/>
          </rPr>
          <t xml:space="preserve">
If use some form of NL to Taxonomy translation then we need to put in logic on some NL codes for the sign. So for bank
If Debit
= CashBankInHand
Else
= BankOverdrafts</t>
        </r>
      </text>
    </comment>
    <comment ref="C141" authorId="0">
      <text>
        <r>
          <rPr>
            <b/>
            <sz val="8"/>
            <color indexed="81"/>
            <rFont val="Tahoma"/>
            <family val="2"/>
          </rPr>
          <t>Charles Woodgate:</t>
        </r>
        <r>
          <rPr>
            <sz val="8"/>
            <color indexed="81"/>
            <rFont val="Tahoma"/>
            <family val="2"/>
          </rPr>
          <t xml:space="preserve">
If use some form of NL to Taxonomy translation then we need to put in logic on some NL codes for the sign. So for bank
If Debit
= CashBankInHand
Else
= BankOverdrafts</t>
        </r>
      </text>
    </comment>
    <comment ref="A172" authorId="1">
      <text>
        <r>
          <rPr>
            <b/>
            <sz val="8"/>
            <color indexed="8"/>
            <rFont val="Tahoma"/>
            <family val="2"/>
          </rPr>
          <t xml:space="preserve">Charles Woodgate:
</t>
        </r>
        <r>
          <rPr>
            <sz val="8"/>
            <color indexed="8"/>
            <rFont val="Tahoma"/>
            <family val="2"/>
          </rPr>
          <t>Amazed that no dimension to specify that these are Ordinary Shares</t>
        </r>
      </text>
    </comment>
    <comment ref="J172" authorId="1">
      <text>
        <r>
          <rPr>
            <b/>
            <sz val="8"/>
            <color indexed="8"/>
            <rFont val="Tahoma"/>
            <family val="2"/>
          </rPr>
          <t xml:space="preserve">Charles Woodgate:
</t>
        </r>
        <r>
          <rPr>
            <sz val="8"/>
            <color indexed="8"/>
            <rFont val="Tahoma"/>
            <family val="2"/>
          </rPr>
          <t>Amazed that no dimension to specify that these are Ordinary Shares</t>
        </r>
      </text>
    </comment>
    <comment ref="A173" authorId="1">
      <text>
        <r>
          <rPr>
            <b/>
            <sz val="8"/>
            <color indexed="8"/>
            <rFont val="Tahoma"/>
            <family val="2"/>
          </rPr>
          <t xml:space="preserve">Charles Woodgate:
</t>
        </r>
        <r>
          <rPr>
            <sz val="8"/>
            <color indexed="8"/>
            <rFont val="Tahoma"/>
            <family val="2"/>
          </rPr>
          <t>Amazed that no dimension to specify that these are Ordinary Shares</t>
        </r>
      </text>
    </comment>
    <comment ref="J173" authorId="1">
      <text>
        <r>
          <rPr>
            <b/>
            <sz val="8"/>
            <color indexed="8"/>
            <rFont val="Tahoma"/>
            <family val="2"/>
          </rPr>
          <t xml:space="preserve">Charles Woodgate:
</t>
        </r>
        <r>
          <rPr>
            <sz val="8"/>
            <color indexed="8"/>
            <rFont val="Tahoma"/>
            <family val="2"/>
          </rPr>
          <t>Amazed that no dimension to specify that these are Ordinary Shares</t>
        </r>
      </text>
    </comment>
    <comment ref="H225" authorId="1">
      <text>
        <r>
          <rPr>
            <b/>
            <sz val="8"/>
            <color indexed="8"/>
            <rFont val="Tahoma"/>
            <family val="2"/>
          </rPr>
          <t xml:space="preserve">Charles Woodgate:
</t>
        </r>
        <r>
          <rPr>
            <sz val="8"/>
            <color indexed="8"/>
            <rFont val="Tahoma"/>
            <family val="2"/>
          </rPr>
          <t>This tag is looks like tuple because  below it are two elemental tags. However it not marked in DiC, HMRC or IK GAAP taxonomyn as such. The two elements below areL
DescriptionBenefitsInKindForAuditServices
and
EstimatedMoneyValueBenefitsInKindForAuditServices
With DiC there are two issues, one arises from this, the other seems to be to do with the handling of hard line breaks.
1) The XBRL errors message states that 
"The text fees payable to the company's auditor, DEF LLP, and associates for services other than the statutory audit of the company are not disclosed".
Think problem here lies with the HMRC example accounts, not DiC.
2) Cannot mark the entire text with one label even though it is in a single block. Looks as though there is a hard line break which is forcing DiC to treat it as two areas. This is tunr means that an error is thrown up when exposting to XBRL becoasue it fails of the validation test concernign duplication of a label with a different value.
In DiC have changed element used to
FeesToAuditorsFree-textComment</t>
        </r>
      </text>
    </comment>
    <comment ref="A401" authorId="1">
      <text>
        <r>
          <rPr>
            <b/>
            <sz val="8"/>
            <color indexed="8"/>
            <rFont val="Tahoma"/>
            <family val="2"/>
          </rPr>
          <t xml:space="preserve">Charles Woodgate:
</t>
        </r>
        <r>
          <rPr>
            <sz val="8"/>
            <color indexed="8"/>
            <rFont val="Tahoma"/>
            <family val="2"/>
          </rPr>
          <t xml:space="preserve">This is not shown as being a Taxonomy element. This looks like an oversight. Have taken it to be 
</t>
        </r>
        <r>
          <rPr>
            <i/>
            <sz val="8"/>
            <color indexed="8"/>
            <rFont val="Tahoma"/>
            <family val="2"/>
          </rPr>
          <t>Obligations under finance lease and hire purchase contracts within one year</t>
        </r>
        <r>
          <rPr>
            <sz val="8"/>
            <color indexed="8"/>
            <rFont val="Tahoma"/>
            <family val="2"/>
          </rPr>
          <t>.</t>
        </r>
      </text>
    </comment>
    <comment ref="H401" authorId="1">
      <text>
        <r>
          <rPr>
            <b/>
            <sz val="8"/>
            <color indexed="8"/>
            <rFont val="Tahoma"/>
            <family val="2"/>
          </rPr>
          <t xml:space="preserve">Charles Woodgate:
</t>
        </r>
        <r>
          <rPr>
            <sz val="8"/>
            <color indexed="8"/>
            <rFont val="Tahoma"/>
            <family val="2"/>
          </rPr>
          <t>Should be something here.</t>
        </r>
      </text>
    </comment>
    <comment ref="A403" authorId="1">
      <text>
        <r>
          <rPr>
            <b/>
            <sz val="8"/>
            <color indexed="8"/>
            <rFont val="Tahoma"/>
            <family val="2"/>
          </rPr>
          <t xml:space="preserve">Charles Woodgate:
</t>
        </r>
        <r>
          <rPr>
            <sz val="8"/>
            <color indexed="8"/>
            <rFont val="Tahoma"/>
            <family val="2"/>
          </rPr>
          <t xml:space="preserve">Have tagged this with </t>
        </r>
        <r>
          <rPr>
            <i/>
            <sz val="8"/>
            <color indexed="8"/>
            <rFont val="Tahoma"/>
            <family val="2"/>
          </rPr>
          <t>Creditors due within one year free-text comment</t>
        </r>
        <r>
          <rPr>
            <sz val="8"/>
            <color indexed="8"/>
            <rFont val="Tahoma"/>
            <family val="2"/>
          </rPr>
          <t>. But not sure that this is necessary or even correct.</t>
        </r>
      </text>
    </comment>
    <comment ref="H425" authorId="0">
      <text>
        <r>
          <rPr>
            <b/>
            <sz val="8"/>
            <color indexed="81"/>
            <rFont val="Tahoma"/>
            <family val="2"/>
          </rPr>
          <t>Charles Woodgate:</t>
        </r>
        <r>
          <rPr>
            <sz val="8"/>
            <color indexed="81"/>
            <rFont val="Tahoma"/>
            <family val="2"/>
          </rPr>
          <t xml:space="preserve">
This is the same element as used above in row 683. Is this legal?
Certainly DiC rejects it as not valid, same concept used with same context but different value.</t>
        </r>
      </text>
    </comment>
    <comment ref="A443" authorId="1">
      <text>
        <r>
          <rPr>
            <b/>
            <sz val="8"/>
            <color indexed="8"/>
            <rFont val="Tahoma"/>
            <family val="2"/>
          </rPr>
          <t xml:space="preserve">Charles Woodgate:
</t>
        </r>
        <r>
          <rPr>
            <sz val="8"/>
            <color indexed="8"/>
            <rFont val="Tahoma"/>
            <family val="2"/>
          </rPr>
          <t xml:space="preserve">Surprised that there is is no dimension setting.
In fact so surprised, that I will put one in
</t>
        </r>
        <r>
          <rPr>
            <i/>
            <sz val="8"/>
            <color indexed="8"/>
            <rFont val="Tahoma"/>
            <family val="2"/>
          </rPr>
          <t>uk-gaap:ProvisionsClassesDimension=uk-gaap:ProvisionsForDeferredTaxation</t>
        </r>
      </text>
    </comment>
    <comment ref="J443" authorId="1">
      <text>
        <r>
          <rPr>
            <b/>
            <sz val="8"/>
            <color indexed="8"/>
            <rFont val="Tahoma"/>
            <family val="2"/>
          </rPr>
          <t xml:space="preserve">Charles Woodgate:
</t>
        </r>
        <r>
          <rPr>
            <sz val="8"/>
            <color indexed="8"/>
            <rFont val="Tahoma"/>
            <family val="2"/>
          </rPr>
          <t>Surprised that there is is no dimension setting</t>
        </r>
      </text>
    </comment>
    <comment ref="A444" authorId="1">
      <text>
        <r>
          <rPr>
            <b/>
            <sz val="8"/>
            <color indexed="8"/>
            <rFont val="Tahoma"/>
            <family val="2"/>
          </rPr>
          <t xml:space="preserve">Charles Woodgate:
</t>
        </r>
        <r>
          <rPr>
            <sz val="8"/>
            <color indexed="8"/>
            <rFont val="Tahoma"/>
            <family val="2"/>
          </rPr>
          <t xml:space="preserve">Surprised that there is is no dimension setting.
In fact so surprised, that I will put one in
</t>
        </r>
        <r>
          <rPr>
            <i/>
            <sz val="8"/>
            <color indexed="8"/>
            <rFont val="Tahoma"/>
            <family val="2"/>
          </rPr>
          <t>uk-gaap:ProvisionsClassesDimension=uk-gaap:ProvisionsForDeferredTaxation</t>
        </r>
      </text>
    </comment>
    <comment ref="J444" authorId="1">
      <text>
        <r>
          <rPr>
            <b/>
            <sz val="8"/>
            <color indexed="8"/>
            <rFont val="Tahoma"/>
            <family val="2"/>
          </rPr>
          <t xml:space="preserve">Charles Woodgate:
</t>
        </r>
        <r>
          <rPr>
            <sz val="8"/>
            <color indexed="8"/>
            <rFont val="Tahoma"/>
            <family val="2"/>
          </rPr>
          <t>Surprised that there is is no dimension setting</t>
        </r>
      </text>
    </comment>
    <comment ref="A483" authorId="1">
      <text>
        <r>
          <rPr>
            <b/>
            <sz val="8"/>
            <color indexed="8"/>
            <rFont val="Tahoma"/>
            <family val="2"/>
          </rPr>
          <t xml:space="preserve">Charles Woodgate:
</t>
        </r>
        <r>
          <rPr>
            <sz val="8"/>
            <color indexed="8"/>
            <rFont val="Tahoma"/>
            <family val="2"/>
          </rPr>
          <t>Problem. Either DiG cannot handle grouping (tuple) when there is only one element, or this example should not be showing a tuple.
The element named is not a tuple, that is the element above.
CW opinion is that the HMRC example is wrong.</t>
        </r>
      </text>
    </comment>
    <comment ref="I483" authorId="1">
      <text>
        <r>
          <rPr>
            <b/>
            <sz val="8"/>
            <color indexed="8"/>
            <rFont val="Tahoma"/>
            <family val="2"/>
          </rPr>
          <t xml:space="preserve">Charles Woodgate:
</t>
        </r>
        <r>
          <rPr>
            <sz val="8"/>
            <color indexed="8"/>
            <rFont val="Tahoma"/>
            <family val="2"/>
          </rPr>
          <t>Problem. Either DiG cannot handle grouping (tuple) when there is only one element, or this example should not be showing a tuple.
The element named is not a tuple, that is the element above.
CW opinion is that the HMRC example is wrong.</t>
        </r>
      </text>
    </comment>
    <comment ref="A484" authorId="1">
      <text>
        <r>
          <rPr>
            <b/>
            <sz val="8"/>
            <color indexed="8"/>
            <rFont val="Tahoma"/>
            <family val="2"/>
          </rPr>
          <t xml:space="preserve">Charles Woodgate:
</t>
        </r>
        <r>
          <rPr>
            <sz val="8"/>
            <color indexed="8"/>
            <rFont val="Tahoma"/>
            <family val="2"/>
          </rPr>
          <t>Problem. Either DiC cannot handle grouping (tuple) when there is only one element, or this example should not be showing a tuple.
The element named is not a tuple, that is the element above.
CW opinion is that the HMRC example is wrong.</t>
        </r>
      </text>
    </comment>
    <comment ref="I484" authorId="1">
      <text>
        <r>
          <rPr>
            <b/>
            <sz val="8"/>
            <color indexed="8"/>
            <rFont val="Tahoma"/>
            <family val="2"/>
          </rPr>
          <t xml:space="preserve">Charles Woodgate:
</t>
        </r>
        <r>
          <rPr>
            <sz val="8"/>
            <color indexed="8"/>
            <rFont val="Tahoma"/>
            <family val="2"/>
          </rPr>
          <t>Problem. Either DiC cannot handle grouping (tuple) when there is only one element, or this example should not be showing a tuple.
The element named is not a tuple, that is the element above.
CW opinion is that the HMRC example is wrong.</t>
        </r>
      </text>
    </comment>
  </commentList>
</comments>
</file>

<file path=xl/comments3.xml><?xml version="1.0" encoding="utf-8"?>
<comments xmlns="http://schemas.openxmlformats.org/spreadsheetml/2006/main">
  <authors>
    <author>Charles Woodgate</author>
    <author/>
  </authors>
  <commentList>
    <comment ref="D16" authorId="0">
      <text>
        <r>
          <rPr>
            <b/>
            <sz val="8"/>
            <color indexed="81"/>
            <rFont val="Tahoma"/>
            <family val="2"/>
          </rPr>
          <t>Charles Woodgate:</t>
        </r>
        <r>
          <rPr>
            <sz val="8"/>
            <color indexed="81"/>
            <rFont val="Tahoma"/>
            <family val="2"/>
          </rPr>
          <t xml:space="preserve">
Depn Fin Lease 1506.00</t>
        </r>
      </text>
    </comment>
    <comment ref="D25" authorId="0">
      <text>
        <r>
          <rPr>
            <b/>
            <sz val="8"/>
            <color indexed="81"/>
            <rFont val="Tahoma"/>
            <family val="2"/>
          </rPr>
          <t>Charles Woodgate:</t>
        </r>
        <r>
          <rPr>
            <sz val="8"/>
            <color indexed="81"/>
            <rFont val="Tahoma"/>
            <family val="2"/>
          </rPr>
          <t xml:space="preserve">
Memo code NL 1407.00</t>
        </r>
      </text>
    </comment>
    <comment ref="K33" authorId="1">
      <text>
        <r>
          <rPr>
            <b/>
            <sz val="8"/>
            <color indexed="8"/>
            <rFont val="Tahoma"/>
            <family val="2"/>
          </rPr>
          <t xml:space="preserve">Charles Woodgate:
</t>
        </r>
        <r>
          <rPr>
            <sz val="8"/>
            <color indexed="8"/>
            <rFont val="Tahoma"/>
            <family val="2"/>
          </rPr>
          <t>How can they be sure it is Buildings only and not Land and Buildings?
Have treated it as an error by HMRC.</t>
        </r>
      </text>
    </comment>
    <comment ref="B38"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B44"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B50"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D59" authorId="0">
      <text>
        <r>
          <rPr>
            <b/>
            <sz val="8"/>
            <color indexed="81"/>
            <rFont val="Tahoma"/>
            <family val="2"/>
          </rPr>
          <t>Charles Woodgate:</t>
        </r>
        <r>
          <rPr>
            <sz val="8"/>
            <color indexed="81"/>
            <rFont val="Tahoma"/>
            <family val="2"/>
          </rPr>
          <t xml:space="preserve">
If use some form of NL to Taxonomy translation then we need to put in logic on some NL codes for the sign. So for bank
If Debit
= CashBankInHand
Else
= BankOverdrafts</t>
        </r>
      </text>
    </comment>
    <comment ref="D60" authorId="0">
      <text>
        <r>
          <rPr>
            <b/>
            <sz val="8"/>
            <color indexed="81"/>
            <rFont val="Tahoma"/>
            <family val="2"/>
          </rPr>
          <t>Charles Woodgate:</t>
        </r>
        <r>
          <rPr>
            <sz val="8"/>
            <color indexed="81"/>
            <rFont val="Tahoma"/>
            <family val="2"/>
          </rPr>
          <t xml:space="preserve">
If use some form of NL to Taxonomy translation then we need to put in logic on some NL codes for the sign. So for bank
If Debit
= CashBankInHand
Else
= BankOverdrafts</t>
        </r>
      </text>
    </comment>
    <comment ref="B72" authorId="1">
      <text>
        <r>
          <rPr>
            <b/>
            <sz val="8"/>
            <color indexed="8"/>
            <rFont val="Tahoma"/>
            <family val="2"/>
          </rPr>
          <t xml:space="preserve">Charles Woodgate:
</t>
        </r>
        <r>
          <rPr>
            <sz val="8"/>
            <color indexed="8"/>
            <rFont val="Tahoma"/>
            <family val="2"/>
          </rPr>
          <t>Amazed that no dimension to specify that these are Ordinary Shares</t>
        </r>
      </text>
    </comment>
    <comment ref="Q72" authorId="1">
      <text>
        <r>
          <rPr>
            <b/>
            <sz val="8"/>
            <color indexed="8"/>
            <rFont val="Tahoma"/>
            <family val="2"/>
          </rPr>
          <t xml:space="preserve">Charles Woodgate:
</t>
        </r>
        <r>
          <rPr>
            <sz val="8"/>
            <color indexed="8"/>
            <rFont val="Tahoma"/>
            <family val="2"/>
          </rPr>
          <t>Amazed that no dimension to specify that these are Ordinary Shares</t>
        </r>
      </text>
    </comment>
    <comment ref="O112" authorId="1">
      <text>
        <r>
          <rPr>
            <b/>
            <sz val="8"/>
            <color indexed="8"/>
            <rFont val="Tahoma"/>
            <family val="2"/>
          </rPr>
          <t xml:space="preserve">Charles Woodgate:
</t>
        </r>
        <r>
          <rPr>
            <sz val="8"/>
            <color indexed="8"/>
            <rFont val="Tahoma"/>
            <family val="2"/>
          </rPr>
          <t>This tag is looks like tuple because  below it are two elemental tags. However it not marked in DiC, HMRC or IK GAAP taxonomyn as such. The two elements below areL
DescriptionBenefitsInKindForAuditServices
and
EstimatedMoneyValueBenefitsInKindForAuditServices
With DiC there are two issues, one arises from this, the other seems to be to do with the handling of hard line breaks.
1) The XBRL errors message states that 
"The text fees payable to the company's auditor, DEF LLP, and associates for services other than the statutory audit of the company are not disclosed".
Think problem here lies with the HMRC example accounts, not DiC.
2) Cannot mark the entire text with one label even though it is in a single block. Looks as though there is a hard line break which is forcing DiC to treat it as two areas. This is tunr means that an error is thrown up when exposting to XBRL becoasue it fails of the validation test concernign duplication of a label with a different value.
In DiC have changed element used to
FeesToAuditorsFree-textComment</t>
        </r>
      </text>
    </comment>
    <comment ref="B288" authorId="1">
      <text>
        <r>
          <rPr>
            <b/>
            <sz val="8"/>
            <color indexed="8"/>
            <rFont val="Tahoma"/>
            <family val="2"/>
          </rPr>
          <t xml:space="preserve">Charles Woodgate:
</t>
        </r>
        <r>
          <rPr>
            <sz val="8"/>
            <color indexed="8"/>
            <rFont val="Tahoma"/>
            <family val="2"/>
          </rPr>
          <t xml:space="preserve">This is not shown as being a Taxonomy element. This looks like an oversight. Have taken it to be 
</t>
        </r>
        <r>
          <rPr>
            <i/>
            <sz val="8"/>
            <color indexed="8"/>
            <rFont val="Tahoma"/>
            <family val="2"/>
          </rPr>
          <t>Obligations under finance lease and hire purchase contracts within one year</t>
        </r>
        <r>
          <rPr>
            <sz val="8"/>
            <color indexed="8"/>
            <rFont val="Tahoma"/>
            <family val="2"/>
          </rPr>
          <t>.</t>
        </r>
      </text>
    </comment>
    <comment ref="O288" authorId="1">
      <text>
        <r>
          <rPr>
            <b/>
            <sz val="8"/>
            <color indexed="8"/>
            <rFont val="Tahoma"/>
            <family val="2"/>
          </rPr>
          <t xml:space="preserve">Charles Woodgate:
</t>
        </r>
        <r>
          <rPr>
            <sz val="8"/>
            <color indexed="8"/>
            <rFont val="Tahoma"/>
            <family val="2"/>
          </rPr>
          <t>Should be something here.</t>
        </r>
      </text>
    </comment>
    <comment ref="B290" authorId="1">
      <text>
        <r>
          <rPr>
            <b/>
            <sz val="8"/>
            <color indexed="8"/>
            <rFont val="Tahoma"/>
            <family val="2"/>
          </rPr>
          <t xml:space="preserve">Charles Woodgate:
</t>
        </r>
        <r>
          <rPr>
            <sz val="8"/>
            <color indexed="8"/>
            <rFont val="Tahoma"/>
            <family val="2"/>
          </rPr>
          <t xml:space="preserve">Have tagged this with </t>
        </r>
        <r>
          <rPr>
            <i/>
            <sz val="8"/>
            <color indexed="8"/>
            <rFont val="Tahoma"/>
            <family val="2"/>
          </rPr>
          <t>Creditors due within one year free-text comment</t>
        </r>
        <r>
          <rPr>
            <sz val="8"/>
            <color indexed="8"/>
            <rFont val="Tahoma"/>
            <family val="2"/>
          </rPr>
          <t>. But not sure that this is necessary or even correct.</t>
        </r>
      </text>
    </comment>
    <comment ref="O312" authorId="0">
      <text>
        <r>
          <rPr>
            <b/>
            <sz val="8"/>
            <color indexed="81"/>
            <rFont val="Tahoma"/>
            <family val="2"/>
          </rPr>
          <t>Charles Woodgate:</t>
        </r>
        <r>
          <rPr>
            <sz val="8"/>
            <color indexed="81"/>
            <rFont val="Tahoma"/>
            <family val="2"/>
          </rPr>
          <t xml:space="preserve">
This is the same element as used above in row 683. Is this legal?
Certainly DiC rejects it as not valid, same concept used with same context but different value.</t>
        </r>
      </text>
    </comment>
    <comment ref="B330" authorId="1">
      <text>
        <r>
          <rPr>
            <b/>
            <sz val="8"/>
            <color indexed="8"/>
            <rFont val="Tahoma"/>
            <family val="2"/>
          </rPr>
          <t xml:space="preserve">Charles Woodgate:
</t>
        </r>
        <r>
          <rPr>
            <sz val="8"/>
            <color indexed="8"/>
            <rFont val="Tahoma"/>
            <family val="2"/>
          </rPr>
          <t xml:space="preserve">Surprised that there is is no dimension setting.
In fact so surprised, that I will put one in
</t>
        </r>
        <r>
          <rPr>
            <i/>
            <sz val="8"/>
            <color indexed="8"/>
            <rFont val="Tahoma"/>
            <family val="2"/>
          </rPr>
          <t>uk-gaap:ProvisionsClassesDimension=uk-gaap:ProvisionsForDeferredTaxation</t>
        </r>
      </text>
    </comment>
    <comment ref="Q330" authorId="1">
      <text>
        <r>
          <rPr>
            <b/>
            <sz val="8"/>
            <color indexed="8"/>
            <rFont val="Tahoma"/>
            <family val="2"/>
          </rPr>
          <t xml:space="preserve">Charles Woodgate:
</t>
        </r>
        <r>
          <rPr>
            <sz val="8"/>
            <color indexed="8"/>
            <rFont val="Tahoma"/>
            <family val="2"/>
          </rPr>
          <t>Surprised that there is is no dimension setting</t>
        </r>
      </text>
    </comment>
    <comment ref="B331" authorId="1">
      <text>
        <r>
          <rPr>
            <b/>
            <sz val="8"/>
            <color indexed="8"/>
            <rFont val="Tahoma"/>
            <family val="2"/>
          </rPr>
          <t xml:space="preserve">Charles Woodgate:
</t>
        </r>
        <r>
          <rPr>
            <sz val="8"/>
            <color indexed="8"/>
            <rFont val="Tahoma"/>
            <family val="2"/>
          </rPr>
          <t xml:space="preserve">Surprised that there is is no dimension setting.
In fact so surprised, that I will put one in
</t>
        </r>
        <r>
          <rPr>
            <i/>
            <sz val="8"/>
            <color indexed="8"/>
            <rFont val="Tahoma"/>
            <family val="2"/>
          </rPr>
          <t>uk-gaap:ProvisionsClassesDimension=uk-gaap:ProvisionsForDeferredTaxation</t>
        </r>
      </text>
    </comment>
    <comment ref="Q331" authorId="1">
      <text>
        <r>
          <rPr>
            <b/>
            <sz val="8"/>
            <color indexed="8"/>
            <rFont val="Tahoma"/>
            <family val="2"/>
          </rPr>
          <t xml:space="preserve">Charles Woodgate:
</t>
        </r>
        <r>
          <rPr>
            <sz val="8"/>
            <color indexed="8"/>
            <rFont val="Tahoma"/>
            <family val="2"/>
          </rPr>
          <t>Surprised that there is is no dimension setting</t>
        </r>
      </text>
    </comment>
    <comment ref="B370" authorId="1">
      <text>
        <r>
          <rPr>
            <b/>
            <sz val="8"/>
            <color indexed="8"/>
            <rFont val="Tahoma"/>
            <family val="2"/>
          </rPr>
          <t xml:space="preserve">Charles Woodgate:
</t>
        </r>
        <r>
          <rPr>
            <sz val="8"/>
            <color indexed="8"/>
            <rFont val="Tahoma"/>
            <family val="2"/>
          </rPr>
          <t>Problem. Either DiG cannot handle grouping (tuple) when there is only one element, or this example should not be showing a tuple.
The element named is not a tuple, that is the element above.
CW opinion is that the HMRC example is wrong.</t>
        </r>
      </text>
    </comment>
    <comment ref="P370" authorId="1">
      <text>
        <r>
          <rPr>
            <b/>
            <sz val="8"/>
            <color indexed="8"/>
            <rFont val="Tahoma"/>
            <family val="2"/>
          </rPr>
          <t xml:space="preserve">Charles Woodgate:
</t>
        </r>
        <r>
          <rPr>
            <sz val="8"/>
            <color indexed="8"/>
            <rFont val="Tahoma"/>
            <family val="2"/>
          </rPr>
          <t>Problem. Either DiG cannot handle grouping (tuple) when there is only one element, or this example should not be showing a tuple.
The element named is not a tuple, that is the element above.
CW opinion is that the HMRC example is wrong.</t>
        </r>
      </text>
    </comment>
    <comment ref="B371" authorId="1">
      <text>
        <r>
          <rPr>
            <b/>
            <sz val="8"/>
            <color indexed="8"/>
            <rFont val="Tahoma"/>
            <family val="2"/>
          </rPr>
          <t xml:space="preserve">Charles Woodgate:
</t>
        </r>
        <r>
          <rPr>
            <sz val="8"/>
            <color indexed="8"/>
            <rFont val="Tahoma"/>
            <family val="2"/>
          </rPr>
          <t>Problem. Either DiC cannot handle grouping (tuple) when there is only one element, or this example should not be showing a tuple.
The element named is not a tuple, that is the element above.
CW opinion is that the HMRC example is wrong.</t>
        </r>
      </text>
    </comment>
    <comment ref="P371" authorId="1">
      <text>
        <r>
          <rPr>
            <b/>
            <sz val="8"/>
            <color indexed="8"/>
            <rFont val="Tahoma"/>
            <family val="2"/>
          </rPr>
          <t xml:space="preserve">Charles Woodgate:
</t>
        </r>
        <r>
          <rPr>
            <sz val="8"/>
            <color indexed="8"/>
            <rFont val="Tahoma"/>
            <family val="2"/>
          </rPr>
          <t>Problem. Either DiC cannot handle grouping (tuple) when there is only one element, or this example should not be showing a tuple.
The element named is not a tuple, that is the element above.
CW opinion is that the HMRC example is wrong.</t>
        </r>
      </text>
    </comment>
  </commentList>
</comments>
</file>

<file path=xl/comments4.xml><?xml version="1.0" encoding="utf-8"?>
<comments xmlns="http://schemas.openxmlformats.org/spreadsheetml/2006/main">
  <authors>
    <author/>
  </authors>
  <commentList>
    <comment ref="E33" authorId="0">
      <text>
        <r>
          <rPr>
            <b/>
            <sz val="8"/>
            <color indexed="8"/>
            <rFont val="Tahoma"/>
            <family val="2"/>
          </rPr>
          <t xml:space="preserve">Charles Woodgate:
</t>
        </r>
        <r>
          <rPr>
            <sz val="8"/>
            <color indexed="8"/>
            <rFont val="Tahoma"/>
            <family val="2"/>
          </rPr>
          <t>How can they be sure it is Buildings only and not Land and Buildings?
Have treated it as an error by HMRC.</t>
        </r>
      </text>
    </comment>
    <comment ref="B38" authorId="0">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B44" authorId="0">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B50" authorId="0">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B72" authorId="0">
      <text>
        <r>
          <rPr>
            <b/>
            <sz val="8"/>
            <color indexed="8"/>
            <rFont val="Tahoma"/>
            <family val="2"/>
          </rPr>
          <t xml:space="preserve">Charles Woodgate:
</t>
        </r>
        <r>
          <rPr>
            <sz val="8"/>
            <color indexed="8"/>
            <rFont val="Tahoma"/>
            <family val="2"/>
          </rPr>
          <t>Amazed that no dimension to specify that these are Ordinary Shares</t>
        </r>
      </text>
    </comment>
  </commentList>
</comments>
</file>

<file path=xl/comments5.xml><?xml version="1.0" encoding="utf-8"?>
<comments xmlns="http://schemas.openxmlformats.org/spreadsheetml/2006/main">
  <authors>
    <author>HMRC</author>
  </authors>
  <commentList>
    <comment ref="B21" authorId="0">
      <text>
        <r>
          <rPr>
            <sz val="9"/>
            <color indexed="81"/>
            <rFont val="Tahoma"/>
            <family val="2"/>
          </rPr>
          <t>uk-gaap:TangibleFixedAssetClassesDimension=uk-gaap:Buildings, uk-gaap:TangibleFixedAssetOwnershipDimension=uk-gaap:OwnedOrFreeholdTangibleFixedAssets</t>
        </r>
      </text>
    </comment>
    <comment ref="C21" authorId="0">
      <text>
        <r>
          <rPr>
            <sz val="9"/>
            <color indexed="81"/>
            <rFont val="Tahoma"/>
            <family val="2"/>
          </rPr>
          <t>uk-gaap:TangibleFixedAssetClassesDimension=uk-gaap:VehiclesPlantMachinery</t>
        </r>
      </text>
    </comment>
    <comment ref="D21" authorId="0">
      <text>
        <r>
          <rPr>
            <sz val="9"/>
            <color indexed="81"/>
            <rFont val="Tahoma"/>
            <family val="2"/>
          </rPr>
          <t>uk-gaap:TangibleFixedAssetClassesDimension=uk-gaap:FixturesFittingsToolsEquipment</t>
        </r>
      </text>
    </comment>
    <comment ref="C43" authorId="0">
      <text>
        <r>
          <rPr>
            <sz val="9"/>
            <color indexed="81"/>
            <rFont val="Tahoma"/>
            <family val="2"/>
          </rPr>
          <t>uk-gaap:TangibleFixedAssetClassesDimension=uk-gaap:VehiclesPlantMachinery</t>
        </r>
      </text>
    </comment>
    <comment ref="D43" authorId="0">
      <text>
        <r>
          <rPr>
            <sz val="9"/>
            <color indexed="81"/>
            <rFont val="Tahoma"/>
            <family val="2"/>
          </rPr>
          <t>uk-gaap:TangibleFixedAssetClassesDimension=uk-gaap:FixturesFittingsToolsEquipment</t>
        </r>
      </text>
    </comment>
    <comment ref="E43" authorId="0">
      <text>
        <r>
          <rPr>
            <sz val="9"/>
            <color indexed="81"/>
            <rFont val="Tahoma"/>
            <family val="2"/>
          </rPr>
          <t>uk-gaap:TangibleFixedAssetClassesDimension=uk-gaap:Buildings, uk-gaap:TangibleFixedAssetOwnershipDimension=uk-gaap:OwnedOrFreeholdTangibleFixedAssets</t>
        </r>
      </text>
    </comment>
    <comment ref="B60" authorId="0">
      <text>
        <r>
          <rPr>
            <sz val="9"/>
            <color indexed="81"/>
            <rFont val="Tahoma"/>
            <family val="2"/>
          </rPr>
          <t>uk-gaap:TangibleFixedAssetClassesDimension=uk-gaap:Buildings, uk-gaap:TangibleFixedAssetOwnershipDimension=uk-gaap:OwnedOrFreeholdTangibleFixedAssets</t>
        </r>
      </text>
    </comment>
    <comment ref="C60" authorId="0">
      <text>
        <r>
          <rPr>
            <sz val="9"/>
            <color indexed="81"/>
            <rFont val="Tahoma"/>
            <family val="2"/>
          </rPr>
          <t>uk-gaap:TangibleFixedAssetClassesDimension=uk-gaap:VehiclesPlantMachinery</t>
        </r>
      </text>
    </comment>
    <comment ref="D60" authorId="0">
      <text>
        <r>
          <rPr>
            <sz val="9"/>
            <color indexed="81"/>
            <rFont val="Tahoma"/>
            <family val="2"/>
          </rPr>
          <t>uk-gaap:TangibleFixedAssetClassesDimension=uk-gaap:FixturesFittingsToolsEquipment</t>
        </r>
      </text>
    </comment>
    <comment ref="B82" authorId="0">
      <text>
        <r>
          <rPr>
            <sz val="9"/>
            <color indexed="81"/>
            <rFont val="Tahoma"/>
            <family val="2"/>
          </rPr>
          <t>uk-gaap:TangibleFixedAssetClassesDimension=uk-gaap:Buildings, uk-gaap:TangibleFixedAssetOwnershipDimension=uk-gaap:OwnedOrFreeholdTangibleFixedAssets</t>
        </r>
      </text>
    </comment>
    <comment ref="C82" authorId="0">
      <text>
        <r>
          <rPr>
            <sz val="9"/>
            <color indexed="81"/>
            <rFont val="Tahoma"/>
            <family val="2"/>
          </rPr>
          <t>uk-gaap:TangibleFixedAssetClassesDimension=uk-gaap:VehiclesPlantMachinery</t>
        </r>
      </text>
    </comment>
    <comment ref="E82" authorId="0">
      <text>
        <r>
          <rPr>
            <sz val="9"/>
            <color indexed="81"/>
            <rFont val="Tahoma"/>
            <family val="2"/>
          </rPr>
          <t>uk-gaap:TangibleFixedAssetClassesDimension=uk-gaap:FixturesFittingsToolsEquipment</t>
        </r>
      </text>
    </comment>
    <comment ref="B101" authorId="0">
      <text>
        <r>
          <rPr>
            <sz val="9"/>
            <color indexed="81"/>
            <rFont val="Tahoma"/>
            <family val="2"/>
          </rPr>
          <t>uk-gaap:TangibleFixedAssetClassesDimension=uk-gaap:Buildings, uk-gaap:TangibleFixedAssetOwnershipDimension=uk-gaap:OwnedOrFreeholdTangibleFixedAssets</t>
        </r>
      </text>
    </comment>
    <comment ref="C101" authorId="0">
      <text>
        <r>
          <rPr>
            <sz val="9"/>
            <color indexed="81"/>
            <rFont val="Tahoma"/>
            <family val="2"/>
          </rPr>
          <t>uk-gaap:TangibleFixedAssetClassesDimension=uk-gaap:VehiclesPlantMachinery</t>
        </r>
      </text>
    </comment>
    <comment ref="D101" authorId="0">
      <text>
        <r>
          <rPr>
            <sz val="9"/>
            <color indexed="81"/>
            <rFont val="Tahoma"/>
            <family val="2"/>
          </rPr>
          <t>uk-gaap:TangibleFixedAssetClassesDimension=uk-gaap:FixturesFittingsToolsEquipment</t>
        </r>
      </text>
    </comment>
  </commentList>
</comments>
</file>

<file path=xl/comments6.xml><?xml version="1.0" encoding="utf-8"?>
<comments xmlns="http://schemas.openxmlformats.org/spreadsheetml/2006/main">
  <authors>
    <author>Charles</author>
    <author>Charles Woodgate</author>
    <author/>
  </authors>
  <commentList>
    <comment ref="B6" authorId="0">
      <text>
        <r>
          <rPr>
            <b/>
            <sz val="10"/>
            <color indexed="81"/>
            <rFont val="Tahoma"/>
            <family val="2"/>
          </rPr>
          <t>Charles:</t>
        </r>
        <r>
          <rPr>
            <sz val="10"/>
            <color indexed="81"/>
            <rFont val="Tahoma"/>
            <family val="2"/>
          </rPr>
          <t xml:space="preserve">
Not pre-defined to any particular area.</t>
        </r>
      </text>
    </comment>
    <comment ref="B7" authorId="0">
      <text>
        <r>
          <rPr>
            <b/>
            <sz val="10"/>
            <color indexed="81"/>
            <rFont val="Tahoma"/>
            <family val="2"/>
          </rPr>
          <t>Charles:</t>
        </r>
        <r>
          <rPr>
            <sz val="10"/>
            <color indexed="81"/>
            <rFont val="Tahoma"/>
            <family val="2"/>
          </rPr>
          <t xml:space="preserve">
Not pre-defined to any particular area.</t>
        </r>
      </text>
    </comment>
    <comment ref="B8" authorId="0">
      <text>
        <r>
          <rPr>
            <b/>
            <sz val="10"/>
            <color indexed="81"/>
            <rFont val="Tahoma"/>
            <family val="2"/>
          </rPr>
          <t>Charles:</t>
        </r>
        <r>
          <rPr>
            <sz val="10"/>
            <color indexed="81"/>
            <rFont val="Tahoma"/>
            <family val="2"/>
          </rPr>
          <t xml:space="preserve">
Not pre-defined to any particular area.</t>
        </r>
      </text>
    </comment>
    <comment ref="B22" authorId="1">
      <text>
        <r>
          <rPr>
            <b/>
            <sz val="8"/>
            <color indexed="81"/>
            <rFont val="Tahoma"/>
            <family val="2"/>
          </rPr>
          <t>Charles Woodgate:</t>
        </r>
        <r>
          <rPr>
            <sz val="8"/>
            <color indexed="81"/>
            <rFont val="Tahoma"/>
            <family val="2"/>
          </rPr>
          <t xml:space="preserve">
Memo code NL 1407.00. main code 424.00.</t>
        </r>
      </text>
    </comment>
    <comment ref="B49" authorId="1">
      <text>
        <r>
          <rPr>
            <b/>
            <sz val="8"/>
            <color indexed="81"/>
            <rFont val="Tahoma"/>
            <family val="2"/>
          </rPr>
          <t>Charles Woodgate:</t>
        </r>
        <r>
          <rPr>
            <sz val="8"/>
            <color indexed="81"/>
            <rFont val="Tahoma"/>
            <family val="2"/>
          </rPr>
          <t xml:space="preserve">
Memo code NL 1407.00</t>
        </r>
      </text>
    </comment>
    <comment ref="C57" authorId="2">
      <text>
        <r>
          <rPr>
            <b/>
            <sz val="8"/>
            <color indexed="8"/>
            <rFont val="Tahoma"/>
            <family val="2"/>
          </rPr>
          <t xml:space="preserve">Charles Woodgate:
</t>
        </r>
        <r>
          <rPr>
            <sz val="8"/>
            <color indexed="8"/>
            <rFont val="Tahoma"/>
            <family val="2"/>
          </rPr>
          <t>How can they be sure it is Buildings only and not Land and Buildings?
Have treated it as an error by HMRC.</t>
        </r>
      </text>
    </comment>
    <comment ref="A62" authorId="2">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A68" authorId="2">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A74" authorId="2">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B83" authorId="1">
      <text>
        <r>
          <rPr>
            <b/>
            <sz val="8"/>
            <color indexed="81"/>
            <rFont val="Tahoma"/>
            <family val="2"/>
          </rPr>
          <t>Charles Woodgate:</t>
        </r>
        <r>
          <rPr>
            <sz val="8"/>
            <color indexed="81"/>
            <rFont val="Tahoma"/>
            <family val="2"/>
          </rPr>
          <t xml:space="preserve">
If use some form of NL to Taxonomy translation then we need to put in logic on some NL codes for the sign. So for bank
If Debit
= CashBankInHand
Else
= BankOverdrafts</t>
        </r>
      </text>
    </comment>
    <comment ref="B84" authorId="1">
      <text>
        <r>
          <rPr>
            <b/>
            <sz val="8"/>
            <color indexed="81"/>
            <rFont val="Tahoma"/>
            <family val="2"/>
          </rPr>
          <t>Charles Woodgate:</t>
        </r>
        <r>
          <rPr>
            <sz val="8"/>
            <color indexed="81"/>
            <rFont val="Tahoma"/>
            <family val="2"/>
          </rPr>
          <t xml:space="preserve">
If use some form of NL to Taxonomy translation then we need to put in logic on some NL codes for the sign. So for bank
If Debit
= CashBankInHand
Else
= BankOverdrafts</t>
        </r>
      </text>
    </comment>
    <comment ref="A96" authorId="2">
      <text>
        <r>
          <rPr>
            <b/>
            <sz val="8"/>
            <color indexed="8"/>
            <rFont val="Tahoma"/>
            <family val="2"/>
          </rPr>
          <t xml:space="preserve">Charles Woodgate:
</t>
        </r>
        <r>
          <rPr>
            <sz val="8"/>
            <color indexed="8"/>
            <rFont val="Tahoma"/>
            <family val="2"/>
          </rPr>
          <t>Amazed that no dimension to specify that these are Ordinary Shares</t>
        </r>
      </text>
    </comment>
    <comment ref="B102" authorId="0">
      <text>
        <r>
          <rPr>
            <b/>
            <sz val="10"/>
            <color indexed="81"/>
            <rFont val="Tahoma"/>
            <family val="2"/>
          </rPr>
          <t>Charles:</t>
        </r>
        <r>
          <rPr>
            <sz val="10"/>
            <color indexed="81"/>
            <rFont val="Tahoma"/>
            <family val="2"/>
          </rPr>
          <t xml:space="preserve">
Main code 144.00, but to extract lease amount need to use memo code 1506.00</t>
        </r>
      </text>
    </comment>
    <comment ref="B103" authorId="1">
      <text>
        <r>
          <rPr>
            <b/>
            <sz val="8"/>
            <color indexed="81"/>
            <rFont val="Tahoma"/>
            <family val="2"/>
          </rPr>
          <t>Charles Woodgate:</t>
        </r>
        <r>
          <rPr>
            <sz val="8"/>
            <color indexed="81"/>
            <rFont val="Tahoma"/>
            <family val="2"/>
          </rPr>
          <t xml:space="preserve">
Memo code NL 1407.00. main code 424.00.</t>
        </r>
      </text>
    </comment>
  </commentList>
</comments>
</file>

<file path=xl/comments7.xml><?xml version="1.0" encoding="utf-8"?>
<comments xmlns="http://schemas.openxmlformats.org/spreadsheetml/2006/main">
  <authors>
    <author>Charles</author>
    <author>Charles Woodgate</author>
    <author/>
  </authors>
  <commentList>
    <comment ref="D8" authorId="0">
      <text>
        <r>
          <rPr>
            <b/>
            <sz val="10"/>
            <color indexed="81"/>
            <rFont val="Tahoma"/>
            <family val="2"/>
          </rPr>
          <t>Charles:</t>
        </r>
        <r>
          <rPr>
            <sz val="10"/>
            <color indexed="81"/>
            <rFont val="Tahoma"/>
            <family val="2"/>
          </rPr>
          <t xml:space="preserve">
Not pre-defined to any particular area.</t>
        </r>
      </text>
    </comment>
    <comment ref="D9" authorId="0">
      <text>
        <r>
          <rPr>
            <b/>
            <sz val="10"/>
            <color indexed="81"/>
            <rFont val="Tahoma"/>
            <family val="2"/>
          </rPr>
          <t>Charles:</t>
        </r>
        <r>
          <rPr>
            <sz val="10"/>
            <color indexed="81"/>
            <rFont val="Tahoma"/>
            <family val="2"/>
          </rPr>
          <t xml:space="preserve">
Not pre-defined to any particular area.</t>
        </r>
      </text>
    </comment>
    <comment ref="D10" authorId="0">
      <text>
        <r>
          <rPr>
            <b/>
            <sz val="10"/>
            <color indexed="81"/>
            <rFont val="Tahoma"/>
            <family val="2"/>
          </rPr>
          <t>Charles:</t>
        </r>
        <r>
          <rPr>
            <sz val="10"/>
            <color indexed="81"/>
            <rFont val="Tahoma"/>
            <family val="2"/>
          </rPr>
          <t xml:space="preserve">
Not pre-defined to any particular area.</t>
        </r>
      </text>
    </comment>
    <comment ref="D24" authorId="1">
      <text>
        <r>
          <rPr>
            <b/>
            <sz val="10"/>
            <color indexed="81"/>
            <rFont val="Tahoma"/>
            <family val="2"/>
          </rPr>
          <t>Charles Woodgate:</t>
        </r>
        <r>
          <rPr>
            <sz val="10"/>
            <color indexed="81"/>
            <rFont val="Tahoma"/>
            <family val="2"/>
          </rPr>
          <t xml:space="preserve">
Also need to use memo code 1506.00 for leased amount</t>
        </r>
      </text>
    </comment>
    <comment ref="E50" authorId="0">
      <text>
        <r>
          <rPr>
            <b/>
            <sz val="10"/>
            <color indexed="81"/>
            <rFont val="Tahoma"/>
            <family val="2"/>
          </rPr>
          <t>Charles:</t>
        </r>
        <r>
          <rPr>
            <sz val="10"/>
            <color indexed="81"/>
            <rFont val="Tahoma"/>
            <family val="2"/>
          </rPr>
          <t xml:space="preserve">
Not really the right code. Just best I can see at moment.</t>
        </r>
      </text>
    </comment>
    <comment ref="D51" authorId="1">
      <text>
        <r>
          <rPr>
            <b/>
            <sz val="8"/>
            <color indexed="81"/>
            <rFont val="Tahoma"/>
            <family val="2"/>
          </rPr>
          <t>Charles Woodgate:</t>
        </r>
        <r>
          <rPr>
            <sz val="8"/>
            <color indexed="81"/>
            <rFont val="Tahoma"/>
            <family val="2"/>
          </rPr>
          <t xml:space="preserve">
Memo code NL 1407.00. main code 424.00.</t>
        </r>
      </text>
    </comment>
    <comment ref="D53" authorId="1">
      <text>
        <r>
          <rPr>
            <b/>
            <sz val="10"/>
            <color indexed="81"/>
            <rFont val="Tahoma"/>
            <family val="2"/>
          </rPr>
          <t>Charles Woodgate:</t>
        </r>
        <r>
          <rPr>
            <sz val="10"/>
            <color indexed="81"/>
            <rFont val="Tahoma"/>
            <family val="2"/>
          </rPr>
          <t xml:space="preserve">
Normally NL 453. But re FRS 25 need to post to NL 930A (Eq Div Proposed) and or NL 930B (Eq Div Paid)</t>
        </r>
      </text>
    </comment>
    <comment ref="E53" authorId="0">
      <text>
        <r>
          <rPr>
            <b/>
            <sz val="10"/>
            <color indexed="81"/>
            <rFont val="Tahoma"/>
            <family val="2"/>
          </rPr>
          <t>Charles:</t>
        </r>
        <r>
          <rPr>
            <sz val="10"/>
            <color indexed="81"/>
            <rFont val="Tahoma"/>
            <family val="2"/>
          </rPr>
          <t xml:space="preserve">
Reserves code</t>
        </r>
      </text>
    </comment>
    <comment ref="E54" authorId="0">
      <text>
        <r>
          <rPr>
            <b/>
            <sz val="10"/>
            <color indexed="81"/>
            <rFont val="Tahoma"/>
            <family val="2"/>
          </rPr>
          <t>Charles:</t>
        </r>
        <r>
          <rPr>
            <sz val="10"/>
            <color indexed="81"/>
            <rFont val="Tahoma"/>
            <family val="2"/>
          </rPr>
          <t xml:space="preserve">
Reserves code</t>
        </r>
      </text>
    </comment>
    <comment ref="G61" authorId="2">
      <text>
        <r>
          <rPr>
            <b/>
            <sz val="8"/>
            <color indexed="8"/>
            <rFont val="Tahoma"/>
            <family val="2"/>
          </rPr>
          <t xml:space="preserve">Charles Woodgate:
</t>
        </r>
        <r>
          <rPr>
            <sz val="8"/>
            <color indexed="8"/>
            <rFont val="Tahoma"/>
            <family val="2"/>
          </rPr>
          <t>How can they be sure it is Buildings only and not Land and Buildings?
Have treated it as an error by HMRC.</t>
        </r>
      </text>
    </comment>
    <comment ref="B66" authorId="2">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B72" authorId="2">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B78" authorId="2">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D87" authorId="1">
      <text>
        <r>
          <rPr>
            <b/>
            <sz val="8"/>
            <color indexed="81"/>
            <rFont val="Tahoma"/>
            <family val="2"/>
          </rPr>
          <t>Charles Woodgate:</t>
        </r>
        <r>
          <rPr>
            <sz val="8"/>
            <color indexed="81"/>
            <rFont val="Tahoma"/>
            <family val="2"/>
          </rPr>
          <t xml:space="preserve">
If use some form of NL to Taxonomy translation then we need to put in logic on some NL codes for the sign. So for bank
If Debit
= CashBankInHand
Else
= BankOverdrafts</t>
        </r>
      </text>
    </comment>
    <comment ref="D88" authorId="1">
      <text>
        <r>
          <rPr>
            <b/>
            <sz val="8"/>
            <color indexed="81"/>
            <rFont val="Tahoma"/>
            <family val="2"/>
          </rPr>
          <t>Charles Woodgate:</t>
        </r>
        <r>
          <rPr>
            <sz val="8"/>
            <color indexed="81"/>
            <rFont val="Tahoma"/>
            <family val="2"/>
          </rPr>
          <t xml:space="preserve">
If use some form of NL to Taxonomy translation then we need to put in logic on some NL codes for the sign. So for bank
If Debit
= CashBankInHand
Else
= BankOverdrafts</t>
        </r>
      </text>
    </comment>
    <comment ref="D89" authorId="1">
      <text>
        <r>
          <rPr>
            <b/>
            <sz val="10"/>
            <color indexed="81"/>
            <rFont val="Tahoma"/>
            <family val="2"/>
          </rPr>
          <t>Charles Woodgate:</t>
        </r>
        <r>
          <rPr>
            <sz val="10"/>
            <color indexed="81"/>
            <rFont val="Tahoma"/>
            <family val="2"/>
          </rPr>
          <t xml:space="preserve">
Need to use matching memo code 1550.00</t>
        </r>
      </text>
    </comment>
    <comment ref="D97" authorId="1">
      <text>
        <r>
          <rPr>
            <b/>
            <sz val="10"/>
            <color indexed="81"/>
            <rFont val="Tahoma"/>
            <family val="2"/>
          </rPr>
          <t>Charles Woodgate:</t>
        </r>
        <r>
          <rPr>
            <sz val="10"/>
            <color indexed="81"/>
            <rFont val="Tahoma"/>
            <family val="2"/>
          </rPr>
          <t xml:space="preserve">
Need to do maturity analysis through memo codes 1551-1565</t>
        </r>
      </text>
    </comment>
    <comment ref="B100" authorId="2">
      <text>
        <r>
          <rPr>
            <b/>
            <sz val="8"/>
            <color indexed="8"/>
            <rFont val="Tahoma"/>
            <family val="2"/>
          </rPr>
          <t xml:space="preserve">Charles Woodgate:
</t>
        </r>
        <r>
          <rPr>
            <sz val="8"/>
            <color indexed="8"/>
            <rFont val="Tahoma"/>
            <family val="2"/>
          </rPr>
          <t>Amazed that no dimension to specify that these are Ordinary Shares</t>
        </r>
      </text>
    </comment>
    <comment ref="N100" authorId="2">
      <text>
        <r>
          <rPr>
            <b/>
            <sz val="8"/>
            <color indexed="8"/>
            <rFont val="Tahoma"/>
            <family val="2"/>
          </rPr>
          <t xml:space="preserve">Charles Woodgate:
</t>
        </r>
        <r>
          <rPr>
            <sz val="8"/>
            <color indexed="8"/>
            <rFont val="Tahoma"/>
            <family val="2"/>
          </rPr>
          <t>Amazed that no dimension to specify that these are Ordinary Shares</t>
        </r>
      </text>
    </comment>
    <comment ref="D108" authorId="0">
      <text>
        <r>
          <rPr>
            <b/>
            <sz val="10"/>
            <color indexed="81"/>
            <rFont val="Tahoma"/>
            <family val="2"/>
          </rPr>
          <t>Charles:</t>
        </r>
        <r>
          <rPr>
            <sz val="10"/>
            <color indexed="81"/>
            <rFont val="Tahoma"/>
            <family val="2"/>
          </rPr>
          <t xml:space="preserve">
Main code 144.00, but to extract lease amount need to use memo code 1506.00</t>
        </r>
      </text>
    </comment>
    <comment ref="D109" authorId="1">
      <text>
        <r>
          <rPr>
            <b/>
            <sz val="8"/>
            <color indexed="81"/>
            <rFont val="Tahoma"/>
            <family val="2"/>
          </rPr>
          <t>Charles Woodgate:</t>
        </r>
        <r>
          <rPr>
            <sz val="8"/>
            <color indexed="81"/>
            <rFont val="Tahoma"/>
            <family val="2"/>
          </rPr>
          <t xml:space="preserve">
Memo code NL 1407.00. main code 424.00.</t>
        </r>
      </text>
    </comment>
    <comment ref="D110" authorId="1">
      <text>
        <r>
          <rPr>
            <b/>
            <sz val="10"/>
            <color indexed="81"/>
            <rFont val="Tahoma"/>
            <family val="2"/>
          </rPr>
          <t>Charles Woodgate:</t>
        </r>
        <r>
          <rPr>
            <sz val="10"/>
            <color indexed="81"/>
            <rFont val="Tahoma"/>
            <family val="2"/>
          </rPr>
          <t xml:space="preserve">
Main NL code is 800.00</t>
        </r>
      </text>
    </comment>
    <comment ref="D111" authorId="1">
      <text>
        <r>
          <rPr>
            <b/>
            <sz val="10"/>
            <color indexed="81"/>
            <rFont val="Tahoma"/>
            <family val="2"/>
          </rPr>
          <t>Charles Woodgate:</t>
        </r>
        <r>
          <rPr>
            <sz val="10"/>
            <color indexed="81"/>
            <rFont val="Tahoma"/>
            <family val="2"/>
          </rPr>
          <t xml:space="preserve">
Main NL code 863</t>
        </r>
      </text>
    </comment>
    <comment ref="D112" authorId="1">
      <text>
        <r>
          <rPr>
            <b/>
            <sz val="10"/>
            <color indexed="81"/>
            <rFont val="Tahoma"/>
            <family val="2"/>
          </rPr>
          <t>Charles Woodgate:</t>
        </r>
        <r>
          <rPr>
            <sz val="10"/>
            <color indexed="81"/>
            <rFont val="Tahoma"/>
            <family val="2"/>
          </rPr>
          <t xml:space="preserve">
Main NL code 863</t>
        </r>
      </text>
    </comment>
    <comment ref="D113" authorId="1">
      <text>
        <r>
          <rPr>
            <b/>
            <sz val="10"/>
            <color indexed="81"/>
            <rFont val="Tahoma"/>
            <family val="2"/>
          </rPr>
          <t>Charles Woodgate:</t>
        </r>
        <r>
          <rPr>
            <sz val="10"/>
            <color indexed="81"/>
            <rFont val="Tahoma"/>
            <family val="2"/>
          </rPr>
          <t xml:space="preserve">
Main NL code 930B</t>
        </r>
      </text>
    </comment>
    <comment ref="L151" authorId="2">
      <text>
        <r>
          <rPr>
            <b/>
            <sz val="8"/>
            <color indexed="8"/>
            <rFont val="Tahoma"/>
            <family val="2"/>
          </rPr>
          <t xml:space="preserve">Charles Woodgate:
</t>
        </r>
        <r>
          <rPr>
            <sz val="8"/>
            <color indexed="8"/>
            <rFont val="Tahoma"/>
            <family val="2"/>
          </rPr>
          <t>This tag is looks like tuple because  below it are two elemental tags. However it not marked in DiC, HMRC or IK GAAP taxonomyn as such. The two elements below areL
DescriptionBenefitsInKindForAuditServices
and
EstimatedMoneyValueBenefitsInKindForAuditServices
With DiC there are two issues, one arises from this, the other seems to be to do with the handling of hard line breaks.
1) The XBRL errors message states that 
"The text fees payable to the company's auditor, DEF LLP, and associates for services other than the statutory audit of the company are not disclosed".
Think problem here lies with the HMRC example accounts, not DiC.
2) Cannot mark the entire text with one label even though it is in a single block. Looks as though there is a hard line break which is forcing DiC to treat it as two areas. This is tunr means that an error is thrown up when exposting to XBRL becoasue it fails of the validation test concernign duplication of a label with a different value.
In DiC have changed element used to
FeesToAuditorsFree-textComment</t>
        </r>
      </text>
    </comment>
    <comment ref="B327" authorId="2">
      <text>
        <r>
          <rPr>
            <b/>
            <sz val="8"/>
            <color indexed="8"/>
            <rFont val="Tahoma"/>
            <family val="2"/>
          </rPr>
          <t xml:space="preserve">Charles Woodgate:
</t>
        </r>
        <r>
          <rPr>
            <sz val="8"/>
            <color indexed="8"/>
            <rFont val="Tahoma"/>
            <family val="2"/>
          </rPr>
          <t xml:space="preserve">This is not shown as being a Taxonomy element. This looks like an oversight. Have taken it to be 
</t>
        </r>
        <r>
          <rPr>
            <i/>
            <sz val="8"/>
            <color indexed="8"/>
            <rFont val="Tahoma"/>
            <family val="2"/>
          </rPr>
          <t>Obligations under finance lease and hire purchase contracts within one year</t>
        </r>
        <r>
          <rPr>
            <sz val="8"/>
            <color indexed="8"/>
            <rFont val="Tahoma"/>
            <family val="2"/>
          </rPr>
          <t>.</t>
        </r>
      </text>
    </comment>
    <comment ref="L327" authorId="2">
      <text>
        <r>
          <rPr>
            <b/>
            <sz val="8"/>
            <color indexed="8"/>
            <rFont val="Tahoma"/>
            <family val="2"/>
          </rPr>
          <t xml:space="preserve">Charles Woodgate:
</t>
        </r>
        <r>
          <rPr>
            <sz val="8"/>
            <color indexed="8"/>
            <rFont val="Tahoma"/>
            <family val="2"/>
          </rPr>
          <t>Should be something here.</t>
        </r>
      </text>
    </comment>
    <comment ref="B329" authorId="2">
      <text>
        <r>
          <rPr>
            <b/>
            <sz val="8"/>
            <color indexed="8"/>
            <rFont val="Tahoma"/>
            <family val="2"/>
          </rPr>
          <t xml:space="preserve">Charles Woodgate:
</t>
        </r>
        <r>
          <rPr>
            <sz val="8"/>
            <color indexed="8"/>
            <rFont val="Tahoma"/>
            <family val="2"/>
          </rPr>
          <t xml:space="preserve">Have tagged this with </t>
        </r>
        <r>
          <rPr>
            <i/>
            <sz val="8"/>
            <color indexed="8"/>
            <rFont val="Tahoma"/>
            <family val="2"/>
          </rPr>
          <t>Creditors due within one year free-text comment</t>
        </r>
        <r>
          <rPr>
            <sz val="8"/>
            <color indexed="8"/>
            <rFont val="Tahoma"/>
            <family val="2"/>
          </rPr>
          <t>. But not sure that this is necessary or even correct.</t>
        </r>
      </text>
    </comment>
    <comment ref="L351" authorId="1">
      <text>
        <r>
          <rPr>
            <b/>
            <sz val="8"/>
            <color indexed="81"/>
            <rFont val="Tahoma"/>
            <family val="2"/>
          </rPr>
          <t>Charles Woodgate:</t>
        </r>
        <r>
          <rPr>
            <sz val="8"/>
            <color indexed="81"/>
            <rFont val="Tahoma"/>
            <family val="2"/>
          </rPr>
          <t xml:space="preserve">
This is the same element as used above in row 683. Is this legal?
Certainly DiC rejects it as not valid, same concept used with same context but different value.</t>
        </r>
      </text>
    </comment>
    <comment ref="B369" authorId="2">
      <text>
        <r>
          <rPr>
            <b/>
            <sz val="8"/>
            <color indexed="8"/>
            <rFont val="Tahoma"/>
            <family val="2"/>
          </rPr>
          <t xml:space="preserve">Charles Woodgate:
</t>
        </r>
        <r>
          <rPr>
            <sz val="8"/>
            <color indexed="8"/>
            <rFont val="Tahoma"/>
            <family val="2"/>
          </rPr>
          <t xml:space="preserve">Surprised that there is is no dimension setting.
In fact so surprised, that I will put one in
</t>
        </r>
        <r>
          <rPr>
            <i/>
            <sz val="8"/>
            <color indexed="8"/>
            <rFont val="Tahoma"/>
            <family val="2"/>
          </rPr>
          <t>uk-gaap:ProvisionsClassesDimension=uk-gaap:ProvisionsForDeferredTaxation</t>
        </r>
      </text>
    </comment>
    <comment ref="N369" authorId="2">
      <text>
        <r>
          <rPr>
            <b/>
            <sz val="8"/>
            <color indexed="8"/>
            <rFont val="Tahoma"/>
            <family val="2"/>
          </rPr>
          <t xml:space="preserve">Charles Woodgate:
</t>
        </r>
        <r>
          <rPr>
            <sz val="8"/>
            <color indexed="8"/>
            <rFont val="Tahoma"/>
            <family val="2"/>
          </rPr>
          <t>Surprised that there is is no dimension setting</t>
        </r>
      </text>
    </comment>
    <comment ref="B370" authorId="2">
      <text>
        <r>
          <rPr>
            <b/>
            <sz val="8"/>
            <color indexed="8"/>
            <rFont val="Tahoma"/>
            <family val="2"/>
          </rPr>
          <t xml:space="preserve">Charles Woodgate:
</t>
        </r>
        <r>
          <rPr>
            <sz val="8"/>
            <color indexed="8"/>
            <rFont val="Tahoma"/>
            <family val="2"/>
          </rPr>
          <t xml:space="preserve">Surprised that there is is no dimension setting.
In fact so surprised, that I will put one in
</t>
        </r>
        <r>
          <rPr>
            <i/>
            <sz val="8"/>
            <color indexed="8"/>
            <rFont val="Tahoma"/>
            <family val="2"/>
          </rPr>
          <t>uk-gaap:ProvisionsClassesDimension=uk-gaap:ProvisionsForDeferredTaxation</t>
        </r>
      </text>
    </comment>
    <comment ref="N370" authorId="2">
      <text>
        <r>
          <rPr>
            <b/>
            <sz val="8"/>
            <color indexed="8"/>
            <rFont val="Tahoma"/>
            <family val="2"/>
          </rPr>
          <t xml:space="preserve">Charles Woodgate:
</t>
        </r>
        <r>
          <rPr>
            <sz val="8"/>
            <color indexed="8"/>
            <rFont val="Tahoma"/>
            <family val="2"/>
          </rPr>
          <t>Surprised that there is is no dimension setting</t>
        </r>
      </text>
    </comment>
    <comment ref="B409" authorId="2">
      <text>
        <r>
          <rPr>
            <b/>
            <sz val="8"/>
            <color indexed="8"/>
            <rFont val="Tahoma"/>
            <family val="2"/>
          </rPr>
          <t xml:space="preserve">Charles Woodgate:
</t>
        </r>
        <r>
          <rPr>
            <sz val="8"/>
            <color indexed="8"/>
            <rFont val="Tahoma"/>
            <family val="2"/>
          </rPr>
          <t>Problem. Either DiG cannot handle grouping (tuple) when there is only one element, or this example should not be showing a tuple.
The element named is not a tuple, that is the element above.
CW opinion is that the HMRC example is wrong.</t>
        </r>
      </text>
    </comment>
    <comment ref="M409" authorId="2">
      <text>
        <r>
          <rPr>
            <b/>
            <sz val="8"/>
            <color indexed="8"/>
            <rFont val="Tahoma"/>
            <family val="2"/>
          </rPr>
          <t xml:space="preserve">Charles Woodgate:
</t>
        </r>
        <r>
          <rPr>
            <sz val="8"/>
            <color indexed="8"/>
            <rFont val="Tahoma"/>
            <family val="2"/>
          </rPr>
          <t>Problem. Either DiG cannot handle grouping (tuple) when there is only one element, or this example should not be showing a tuple.
The element named is not a tuple, that is the element above.
CW opinion is that the HMRC example is wrong.</t>
        </r>
      </text>
    </comment>
    <comment ref="B410" authorId="2">
      <text>
        <r>
          <rPr>
            <b/>
            <sz val="8"/>
            <color indexed="8"/>
            <rFont val="Tahoma"/>
            <family val="2"/>
          </rPr>
          <t xml:space="preserve">Charles Woodgate:
</t>
        </r>
        <r>
          <rPr>
            <sz val="8"/>
            <color indexed="8"/>
            <rFont val="Tahoma"/>
            <family val="2"/>
          </rPr>
          <t>Problem. Either DiC cannot handle grouping (tuple) when there is only one element, or this example should not be showing a tuple.
The element named is not a tuple, that is the element above.
CW opinion is that the HMRC example is wrong.</t>
        </r>
      </text>
    </comment>
    <comment ref="M410" authorId="2">
      <text>
        <r>
          <rPr>
            <b/>
            <sz val="8"/>
            <color indexed="8"/>
            <rFont val="Tahoma"/>
            <family val="2"/>
          </rPr>
          <t xml:space="preserve">Charles Woodgate:
</t>
        </r>
        <r>
          <rPr>
            <sz val="8"/>
            <color indexed="8"/>
            <rFont val="Tahoma"/>
            <family val="2"/>
          </rPr>
          <t>Problem. Either DiC cannot handle grouping (tuple) when there is only one element, or this example should not be showing a tuple.
The element named is not a tuple, that is the element above.
CW opinion is that the HMRC example is wrong.</t>
        </r>
      </text>
    </comment>
  </commentList>
</comments>
</file>

<file path=xl/comments8.xml><?xml version="1.0" encoding="utf-8"?>
<comments xmlns="http://schemas.openxmlformats.org/spreadsheetml/2006/main">
  <authors>
    <author>Charles Woodgate</author>
    <author/>
  </authors>
  <commentList>
    <comment ref="D16" authorId="0">
      <text>
        <r>
          <rPr>
            <b/>
            <sz val="8"/>
            <color indexed="81"/>
            <rFont val="Tahoma"/>
            <family val="2"/>
          </rPr>
          <t>Charles Woodgate:</t>
        </r>
        <r>
          <rPr>
            <sz val="8"/>
            <color indexed="81"/>
            <rFont val="Tahoma"/>
            <family val="2"/>
          </rPr>
          <t xml:space="preserve">
Depn Fin Lease 1506.00</t>
        </r>
      </text>
    </comment>
    <comment ref="D25" authorId="0">
      <text>
        <r>
          <rPr>
            <b/>
            <sz val="8"/>
            <color indexed="81"/>
            <rFont val="Tahoma"/>
            <family val="2"/>
          </rPr>
          <t>Charles Woodgate:</t>
        </r>
        <r>
          <rPr>
            <sz val="8"/>
            <color indexed="81"/>
            <rFont val="Tahoma"/>
            <family val="2"/>
          </rPr>
          <t xml:space="preserve">
Memo code NL 1407.00</t>
        </r>
      </text>
    </comment>
    <comment ref="F33" authorId="1">
      <text>
        <r>
          <rPr>
            <b/>
            <sz val="8"/>
            <color indexed="8"/>
            <rFont val="Tahoma"/>
            <family val="2"/>
          </rPr>
          <t xml:space="preserve">Charles Woodgate:
</t>
        </r>
        <r>
          <rPr>
            <sz val="8"/>
            <color indexed="8"/>
            <rFont val="Tahoma"/>
            <family val="2"/>
          </rPr>
          <t>How can they be sure it is Buildings only and not Land and Buildings?
Have treated it as an error by HMRC.</t>
        </r>
      </text>
    </comment>
    <comment ref="B38"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B44"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B50"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D59" authorId="0">
      <text>
        <r>
          <rPr>
            <b/>
            <sz val="8"/>
            <color indexed="81"/>
            <rFont val="Tahoma"/>
            <family val="2"/>
          </rPr>
          <t>Charles Woodgate:</t>
        </r>
        <r>
          <rPr>
            <sz val="8"/>
            <color indexed="81"/>
            <rFont val="Tahoma"/>
            <family val="2"/>
          </rPr>
          <t xml:space="preserve">
If use some form of NL to Taxonomy translation then we need to put in logic on some NL codes for the sign. So for bank
If Debit
= CashBankInHand
Else
= BankOverdrafts</t>
        </r>
      </text>
    </comment>
    <comment ref="D60" authorId="0">
      <text>
        <r>
          <rPr>
            <b/>
            <sz val="8"/>
            <color indexed="81"/>
            <rFont val="Tahoma"/>
            <family val="2"/>
          </rPr>
          <t>Charles Woodgate:</t>
        </r>
        <r>
          <rPr>
            <sz val="8"/>
            <color indexed="81"/>
            <rFont val="Tahoma"/>
            <family val="2"/>
          </rPr>
          <t xml:space="preserve">
If use some form of NL to Taxonomy translation then we need to put in logic on some NL codes for the sign. So for bank
If Debit
= CashBankInHand
Else
= BankOverdrafts</t>
        </r>
      </text>
    </comment>
    <comment ref="B72" authorId="1">
      <text>
        <r>
          <rPr>
            <b/>
            <sz val="8"/>
            <color indexed="8"/>
            <rFont val="Tahoma"/>
            <family val="2"/>
          </rPr>
          <t xml:space="preserve">Charles Woodgate:
</t>
        </r>
        <r>
          <rPr>
            <sz val="8"/>
            <color indexed="8"/>
            <rFont val="Tahoma"/>
            <family val="2"/>
          </rPr>
          <t>Amazed that no dimension to specify that these are Ordinary Shares</t>
        </r>
      </text>
    </comment>
    <comment ref="L72" authorId="1">
      <text>
        <r>
          <rPr>
            <b/>
            <sz val="8"/>
            <color indexed="8"/>
            <rFont val="Tahoma"/>
            <family val="2"/>
          </rPr>
          <t xml:space="preserve">Charles Woodgate:
</t>
        </r>
        <r>
          <rPr>
            <sz val="8"/>
            <color indexed="8"/>
            <rFont val="Tahoma"/>
            <family val="2"/>
          </rPr>
          <t>Amazed that no dimension to specify that these are Ordinary Shares</t>
        </r>
      </text>
    </comment>
    <comment ref="J112" authorId="1">
      <text>
        <r>
          <rPr>
            <b/>
            <sz val="8"/>
            <color indexed="8"/>
            <rFont val="Tahoma"/>
            <family val="2"/>
          </rPr>
          <t xml:space="preserve">Charles Woodgate:
</t>
        </r>
        <r>
          <rPr>
            <sz val="8"/>
            <color indexed="8"/>
            <rFont val="Tahoma"/>
            <family val="2"/>
          </rPr>
          <t>This tag is looks like tuple because  below it are two elemental tags. However it not marked in DiC, HMRC or IK GAAP taxonomyn as such. The two elements below areL
DescriptionBenefitsInKindForAuditServices
and
EstimatedMoneyValueBenefitsInKindForAuditServices
With DiC there are two issues, one arises from this, the other seems to be to do with the handling of hard line breaks.
1) The XBRL errors message states that 
"The text fees payable to the company's auditor, DEF LLP, and associates for services other than the statutory audit of the company are not disclosed".
Think problem here lies with the HMRC example accounts, not DiC.
2) Cannot mark the entire text with one label even though it is in a single block. Looks as though there is a hard line break which is forcing DiC to treat it as two areas. This is tunr means that an error is thrown up when exposting to XBRL becoasue it fails of the validation test concernign duplication of a label with a different value.
In DiC have changed element used to
FeesToAuditorsFree-textComment</t>
        </r>
      </text>
    </comment>
    <comment ref="B288" authorId="1">
      <text>
        <r>
          <rPr>
            <b/>
            <sz val="8"/>
            <color indexed="8"/>
            <rFont val="Tahoma"/>
            <family val="2"/>
          </rPr>
          <t xml:space="preserve">Charles Woodgate:
</t>
        </r>
        <r>
          <rPr>
            <sz val="8"/>
            <color indexed="8"/>
            <rFont val="Tahoma"/>
            <family val="2"/>
          </rPr>
          <t xml:space="preserve">This is not shown as being a Taxonomy element. This looks like an oversight. Have taken it to be 
</t>
        </r>
        <r>
          <rPr>
            <i/>
            <sz val="8"/>
            <color indexed="8"/>
            <rFont val="Tahoma"/>
            <family val="2"/>
          </rPr>
          <t>Obligations under finance lease and hire purchase contracts within one year</t>
        </r>
        <r>
          <rPr>
            <sz val="8"/>
            <color indexed="8"/>
            <rFont val="Tahoma"/>
            <family val="2"/>
          </rPr>
          <t>.</t>
        </r>
      </text>
    </comment>
    <comment ref="J288" authorId="1">
      <text>
        <r>
          <rPr>
            <b/>
            <sz val="8"/>
            <color indexed="8"/>
            <rFont val="Tahoma"/>
            <family val="2"/>
          </rPr>
          <t xml:space="preserve">Charles Woodgate:
</t>
        </r>
        <r>
          <rPr>
            <sz val="8"/>
            <color indexed="8"/>
            <rFont val="Tahoma"/>
            <family val="2"/>
          </rPr>
          <t>Should be something here.</t>
        </r>
      </text>
    </comment>
    <comment ref="B290" authorId="1">
      <text>
        <r>
          <rPr>
            <b/>
            <sz val="8"/>
            <color indexed="8"/>
            <rFont val="Tahoma"/>
            <family val="2"/>
          </rPr>
          <t xml:space="preserve">Charles Woodgate:
</t>
        </r>
        <r>
          <rPr>
            <sz val="8"/>
            <color indexed="8"/>
            <rFont val="Tahoma"/>
            <family val="2"/>
          </rPr>
          <t xml:space="preserve">Have tagged this with </t>
        </r>
        <r>
          <rPr>
            <i/>
            <sz val="8"/>
            <color indexed="8"/>
            <rFont val="Tahoma"/>
            <family val="2"/>
          </rPr>
          <t>Creditors due within one year free-text comment</t>
        </r>
        <r>
          <rPr>
            <sz val="8"/>
            <color indexed="8"/>
            <rFont val="Tahoma"/>
            <family val="2"/>
          </rPr>
          <t>. But not sure that this is necessary or even correct.</t>
        </r>
      </text>
    </comment>
    <comment ref="J312" authorId="0">
      <text>
        <r>
          <rPr>
            <b/>
            <sz val="8"/>
            <color indexed="81"/>
            <rFont val="Tahoma"/>
            <family val="2"/>
          </rPr>
          <t>Charles Woodgate:</t>
        </r>
        <r>
          <rPr>
            <sz val="8"/>
            <color indexed="81"/>
            <rFont val="Tahoma"/>
            <family val="2"/>
          </rPr>
          <t xml:space="preserve">
This is the same element as used above in row 683. Is this legal?
Certainly DiC rejects it as not valid, same concept used with same context but different value.</t>
        </r>
      </text>
    </comment>
    <comment ref="B330" authorId="1">
      <text>
        <r>
          <rPr>
            <b/>
            <sz val="8"/>
            <color indexed="8"/>
            <rFont val="Tahoma"/>
            <family val="2"/>
          </rPr>
          <t xml:space="preserve">Charles Woodgate:
</t>
        </r>
        <r>
          <rPr>
            <sz val="8"/>
            <color indexed="8"/>
            <rFont val="Tahoma"/>
            <family val="2"/>
          </rPr>
          <t xml:space="preserve">Surprised that there is is no dimension setting.
In fact so surprised, that I will put one in
</t>
        </r>
        <r>
          <rPr>
            <i/>
            <sz val="8"/>
            <color indexed="8"/>
            <rFont val="Tahoma"/>
            <family val="2"/>
          </rPr>
          <t>uk-gaap:ProvisionsClassesDimension=uk-gaap:ProvisionsForDeferredTaxation</t>
        </r>
      </text>
    </comment>
    <comment ref="L330" authorId="1">
      <text>
        <r>
          <rPr>
            <b/>
            <sz val="8"/>
            <color indexed="8"/>
            <rFont val="Tahoma"/>
            <family val="2"/>
          </rPr>
          <t xml:space="preserve">Charles Woodgate:
</t>
        </r>
        <r>
          <rPr>
            <sz val="8"/>
            <color indexed="8"/>
            <rFont val="Tahoma"/>
            <family val="2"/>
          </rPr>
          <t>Surprised that there is is no dimension setting</t>
        </r>
      </text>
    </comment>
    <comment ref="B331" authorId="1">
      <text>
        <r>
          <rPr>
            <b/>
            <sz val="8"/>
            <color indexed="8"/>
            <rFont val="Tahoma"/>
            <family val="2"/>
          </rPr>
          <t xml:space="preserve">Charles Woodgate:
</t>
        </r>
        <r>
          <rPr>
            <sz val="8"/>
            <color indexed="8"/>
            <rFont val="Tahoma"/>
            <family val="2"/>
          </rPr>
          <t xml:space="preserve">Surprised that there is is no dimension setting.
In fact so surprised, that I will put one in
</t>
        </r>
        <r>
          <rPr>
            <i/>
            <sz val="8"/>
            <color indexed="8"/>
            <rFont val="Tahoma"/>
            <family val="2"/>
          </rPr>
          <t>uk-gaap:ProvisionsClassesDimension=uk-gaap:ProvisionsForDeferredTaxation</t>
        </r>
      </text>
    </comment>
    <comment ref="L331" authorId="1">
      <text>
        <r>
          <rPr>
            <b/>
            <sz val="8"/>
            <color indexed="8"/>
            <rFont val="Tahoma"/>
            <family val="2"/>
          </rPr>
          <t xml:space="preserve">Charles Woodgate:
</t>
        </r>
        <r>
          <rPr>
            <sz val="8"/>
            <color indexed="8"/>
            <rFont val="Tahoma"/>
            <family val="2"/>
          </rPr>
          <t>Surprised that there is is no dimension setting</t>
        </r>
      </text>
    </comment>
    <comment ref="B370" authorId="1">
      <text>
        <r>
          <rPr>
            <b/>
            <sz val="8"/>
            <color indexed="8"/>
            <rFont val="Tahoma"/>
            <family val="2"/>
          </rPr>
          <t xml:space="preserve">Charles Woodgate:
</t>
        </r>
        <r>
          <rPr>
            <sz val="8"/>
            <color indexed="8"/>
            <rFont val="Tahoma"/>
            <family val="2"/>
          </rPr>
          <t>Problem. Either DiG cannot handle grouping (tuple) when there is only one element, or this example should not be showing a tuple.
The element named is not a tuple, that is the element above.
CW opinion is that the HMRC example is wrong.</t>
        </r>
      </text>
    </comment>
    <comment ref="K370" authorId="1">
      <text>
        <r>
          <rPr>
            <b/>
            <sz val="8"/>
            <color indexed="8"/>
            <rFont val="Tahoma"/>
            <family val="2"/>
          </rPr>
          <t xml:space="preserve">Charles Woodgate:
</t>
        </r>
        <r>
          <rPr>
            <sz val="8"/>
            <color indexed="8"/>
            <rFont val="Tahoma"/>
            <family val="2"/>
          </rPr>
          <t>Problem. Either DiG cannot handle grouping (tuple) when there is only one element, or this example should not be showing a tuple.
The element named is not a tuple, that is the element above.
CW opinion is that the HMRC example is wrong.</t>
        </r>
      </text>
    </comment>
    <comment ref="B371" authorId="1">
      <text>
        <r>
          <rPr>
            <b/>
            <sz val="8"/>
            <color indexed="8"/>
            <rFont val="Tahoma"/>
            <family val="2"/>
          </rPr>
          <t xml:space="preserve">Charles Woodgate:
</t>
        </r>
        <r>
          <rPr>
            <sz val="8"/>
            <color indexed="8"/>
            <rFont val="Tahoma"/>
            <family val="2"/>
          </rPr>
          <t>Problem. Either DiC cannot handle grouping (tuple) when there is only one element, or this example should not be showing a tuple.
The element named is not a tuple, that is the element above.
CW opinion is that the HMRC example is wrong.</t>
        </r>
      </text>
    </comment>
    <comment ref="K371" authorId="1">
      <text>
        <r>
          <rPr>
            <b/>
            <sz val="8"/>
            <color indexed="8"/>
            <rFont val="Tahoma"/>
            <family val="2"/>
          </rPr>
          <t xml:space="preserve">Charles Woodgate:
</t>
        </r>
        <r>
          <rPr>
            <sz val="8"/>
            <color indexed="8"/>
            <rFont val="Tahoma"/>
            <family val="2"/>
          </rPr>
          <t>Problem. Either DiC cannot handle grouping (tuple) when there is only one element, or this example should not be showing a tuple.
The element named is not a tuple, that is the element above.
CW opinion is that the HMRC example is wrong.</t>
        </r>
      </text>
    </comment>
  </commentList>
</comments>
</file>

<file path=xl/comments9.xml><?xml version="1.0" encoding="utf-8"?>
<comments xmlns="http://schemas.openxmlformats.org/spreadsheetml/2006/main">
  <authors>
    <author>Charles</author>
    <author>Charles Woodgate</author>
    <author/>
  </authors>
  <commentList>
    <comment ref="D10" authorId="0">
      <text>
        <r>
          <rPr>
            <b/>
            <sz val="10"/>
            <color indexed="81"/>
            <rFont val="Tahoma"/>
            <family val="2"/>
          </rPr>
          <t>Charles:</t>
        </r>
        <r>
          <rPr>
            <sz val="10"/>
            <color indexed="81"/>
            <rFont val="Tahoma"/>
            <family val="2"/>
          </rPr>
          <t xml:space="preserve">
Not pre-defined to any particular area.</t>
        </r>
      </text>
    </comment>
    <comment ref="D11" authorId="0">
      <text>
        <r>
          <rPr>
            <b/>
            <sz val="10"/>
            <color indexed="81"/>
            <rFont val="Tahoma"/>
            <family val="2"/>
          </rPr>
          <t>Charles:</t>
        </r>
        <r>
          <rPr>
            <sz val="10"/>
            <color indexed="81"/>
            <rFont val="Tahoma"/>
            <family val="2"/>
          </rPr>
          <t xml:space="preserve">
Not pre-defined to any particular area.</t>
        </r>
      </text>
    </comment>
    <comment ref="D12" authorId="0">
      <text>
        <r>
          <rPr>
            <b/>
            <sz val="10"/>
            <color indexed="81"/>
            <rFont val="Tahoma"/>
            <family val="2"/>
          </rPr>
          <t>Charles:</t>
        </r>
        <r>
          <rPr>
            <sz val="10"/>
            <color indexed="81"/>
            <rFont val="Tahoma"/>
            <family val="2"/>
          </rPr>
          <t xml:space="preserve">
Not pre-defined to any particular area.</t>
        </r>
      </text>
    </comment>
    <comment ref="D26" authorId="1">
      <text>
        <r>
          <rPr>
            <b/>
            <sz val="10"/>
            <color indexed="81"/>
            <rFont val="Tahoma"/>
            <family val="2"/>
          </rPr>
          <t>Charles Woodgate:</t>
        </r>
        <r>
          <rPr>
            <sz val="10"/>
            <color indexed="81"/>
            <rFont val="Tahoma"/>
            <family val="2"/>
          </rPr>
          <t xml:space="preserve">
Also need to use memo code 1506.00 for leased amount</t>
        </r>
      </text>
    </comment>
    <comment ref="E52" authorId="0">
      <text>
        <r>
          <rPr>
            <b/>
            <sz val="10"/>
            <color indexed="81"/>
            <rFont val="Tahoma"/>
            <family val="2"/>
          </rPr>
          <t>Charles:</t>
        </r>
        <r>
          <rPr>
            <sz val="10"/>
            <color indexed="81"/>
            <rFont val="Tahoma"/>
            <family val="2"/>
          </rPr>
          <t xml:space="preserve">
Not really the right code. Just best I can see at moment.</t>
        </r>
      </text>
    </comment>
    <comment ref="D53" authorId="1">
      <text>
        <r>
          <rPr>
            <b/>
            <sz val="8"/>
            <color indexed="81"/>
            <rFont val="Tahoma"/>
            <family val="2"/>
          </rPr>
          <t>Charles Woodgate:</t>
        </r>
        <r>
          <rPr>
            <sz val="8"/>
            <color indexed="81"/>
            <rFont val="Tahoma"/>
            <family val="2"/>
          </rPr>
          <t xml:space="preserve">
Memo code NL 1407.00. main code 424.00.</t>
        </r>
      </text>
    </comment>
    <comment ref="D55" authorId="1">
      <text>
        <r>
          <rPr>
            <b/>
            <sz val="10"/>
            <color indexed="81"/>
            <rFont val="Tahoma"/>
            <family val="2"/>
          </rPr>
          <t>Charles Woodgate:</t>
        </r>
        <r>
          <rPr>
            <sz val="10"/>
            <color indexed="81"/>
            <rFont val="Tahoma"/>
            <family val="2"/>
          </rPr>
          <t xml:space="preserve">
Normally NL 453. But re FRS 25 need to post to NL 930A (Eq Div Proposed) and or NL 930B (Eq Div Paid)</t>
        </r>
      </text>
    </comment>
    <comment ref="E55" authorId="0">
      <text>
        <r>
          <rPr>
            <b/>
            <sz val="10"/>
            <color indexed="81"/>
            <rFont val="Tahoma"/>
            <family val="2"/>
          </rPr>
          <t>Charles:</t>
        </r>
        <r>
          <rPr>
            <sz val="10"/>
            <color indexed="81"/>
            <rFont val="Tahoma"/>
            <family val="2"/>
          </rPr>
          <t xml:space="preserve">
Reserves code</t>
        </r>
      </text>
    </comment>
    <comment ref="E56" authorId="0">
      <text>
        <r>
          <rPr>
            <b/>
            <sz val="10"/>
            <color indexed="81"/>
            <rFont val="Tahoma"/>
            <family val="2"/>
          </rPr>
          <t>Charles:</t>
        </r>
        <r>
          <rPr>
            <sz val="10"/>
            <color indexed="81"/>
            <rFont val="Tahoma"/>
            <family val="2"/>
          </rPr>
          <t xml:space="preserve">
Reserves code</t>
        </r>
      </text>
    </comment>
    <comment ref="L63" authorId="2">
      <text>
        <r>
          <rPr>
            <b/>
            <sz val="8"/>
            <color indexed="8"/>
            <rFont val="Tahoma"/>
            <family val="2"/>
          </rPr>
          <t xml:space="preserve">Charles Woodgate:
</t>
        </r>
        <r>
          <rPr>
            <sz val="8"/>
            <color indexed="8"/>
            <rFont val="Tahoma"/>
            <family val="2"/>
          </rPr>
          <t>How can they be sure it is Buildings only and not Land and Buildings?
Have treated it as an error by HMRC.</t>
        </r>
      </text>
    </comment>
    <comment ref="B68" authorId="2">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B74" authorId="2">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B80" authorId="2">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D90" authorId="1">
      <text>
        <r>
          <rPr>
            <b/>
            <sz val="8"/>
            <color indexed="81"/>
            <rFont val="Tahoma"/>
            <family val="2"/>
          </rPr>
          <t>Charles Woodgate:</t>
        </r>
        <r>
          <rPr>
            <sz val="8"/>
            <color indexed="81"/>
            <rFont val="Tahoma"/>
            <family val="2"/>
          </rPr>
          <t xml:space="preserve">
If use some form of NL to Taxonomy translation then we need to put in logic on some NL codes for the sign. So for bank
If Debit
= CashBankInHand
Else
= BankOverdrafts</t>
        </r>
      </text>
    </comment>
    <comment ref="D92" authorId="1">
      <text>
        <r>
          <rPr>
            <b/>
            <sz val="8"/>
            <color indexed="81"/>
            <rFont val="Tahoma"/>
            <family val="2"/>
          </rPr>
          <t>Charles Woodgate:</t>
        </r>
        <r>
          <rPr>
            <sz val="8"/>
            <color indexed="81"/>
            <rFont val="Tahoma"/>
            <family val="2"/>
          </rPr>
          <t xml:space="preserve">
If use some form of NL to Taxonomy translation then we need to put in logic on some NL codes for the sign. So for bank
If Debit
= CashBankInHand
Else
= BankOverdrafts</t>
        </r>
      </text>
    </comment>
    <comment ref="D93" authorId="1">
      <text>
        <r>
          <rPr>
            <b/>
            <sz val="10"/>
            <color indexed="81"/>
            <rFont val="Tahoma"/>
            <family val="2"/>
          </rPr>
          <t>Charles Woodgate:</t>
        </r>
        <r>
          <rPr>
            <sz val="10"/>
            <color indexed="81"/>
            <rFont val="Tahoma"/>
            <family val="2"/>
          </rPr>
          <t xml:space="preserve">
Need to use matching memo code 1550.00</t>
        </r>
      </text>
    </comment>
    <comment ref="D101" authorId="1">
      <text>
        <r>
          <rPr>
            <b/>
            <sz val="10"/>
            <color indexed="81"/>
            <rFont val="Tahoma"/>
            <family val="2"/>
          </rPr>
          <t>Charles Woodgate:</t>
        </r>
        <r>
          <rPr>
            <sz val="10"/>
            <color indexed="81"/>
            <rFont val="Tahoma"/>
            <family val="2"/>
          </rPr>
          <t xml:space="preserve">
Need to do maturity analysis through memo codes 1551-1565</t>
        </r>
      </text>
    </comment>
    <comment ref="B104" authorId="2">
      <text>
        <r>
          <rPr>
            <b/>
            <sz val="8"/>
            <color indexed="8"/>
            <rFont val="Tahoma"/>
            <family val="2"/>
          </rPr>
          <t xml:space="preserve">Charles Woodgate:
</t>
        </r>
        <r>
          <rPr>
            <sz val="8"/>
            <color indexed="8"/>
            <rFont val="Tahoma"/>
            <family val="2"/>
          </rPr>
          <t>Amazed that no dimension to specify that these are Ordinary Shares</t>
        </r>
      </text>
    </comment>
    <comment ref="S104" authorId="2">
      <text>
        <r>
          <rPr>
            <b/>
            <sz val="8"/>
            <color indexed="8"/>
            <rFont val="Tahoma"/>
            <family val="2"/>
          </rPr>
          <t xml:space="preserve">Charles Woodgate:
</t>
        </r>
        <r>
          <rPr>
            <sz val="8"/>
            <color indexed="8"/>
            <rFont val="Tahoma"/>
            <family val="2"/>
          </rPr>
          <t>Amazed that no dimension to specify that these are Ordinary Shares</t>
        </r>
      </text>
    </comment>
    <comment ref="D112" authorId="0">
      <text>
        <r>
          <rPr>
            <b/>
            <sz val="10"/>
            <color indexed="81"/>
            <rFont val="Tahoma"/>
            <family val="2"/>
          </rPr>
          <t>Charles:</t>
        </r>
        <r>
          <rPr>
            <sz val="10"/>
            <color indexed="81"/>
            <rFont val="Tahoma"/>
            <family val="2"/>
          </rPr>
          <t xml:space="preserve">
Main code 144.00, but to extract lease amount need to use memo code 1506.00</t>
        </r>
      </text>
    </comment>
    <comment ref="D113" authorId="1">
      <text>
        <r>
          <rPr>
            <b/>
            <sz val="8"/>
            <color indexed="81"/>
            <rFont val="Tahoma"/>
            <family val="2"/>
          </rPr>
          <t>Charles Woodgate:</t>
        </r>
        <r>
          <rPr>
            <sz val="8"/>
            <color indexed="81"/>
            <rFont val="Tahoma"/>
            <family val="2"/>
          </rPr>
          <t xml:space="preserve">
Memo code NL 1407.00. main code 424.00.</t>
        </r>
      </text>
    </comment>
    <comment ref="D114" authorId="1">
      <text>
        <r>
          <rPr>
            <b/>
            <sz val="10"/>
            <color indexed="81"/>
            <rFont val="Tahoma"/>
            <family val="2"/>
          </rPr>
          <t>Charles Woodgate:</t>
        </r>
        <r>
          <rPr>
            <sz val="10"/>
            <color indexed="81"/>
            <rFont val="Tahoma"/>
            <family val="2"/>
          </rPr>
          <t xml:space="preserve">
Main NL code is 800.00</t>
        </r>
      </text>
    </comment>
    <comment ref="D115" authorId="1">
      <text>
        <r>
          <rPr>
            <b/>
            <sz val="10"/>
            <color indexed="81"/>
            <rFont val="Tahoma"/>
            <family val="2"/>
          </rPr>
          <t>Charles Woodgate:</t>
        </r>
        <r>
          <rPr>
            <sz val="10"/>
            <color indexed="81"/>
            <rFont val="Tahoma"/>
            <family val="2"/>
          </rPr>
          <t xml:space="preserve">
Main NL code 863</t>
        </r>
      </text>
    </comment>
    <comment ref="D116" authorId="1">
      <text>
        <r>
          <rPr>
            <b/>
            <sz val="10"/>
            <color indexed="81"/>
            <rFont val="Tahoma"/>
            <family val="2"/>
          </rPr>
          <t>Charles Woodgate:</t>
        </r>
        <r>
          <rPr>
            <sz val="10"/>
            <color indexed="81"/>
            <rFont val="Tahoma"/>
            <family val="2"/>
          </rPr>
          <t xml:space="preserve">
Main NL code 863</t>
        </r>
      </text>
    </comment>
    <comment ref="D117" authorId="1">
      <text>
        <r>
          <rPr>
            <b/>
            <sz val="10"/>
            <color indexed="81"/>
            <rFont val="Tahoma"/>
            <family val="2"/>
          </rPr>
          <t>Charles Woodgate:</t>
        </r>
        <r>
          <rPr>
            <sz val="10"/>
            <color indexed="81"/>
            <rFont val="Tahoma"/>
            <family val="2"/>
          </rPr>
          <t xml:space="preserve">
Main NL code 930B</t>
        </r>
      </text>
    </comment>
    <comment ref="Q155" authorId="2">
      <text>
        <r>
          <rPr>
            <b/>
            <sz val="8"/>
            <color indexed="8"/>
            <rFont val="Tahoma"/>
            <family val="2"/>
          </rPr>
          <t xml:space="preserve">Charles Woodgate:
</t>
        </r>
        <r>
          <rPr>
            <sz val="8"/>
            <color indexed="8"/>
            <rFont val="Tahoma"/>
            <family val="2"/>
          </rPr>
          <t>This tag is looks like tuple because  below it are two elemental tags. However it not marked in DiC, HMRC or IK GAAP taxonomyn as such. The two elements below areL
DescriptionBenefitsInKindForAuditServices
and
EstimatedMoneyValueBenefitsInKindForAuditServices
With DiC there are two issues, one arises from this, the other seems to be to do with the handling of hard line breaks.
1) The XBRL errors message states that 
"The text fees payable to the company's auditor, DEF LLP, and associates for services other than the statutory audit of the company are not disclosed".
Think problem here lies with the HMRC example accounts, not DiC.
2) Cannot mark the entire text with one label even though it is in a single block. Looks as though there is a hard line break which is forcing DiC to treat it as two areas. This is tunr means that an error is thrown up when exposting to XBRL becoasue it fails of the validation test concernign duplication of a label with a different value.
In DiC have changed element used to
FeesToAuditorsFree-textComment</t>
        </r>
      </text>
    </comment>
    <comment ref="B331" authorId="2">
      <text>
        <r>
          <rPr>
            <b/>
            <sz val="8"/>
            <color indexed="8"/>
            <rFont val="Tahoma"/>
            <family val="2"/>
          </rPr>
          <t xml:space="preserve">Charles Woodgate:
</t>
        </r>
        <r>
          <rPr>
            <sz val="8"/>
            <color indexed="8"/>
            <rFont val="Tahoma"/>
            <family val="2"/>
          </rPr>
          <t xml:space="preserve">This is not shown as being a Taxonomy element. This looks like an oversight. Have taken it to be 
</t>
        </r>
        <r>
          <rPr>
            <i/>
            <sz val="8"/>
            <color indexed="8"/>
            <rFont val="Tahoma"/>
            <family val="2"/>
          </rPr>
          <t>Obligations under finance lease and hire purchase contracts within one year</t>
        </r>
        <r>
          <rPr>
            <sz val="8"/>
            <color indexed="8"/>
            <rFont val="Tahoma"/>
            <family val="2"/>
          </rPr>
          <t>.</t>
        </r>
      </text>
    </comment>
    <comment ref="Q331" authorId="2">
      <text>
        <r>
          <rPr>
            <b/>
            <sz val="8"/>
            <color indexed="8"/>
            <rFont val="Tahoma"/>
            <family val="2"/>
          </rPr>
          <t xml:space="preserve">Charles Woodgate:
</t>
        </r>
        <r>
          <rPr>
            <sz val="8"/>
            <color indexed="8"/>
            <rFont val="Tahoma"/>
            <family val="2"/>
          </rPr>
          <t>Should be something here.</t>
        </r>
      </text>
    </comment>
    <comment ref="B333" authorId="2">
      <text>
        <r>
          <rPr>
            <b/>
            <sz val="8"/>
            <color indexed="8"/>
            <rFont val="Tahoma"/>
            <family val="2"/>
          </rPr>
          <t xml:space="preserve">Charles Woodgate:
</t>
        </r>
        <r>
          <rPr>
            <sz val="8"/>
            <color indexed="8"/>
            <rFont val="Tahoma"/>
            <family val="2"/>
          </rPr>
          <t xml:space="preserve">Have tagged this with </t>
        </r>
        <r>
          <rPr>
            <i/>
            <sz val="8"/>
            <color indexed="8"/>
            <rFont val="Tahoma"/>
            <family val="2"/>
          </rPr>
          <t>Creditors due within one year free-text comment</t>
        </r>
        <r>
          <rPr>
            <sz val="8"/>
            <color indexed="8"/>
            <rFont val="Tahoma"/>
            <family val="2"/>
          </rPr>
          <t>. But not sure that this is necessary or even correct.</t>
        </r>
      </text>
    </comment>
    <comment ref="Q355" authorId="1">
      <text>
        <r>
          <rPr>
            <b/>
            <sz val="8"/>
            <color indexed="81"/>
            <rFont val="Tahoma"/>
            <family val="2"/>
          </rPr>
          <t>Charles Woodgate:</t>
        </r>
        <r>
          <rPr>
            <sz val="8"/>
            <color indexed="81"/>
            <rFont val="Tahoma"/>
            <family val="2"/>
          </rPr>
          <t xml:space="preserve">
This is the same element as used above in row 683. Is this legal?
Certainly DiC rejects it as not valid, same concept used with same context but different value.</t>
        </r>
      </text>
    </comment>
    <comment ref="B373" authorId="2">
      <text>
        <r>
          <rPr>
            <b/>
            <sz val="8"/>
            <color indexed="8"/>
            <rFont val="Tahoma"/>
            <family val="2"/>
          </rPr>
          <t xml:space="preserve">Charles Woodgate:
</t>
        </r>
        <r>
          <rPr>
            <sz val="8"/>
            <color indexed="8"/>
            <rFont val="Tahoma"/>
            <family val="2"/>
          </rPr>
          <t xml:space="preserve">Surprised that there is is no dimension setting.
In fact so surprised, that I will put one in
</t>
        </r>
        <r>
          <rPr>
            <i/>
            <sz val="8"/>
            <color indexed="8"/>
            <rFont val="Tahoma"/>
            <family val="2"/>
          </rPr>
          <t>uk-gaap:ProvisionsClassesDimension=uk-gaap:ProvisionsForDeferredTaxation</t>
        </r>
      </text>
    </comment>
    <comment ref="S373" authorId="2">
      <text>
        <r>
          <rPr>
            <b/>
            <sz val="8"/>
            <color indexed="8"/>
            <rFont val="Tahoma"/>
            <family val="2"/>
          </rPr>
          <t xml:space="preserve">Charles Woodgate:
</t>
        </r>
        <r>
          <rPr>
            <sz val="8"/>
            <color indexed="8"/>
            <rFont val="Tahoma"/>
            <family val="2"/>
          </rPr>
          <t>Surprised that there is is no dimension setting</t>
        </r>
      </text>
    </comment>
    <comment ref="B374" authorId="2">
      <text>
        <r>
          <rPr>
            <b/>
            <sz val="8"/>
            <color indexed="8"/>
            <rFont val="Tahoma"/>
            <family val="2"/>
          </rPr>
          <t xml:space="preserve">Charles Woodgate:
</t>
        </r>
        <r>
          <rPr>
            <sz val="8"/>
            <color indexed="8"/>
            <rFont val="Tahoma"/>
            <family val="2"/>
          </rPr>
          <t xml:space="preserve">Surprised that there is is no dimension setting.
In fact so surprised, that I will put one in
</t>
        </r>
        <r>
          <rPr>
            <i/>
            <sz val="8"/>
            <color indexed="8"/>
            <rFont val="Tahoma"/>
            <family val="2"/>
          </rPr>
          <t>uk-gaap:ProvisionsClassesDimension=uk-gaap:ProvisionsForDeferredTaxation</t>
        </r>
      </text>
    </comment>
    <comment ref="S374" authorId="2">
      <text>
        <r>
          <rPr>
            <b/>
            <sz val="8"/>
            <color indexed="8"/>
            <rFont val="Tahoma"/>
            <family val="2"/>
          </rPr>
          <t xml:space="preserve">Charles Woodgate:
</t>
        </r>
        <r>
          <rPr>
            <sz val="8"/>
            <color indexed="8"/>
            <rFont val="Tahoma"/>
            <family val="2"/>
          </rPr>
          <t>Surprised that there is is no dimension setting</t>
        </r>
      </text>
    </comment>
    <comment ref="B413" authorId="2">
      <text>
        <r>
          <rPr>
            <b/>
            <sz val="8"/>
            <color indexed="8"/>
            <rFont val="Tahoma"/>
            <family val="2"/>
          </rPr>
          <t xml:space="preserve">Charles Woodgate:
</t>
        </r>
        <r>
          <rPr>
            <sz val="8"/>
            <color indexed="8"/>
            <rFont val="Tahoma"/>
            <family val="2"/>
          </rPr>
          <t>Problem. Either DiG cannot handle grouping (tuple) when there is only one element, or this example should not be showing a tuple.
The element named is not a tuple, that is the element above.
CW opinion is that the HMRC example is wrong.</t>
        </r>
      </text>
    </comment>
    <comment ref="R413" authorId="2">
      <text>
        <r>
          <rPr>
            <b/>
            <sz val="8"/>
            <color indexed="8"/>
            <rFont val="Tahoma"/>
            <family val="2"/>
          </rPr>
          <t xml:space="preserve">Charles Woodgate:
</t>
        </r>
        <r>
          <rPr>
            <sz val="8"/>
            <color indexed="8"/>
            <rFont val="Tahoma"/>
            <family val="2"/>
          </rPr>
          <t>Problem. Either DiG cannot handle grouping (tuple) when there is only one element, or this example should not be showing a tuple.
The element named is not a tuple, that is the element above.
CW opinion is that the HMRC example is wrong.</t>
        </r>
      </text>
    </comment>
    <comment ref="B414" authorId="2">
      <text>
        <r>
          <rPr>
            <b/>
            <sz val="8"/>
            <color indexed="8"/>
            <rFont val="Tahoma"/>
            <family val="2"/>
          </rPr>
          <t xml:space="preserve">Charles Woodgate:
</t>
        </r>
        <r>
          <rPr>
            <sz val="8"/>
            <color indexed="8"/>
            <rFont val="Tahoma"/>
            <family val="2"/>
          </rPr>
          <t>Problem. Either DiC cannot handle grouping (tuple) when there is only one element, or this example should not be showing a tuple.
The element named is not a tuple, that is the element above.
CW opinion is that the HMRC example is wrong.</t>
        </r>
      </text>
    </comment>
    <comment ref="R414" authorId="2">
      <text>
        <r>
          <rPr>
            <b/>
            <sz val="8"/>
            <color indexed="8"/>
            <rFont val="Tahoma"/>
            <family val="2"/>
          </rPr>
          <t xml:space="preserve">Charles Woodgate:
</t>
        </r>
        <r>
          <rPr>
            <sz val="8"/>
            <color indexed="8"/>
            <rFont val="Tahoma"/>
            <family val="2"/>
          </rPr>
          <t>Problem. Either DiC cannot handle grouping (tuple) when there is only one element, or this example should not be showing a tuple.
The element named is not a tuple, that is the element above.
CW opinion is that the HMRC example is wrong.</t>
        </r>
      </text>
    </comment>
  </commentList>
</comments>
</file>

<file path=xl/sharedStrings.xml><?xml version="1.0" encoding="utf-8"?>
<sst xmlns="http://schemas.openxmlformats.org/spreadsheetml/2006/main" count="4336" uniqueCount="1037">
  <si>
    <t>Op: Raw materials and consumables</t>
  </si>
  <si>
    <t xml:space="preserve">Op: Work in progress </t>
  </si>
  <si>
    <t xml:space="preserve">Op: Finished goods and goods for resale </t>
  </si>
  <si>
    <t>074.00</t>
  </si>
  <si>
    <t>164.00</t>
  </si>
  <si>
    <t>234.00</t>
  </si>
  <si>
    <t>147.00</t>
  </si>
  <si>
    <t>147.01</t>
  </si>
  <si>
    <t>148.00</t>
  </si>
  <si>
    <t>217.00</t>
  </si>
  <si>
    <t>218.00</t>
  </si>
  <si>
    <t>377.00</t>
  </si>
  <si>
    <t>378.00</t>
  </si>
  <si>
    <t>988.00</t>
  </si>
  <si>
    <t>980.00</t>
  </si>
  <si>
    <t>520.00</t>
  </si>
  <si>
    <t>522.00</t>
  </si>
  <si>
    <t>525.00</t>
  </si>
  <si>
    <t>528.00</t>
  </si>
  <si>
    <t>540.00</t>
  </si>
  <si>
    <t>542.00</t>
  </si>
  <si>
    <t>544.00</t>
  </si>
  <si>
    <t>545.00</t>
  </si>
  <si>
    <t>548.00</t>
  </si>
  <si>
    <t>547.00</t>
  </si>
  <si>
    <t>570.00</t>
  </si>
  <si>
    <t>572.00</t>
  </si>
  <si>
    <t>574.00</t>
  </si>
  <si>
    <t>575.00</t>
  </si>
  <si>
    <t>578.00</t>
  </si>
  <si>
    <t>577.00</t>
  </si>
  <si>
    <t>580.00</t>
  </si>
  <si>
    <t>582.00</t>
  </si>
  <si>
    <t>584.00</t>
  </si>
  <si>
    <t>585.00</t>
  </si>
  <si>
    <t>588.00</t>
  </si>
  <si>
    <t>587.00</t>
  </si>
  <si>
    <t>671.00</t>
  </si>
  <si>
    <t>672.00</t>
  </si>
  <si>
    <t>673.00</t>
  </si>
  <si>
    <t>681.00</t>
  </si>
  <si>
    <t>688.00</t>
  </si>
  <si>
    <t>691.00</t>
  </si>
  <si>
    <t>697.00</t>
  </si>
  <si>
    <t>690.00</t>
  </si>
  <si>
    <t>750.00</t>
  </si>
  <si>
    <t>751.00</t>
  </si>
  <si>
    <t>840.00</t>
  </si>
  <si>
    <t>796.00</t>
  </si>
  <si>
    <t>801.00</t>
  </si>
  <si>
    <t>814.00</t>
  </si>
  <si>
    <t>810.00</t>
  </si>
  <si>
    <t>807.00</t>
  </si>
  <si>
    <t>687.00</t>
  </si>
  <si>
    <t>688.01</t>
  </si>
  <si>
    <t>893.00</t>
  </si>
  <si>
    <t>901.00</t>
  </si>
  <si>
    <t>901.05</t>
  </si>
  <si>
    <t>910.00</t>
  </si>
  <si>
    <t>988.01</t>
  </si>
  <si>
    <t>001.00</t>
  </si>
  <si>
    <t>011.00</t>
  </si>
  <si>
    <t>021.00</t>
  </si>
  <si>
    <t>050.00</t>
  </si>
  <si>
    <t>051.00</t>
  </si>
  <si>
    <t>052.00</t>
  </si>
  <si>
    <t>056.00</t>
  </si>
  <si>
    <t>065.00</t>
  </si>
  <si>
    <t>066.00</t>
  </si>
  <si>
    <t>067.00</t>
  </si>
  <si>
    <t>070.00</t>
  </si>
  <si>
    <t>071.00</t>
  </si>
  <si>
    <t>142.00</t>
  </si>
  <si>
    <t>144.00</t>
  </si>
  <si>
    <t>175.00</t>
  </si>
  <si>
    <t>160.00</t>
  </si>
  <si>
    <t>161.00</t>
  </si>
  <si>
    <t>214.00</t>
  </si>
  <si>
    <t>300.00</t>
  </si>
  <si>
    <t>230.00</t>
  </si>
  <si>
    <t>231.00</t>
  </si>
  <si>
    <t>232.00</t>
  </si>
  <si>
    <t>233.00</t>
  </si>
  <si>
    <t>341.00</t>
  </si>
  <si>
    <t>292.00</t>
  </si>
  <si>
    <t>374.00</t>
  </si>
  <si>
    <t>386.00</t>
  </si>
  <si>
    <t>430.00</t>
  </si>
  <si>
    <t>444.00</t>
  </si>
  <si>
    <t>454.00</t>
  </si>
  <si>
    <t>470.00</t>
  </si>
  <si>
    <t>478.00</t>
  </si>
  <si>
    <t>473.00</t>
  </si>
  <si>
    <t>477.00</t>
  </si>
  <si>
    <t>481.00</t>
  </si>
  <si>
    <t>contracts to eliminate exposures on material sales or purchases denominated in</t>
  </si>
  <si>
    <t>foreign currency</t>
  </si>
  <si>
    <t>The company has no forward sale contracts at 31 December 2009 or 31 December 2008</t>
  </si>
  <si>
    <t xml:space="preserve">Cash flow interest rate risk </t>
  </si>
  <si>
    <t>The company finances its operations where necessary through bank loans,</t>
  </si>
  <si>
    <t>uk-gaap:DescriptionInterestRateRiskExposureManagement</t>
  </si>
  <si>
    <t>overdrafts and hire purchase facilities principally at variable rates at</t>
  </si>
  <si>
    <t>negotiated fine margins using the pooling of the Group's requirements to</t>
  </si>
  <si>
    <t>achieve this</t>
  </si>
  <si>
    <t xml:space="preserve">Liquidity risk </t>
  </si>
  <si>
    <t>The company's liquidity is maintained through a combination of debtor financing</t>
  </si>
  <si>
    <t>uk-gaap:DescriptionLiquidityRiskExposureManagement</t>
  </si>
  <si>
    <t>for working capital needs and hire purchase facilities for medium term</t>
  </si>
  <si>
    <t>requirements</t>
  </si>
  <si>
    <t xml:space="preserve">Environment </t>
  </si>
  <si>
    <t>The company's policy with regard to the environment is to ensure that we</t>
  </si>
  <si>
    <t>understand and effectively manage the actual and potential environmental impact</t>
  </si>
  <si>
    <t>of our activities Our operations are conducted such that we comply with all</t>
  </si>
  <si>
    <t>legal requirements relating to the environment in all areas where we carry out</t>
  </si>
  <si>
    <t>our business During the period covered by this report the company has not</t>
  </si>
  <si>
    <t>incurred any significant fines or penalties or been investigated for any</t>
  </si>
  <si>
    <t>significant breach of environmental regulations</t>
  </si>
  <si>
    <t>The directors of the company who served during the year</t>
  </si>
  <si>
    <t xml:space="preserve">Research and development </t>
  </si>
  <si>
    <t>During the year £82,565 (2008 £195,290) of development costs were capitalised</t>
  </si>
  <si>
    <t>as an intangible fixed asset These costs arise from work in developing products</t>
  </si>
  <si>
    <t>for alternate energy production and for the expansion of the company's widget</t>
  </si>
  <si>
    <t>capabilities</t>
  </si>
  <si>
    <t xml:space="preserve">Supplier payment policy </t>
  </si>
  <si>
    <t>It is the company's policy to settle with its suppliers in accordance with the</t>
  </si>
  <si>
    <t>uk-direp:PaymentCreditorsPolicyPractice</t>
  </si>
  <si>
    <t>agreed terms, provided that those suppliers have complied with all relevant</t>
  </si>
  <si>
    <t>terms and conditions The company does not follow any specific code on payment</t>
  </si>
  <si>
    <t>practice Creditor days at 31 December 2009 were 75 days (2008 84 days)</t>
  </si>
  <si>
    <t xml:space="preserve">Statement of directors' responsibilities for the financial statements </t>
  </si>
  <si>
    <t>The directors are responsible for preparing the Annual Report and the financial</t>
  </si>
  <si>
    <t>uk-direp:DirectorsAcknowledgeTheirResponsibilitiesUnderCompaniesAct</t>
  </si>
  <si>
    <t>statements in accordance with applicable law and regulations</t>
  </si>
  <si>
    <t>Company law requires the directors to prepare financial statements for each</t>
  </si>
  <si>
    <t>financial year.  Under that law the directors have elected to prepare financial</t>
  </si>
  <si>
    <t>statements in accordance with United Kingdom Generally Accepted Accounting</t>
  </si>
  <si>
    <t>Practice (United Kingdom Accounting Standards and applicable law).  Under</t>
  </si>
  <si>
    <t>company law the directors must not approve the financial statements unless they</t>
  </si>
  <si>
    <t>are satisfied that they give a true and fair view of the state of affairs of</t>
  </si>
  <si>
    <t>the company and of the profit or loss of the company for that period. In</t>
  </si>
  <si>
    <t>preparing these financial statements, the directors are required to</t>
  </si>
  <si>
    <t>select suitable accounting policies and then apply them consistently</t>
  </si>
  <si>
    <t>make judgments and estimates that are reasonable and prudent</t>
  </si>
  <si>
    <t>state whether applicable UK Accounting Standards have been followed, subject to</t>
  </si>
  <si>
    <t>any material departures disclosed and explained ill the financial statements</t>
  </si>
  <si>
    <t>prepare the financial statements on the going concern basis unless it is</t>
  </si>
  <si>
    <t>inappropriate to presume that the company will continue in business</t>
  </si>
  <si>
    <t>The directors are responsible for keeping adequate accounting records that</t>
  </si>
  <si>
    <t>disclose with reasonable accuracy at any time the financial position of the</t>
  </si>
  <si>
    <t>company and enable them to ensure that the financial statements comply with the</t>
  </si>
  <si>
    <t>Companies Act 2006 They are also responsible for safeguarding the assets of the</t>
  </si>
  <si>
    <t>company and hence for taking reasonable steps for the prevention and detection</t>
  </si>
  <si>
    <t>of fraud and other irregularities</t>
  </si>
  <si>
    <t>In so far as the directors are aware</t>
  </si>
  <si>
    <t>uk-direp:StatementOnQualityCompletenessInformationProvidedToAuditors</t>
  </si>
  <si>
    <t>there is no relevant audit information of which the company's auditors are</t>
  </si>
  <si>
    <t>unaware, and</t>
  </si>
  <si>
    <t>the directors have taken all steps that they ought to have taken to make</t>
  </si>
  <si>
    <t>themselves aware of any relevant audit information and to establish that the</t>
  </si>
  <si>
    <t>auditors are aware of that information</t>
  </si>
  <si>
    <t>The directors are responsible for the maintenance and integrity of the</t>
  </si>
  <si>
    <t>corporate and financial information included on the company's website</t>
  </si>
  <si>
    <t>Legislation in the United Kingdom governing the preparation and dissemination of</t>
  </si>
  <si>
    <t>financial statements may differ from legislation in other jurisdictions</t>
  </si>
  <si>
    <t xml:space="preserve">DEF LLP are willing to continue in office and a resolution to reappoint </t>
  </si>
  <si>
    <t xml:space="preserve">them will be proposed at the Annual General Meeting </t>
  </si>
  <si>
    <t xml:space="preserve">Approval </t>
  </si>
  <si>
    <r>
      <t xml:space="preserve">The report of the directors was approved by the Board on </t>
    </r>
    <r>
      <rPr>
        <sz val="9"/>
        <color indexed="40"/>
        <rFont val="Arial"/>
        <family val="2"/>
      </rPr>
      <t>4 March 2010</t>
    </r>
    <r>
      <rPr>
        <sz val="9"/>
        <color indexed="8"/>
        <rFont val="Arial"/>
        <family val="2"/>
      </rPr>
      <t xml:space="preserve"> and</t>
    </r>
  </si>
  <si>
    <t>uk-direp:DateSigningDirectorsReport</t>
  </si>
  <si>
    <t>signed on its behalf by</t>
  </si>
  <si>
    <t>Director</t>
  </si>
  <si>
    <t>uk-direp:DirectorSigningReport</t>
  </si>
  <si>
    <t>Independent auditor's report to the members of AAAAA Limited</t>
  </si>
  <si>
    <t>We have audited the financial statements of AAAAA Limited for the year ended 31</t>
  </si>
  <si>
    <t>December 2009 which comprise the principal accounting policies, the profit and loss</t>
  </si>
  <si>
    <t>account, the balance sheet, and notes 1 to 19 The financial reporting framework</t>
  </si>
  <si>
    <t>SAPA NL</t>
  </si>
  <si>
    <t>Abs NL</t>
  </si>
  <si>
    <t>Dr</t>
  </si>
  <si>
    <t>Cr</t>
  </si>
  <si>
    <t xml:space="preserve">Deprecation: Tangible fixed assets owned </t>
  </si>
  <si>
    <t xml:space="preserve">Deprecation: Tangible fixed assets held under finance leases and hire purchase contracts </t>
  </si>
  <si>
    <t xml:space="preserve">Deferred taxation: Net origination of timing differences (note 13) </t>
  </si>
  <si>
    <t xml:space="preserve">Deferred taxation: Impact of rate change (note 13) </t>
  </si>
  <si>
    <t xml:space="preserve">Intangible assets: Additions </t>
  </si>
  <si>
    <t xml:space="preserve">Intangible assets: Cost At 1 January 2009 </t>
  </si>
  <si>
    <t xml:space="preserve">Intangible assets: Depn At 1 January 2009 </t>
  </si>
  <si>
    <t>Intangible assets: Depn Provided in the year</t>
  </si>
  <si>
    <t>Freehold land and buildings: Cost b/fwd</t>
  </si>
  <si>
    <t xml:space="preserve">Freehold land and buildings: Additions </t>
  </si>
  <si>
    <t xml:space="preserve">Freehold land and buildings: Disposals </t>
  </si>
  <si>
    <t>Freehold land and buildings: Depn At 1 January 2009</t>
  </si>
  <si>
    <t xml:space="preserve">Freehold land and buildings: Depn Provided in the year </t>
  </si>
  <si>
    <t xml:space="preserve">Freehold land and buildings: Depn Disposals </t>
  </si>
  <si>
    <t>Vehicles,Plant and machinery Cost At 1 January 2009</t>
  </si>
  <si>
    <t xml:space="preserve">Vehicles,Plant and machinery Cost Additions </t>
  </si>
  <si>
    <t xml:space="preserve">Vehicles,Plant and machinery Cost Disposals </t>
  </si>
  <si>
    <t>Vehicles,Plant and machinery Depn At 1 January 2009</t>
  </si>
  <si>
    <t xml:space="preserve">Vehicles,Plant and machinery Depn Provided in the year </t>
  </si>
  <si>
    <t xml:space="preserve">Vehicles,Plant and machinery Depn Disposals </t>
  </si>
  <si>
    <t>Fixtures,Fittings &amp; Equipment Cost At 1 January 2009</t>
  </si>
  <si>
    <t xml:space="preserve">Fixtures,Fittings &amp; Equipment Cost Additions </t>
  </si>
  <si>
    <t xml:space="preserve">Fixtures,Fittings &amp; Equipment Cost Disposals </t>
  </si>
  <si>
    <t>Fixtures,Fittings &amp; Equipment Depn At 1 January 2009</t>
  </si>
  <si>
    <t xml:space="preserve">Fixtures,Fittings &amp; Equipment Depn Provided in the year </t>
  </si>
  <si>
    <t xml:space="preserve">Fixtures,Fittings &amp; Equipment Depn Disposals </t>
  </si>
  <si>
    <t xml:space="preserve">Deferred taxation At 1 January 2009 </t>
  </si>
  <si>
    <t xml:space="preserve">Deferred taxation Profit and loss account </t>
  </si>
  <si>
    <t>Profit and loss account At 1 January 2009</t>
  </si>
  <si>
    <t>Profit and loss account Profit for the year</t>
  </si>
  <si>
    <t xml:space="preserve">Profit and loss account Dividends </t>
  </si>
  <si>
    <t xml:space="preserve">UK corporation tax at 28% (2008 28.5%) on the profitadjusted for tax purposes </t>
  </si>
  <si>
    <t>Dif&gt;</t>
  </si>
  <si>
    <t>Sales</t>
  </si>
  <si>
    <t>Purchases</t>
  </si>
  <si>
    <t>Freight out, carriage, packing</t>
  </si>
  <si>
    <t>Directors salaries</t>
  </si>
  <si>
    <t>Directors remuneration</t>
  </si>
  <si>
    <t>Wages - regular</t>
  </si>
  <si>
    <t>NIC employer (wages and salaries)</t>
  </si>
  <si>
    <t>Accountancy fees</t>
  </si>
  <si>
    <t>Bank overdraft charges</t>
  </si>
  <si>
    <t>Other interest</t>
  </si>
  <si>
    <t>Sundry expenses</t>
  </si>
  <si>
    <t>Amortisation of development costs</t>
  </si>
  <si>
    <t>Depreciation of land and buildings</t>
  </si>
  <si>
    <t>Depreciation of fixtures and fittings</t>
  </si>
  <si>
    <t>Depreciation of motor cars</t>
  </si>
  <si>
    <t>Depreciation of assets under HP / finance leases</t>
  </si>
  <si>
    <t>Profit on motor cars disposal</t>
  </si>
  <si>
    <t>Corporation tax</t>
  </si>
  <si>
    <t>Deferred taxation</t>
  </si>
  <si>
    <t>Current tax adjust - prior years</t>
  </si>
  <si>
    <t>Elimination of unrealised intra group profits on consolidation</t>
  </si>
  <si>
    <t>Final dividends</t>
  </si>
  <si>
    <t>Loss for the period</t>
  </si>
  <si>
    <t>Development costs cost b/f</t>
  </si>
  <si>
    <t>Development costs additions</t>
  </si>
  <si>
    <t>Development costs amortisation b/f</t>
  </si>
  <si>
    <t>Development costs amortisation</t>
  </si>
  <si>
    <t>Land And Buildings cost b/f</t>
  </si>
  <si>
    <t>Land And Buildings Depreciation b/f</t>
  </si>
  <si>
    <t>Land And Buildings Depreciation</t>
  </si>
  <si>
    <t>Fixtures and Fittings cost b/f</t>
  </si>
  <si>
    <t>Fixtures and Fittings additions</t>
  </si>
  <si>
    <t>Fixtures and Fittings disposals</t>
  </si>
  <si>
    <t>Fixtures and Fittings Depreciation b/f</t>
  </si>
  <si>
    <t>Fixtures and Fittings Depreciation disposals</t>
  </si>
  <si>
    <t>Fixtures and Fittings Depreciation</t>
  </si>
  <si>
    <t>Motor Cars cost b/f</t>
  </si>
  <si>
    <t>Motor Cars additions</t>
  </si>
  <si>
    <t>Motor Cars disposals</t>
  </si>
  <si>
    <t>Motor Cars Depreciation b/f</t>
  </si>
  <si>
    <t>Motor Cars Depreciation disposals</t>
  </si>
  <si>
    <t>Motor Cars Depreciation</t>
  </si>
  <si>
    <t>Stock raw materials</t>
  </si>
  <si>
    <t>Work in progress</t>
  </si>
  <si>
    <t>Stock of finished goods</t>
  </si>
  <si>
    <t>Trade debtors</t>
  </si>
  <si>
    <t>UK corporation tax</t>
  </si>
  <si>
    <t>PAYE control</t>
  </si>
  <si>
    <t>Other debtors</t>
  </si>
  <si>
    <t>Prepayments</t>
  </si>
  <si>
    <t>Bank account</t>
  </si>
  <si>
    <t>Finance leases</t>
  </si>
  <si>
    <t>Trade creditors</t>
  </si>
  <si>
    <t>Other creditors</t>
  </si>
  <si>
    <t>Deferred income</t>
  </si>
  <si>
    <t>Amounts due to group companies</t>
  </si>
  <si>
    <t>Finance Leases &gt;1yr</t>
  </si>
  <si>
    <t>Called up share capital</t>
  </si>
  <si>
    <t>Capital b/f</t>
  </si>
  <si>
    <t>Drawings</t>
  </si>
  <si>
    <t>Loss</t>
  </si>
  <si>
    <t>that has been applied in their preparation is applicable law and United Kingdom</t>
  </si>
  <si>
    <t>Accounting Standards (United Kingdom Generally Accepted Accounting Practice)</t>
  </si>
  <si>
    <t>This report is made solely to the company's members, as a body, in accordance</t>
  </si>
  <si>
    <t>With Sections 495 and 496 of the Companies Act 2006 Our audit work has been</t>
  </si>
  <si>
    <t>undertaken so that we might state to the company's members those matters we are</t>
  </si>
  <si>
    <t>required to state to them in an auditor's report and for no other purpose To</t>
  </si>
  <si>
    <t>the fullest extent permitted by law, we do not accept or assume responsibility</t>
  </si>
  <si>
    <t>to anyone other than the company and the company's members as a body, for our</t>
  </si>
  <si>
    <t>audit work, for this report, or for the opinions we have formed</t>
  </si>
  <si>
    <t xml:space="preserve">Respective responsibilities of directors and auditors </t>
  </si>
  <si>
    <t>As explained more fully in the Directors' Responsibilities Statement, the</t>
  </si>
  <si>
    <t>uk-aurep:StatementResponsibilities</t>
  </si>
  <si>
    <t>directors are responsible for the preparation of the financial statements and</t>
  </si>
  <si>
    <t>for being satisfied that they give a true and fair view Our responsibility is</t>
  </si>
  <si>
    <t>to audit the financial statements in accordance with applicable law and</t>
  </si>
  <si>
    <t>International Standards on Auditing (UK and Ireland) Those standards require us</t>
  </si>
  <si>
    <t>HP &amp; Finance Leases &lt;1 yr</t>
  </si>
  <si>
    <t>HP &amp; Finance Leases &gt;1 yr &lt; 2yr</t>
  </si>
  <si>
    <t>HP &amp; Finance Leases &gt;2 yr &lt; 5yr</t>
  </si>
  <si>
    <t>Dividends on equity shares type 1</t>
  </si>
  <si>
    <t>to comply With the Auditing Practices Board's (APB's) Ethical Standards for</t>
  </si>
  <si>
    <t>Auditors</t>
  </si>
  <si>
    <t>Scope of the audit of the financial statements</t>
  </si>
  <si>
    <t>A description of the scope of an audit of financial statements is provided on</t>
  </si>
  <si>
    <t>uk-aurep:StatementOnScopeAuditReport</t>
  </si>
  <si>
    <t>the APB's web site at www.frc.org.uk/apb/scope/UKNP</t>
  </si>
  <si>
    <t xml:space="preserve">Opinion on financial statements </t>
  </si>
  <si>
    <t xml:space="preserve">In our opinion the financial statements </t>
  </si>
  <si>
    <t>uk-aurep:OpinionAuditorsOnEntity</t>
  </si>
  <si>
    <t>give a true and fair view of the state of the company's affairs as at 31 December</t>
  </si>
  <si>
    <t>2009 and of Its profit for the year then ended,</t>
  </si>
  <si>
    <t>have been properly prepared in accordance with United Kingdom Generally</t>
  </si>
  <si>
    <t>Accepted Accounting Practice, and</t>
  </si>
  <si>
    <t>have been prepared in accordance with the requirements of the Companies Act 2006</t>
  </si>
  <si>
    <t>Opinion on other matter prescribed by the Companies Act 2006</t>
  </si>
  <si>
    <t>In our opinion the information given in the Directors' Report for the financial</t>
  </si>
  <si>
    <t>year for which the financial statements are prepared is consistent with the</t>
  </si>
  <si>
    <t>financial statements</t>
  </si>
  <si>
    <t xml:space="preserve">Matters on which we are required to report by exception </t>
  </si>
  <si>
    <t>We have nothing to report in respect of the following matters where the</t>
  </si>
  <si>
    <t>Companies Act 2006 requires us to report to you if, in our opinion</t>
  </si>
  <si>
    <t>adequate accounting records have not been kept, or returns adequate for our</t>
  </si>
  <si>
    <t>audit have not been received from branches visited by us; or</t>
  </si>
  <si>
    <t>the financial statements are not in agreement with the accounting records or</t>
  </si>
  <si>
    <t>returns; or</t>
  </si>
  <si>
    <t>certain disclosures of directors' remuneration specified by law are not made;</t>
  </si>
  <si>
    <t>or</t>
  </si>
  <si>
    <t>we have not received all the information and explanations we require for our</t>
  </si>
  <si>
    <t>audit</t>
  </si>
  <si>
    <t>V Grey</t>
  </si>
  <si>
    <t>uk-aurep:NameSeniorStatutoryAuditor</t>
  </si>
  <si>
    <t xml:space="preserve">Senior Statutory Auditor </t>
  </si>
  <si>
    <r>
      <t>for and on behalf of</t>
    </r>
    <r>
      <rPr>
        <sz val="9"/>
        <color indexed="40"/>
        <rFont val="Arial"/>
        <family val="2"/>
      </rPr>
      <t xml:space="preserve"> DEF LLP</t>
    </r>
    <r>
      <rPr>
        <sz val="9"/>
        <color indexed="8"/>
        <rFont val="Arial"/>
        <family val="2"/>
      </rPr>
      <t xml:space="preserve"> </t>
    </r>
  </si>
  <si>
    <t xml:space="preserve">Statutory Auditor, Chartered Accountants </t>
  </si>
  <si>
    <t>4 March 2010</t>
  </si>
  <si>
    <t>uk-aurep:DateAuditorsReport</t>
  </si>
  <si>
    <t xml:space="preserve">PRINCIPAL ACCOUNTING POLICIES </t>
  </si>
  <si>
    <t xml:space="preserve">Basis of accounting </t>
  </si>
  <si>
    <t>The financial statements are prepared under the historical cost convention and</t>
  </si>
  <si>
    <t>uk-gaap:StatementOnBasisMeasurementPreparationAccounts</t>
  </si>
  <si>
    <t>in accordance with applicable accounting standards</t>
  </si>
  <si>
    <t xml:space="preserve">Turnover </t>
  </si>
  <si>
    <t>Turnover consists of the invoiced value (excluding VAT) receivable by the</t>
  </si>
  <si>
    <t>uk-gaap:TurnoverPolicy</t>
  </si>
  <si>
    <t>company in the ordinary course of business for goods supplied and for services</t>
  </si>
  <si>
    <t>supplied as a principal</t>
  </si>
  <si>
    <t xml:space="preserve">Depreciation </t>
  </si>
  <si>
    <t>Depreciation is calculated to write off the cost, less estimated residual</t>
  </si>
  <si>
    <t>uk-gaap:TangibleFixedAssetsPolicy</t>
  </si>
  <si>
    <t>values, of tangible fixed assets over then: estimated useful lives to the</t>
  </si>
  <si>
    <t>business Where there is evidence of impairment, fixed assets are written down</t>
  </si>
  <si>
    <t>to receivable amount Any such write down would be charged to operating profit</t>
  </si>
  <si>
    <t>The annual depreciation rates and methods are as follows</t>
  </si>
  <si>
    <t xml:space="preserve">Freehold buildings </t>
  </si>
  <si>
    <t xml:space="preserve">straight line </t>
  </si>
  <si>
    <t>uk-gaap:DescriptionDepreciationMethodRateOrUsefulEconomicLifeForTangibleFixedAssets</t>
  </si>
  <si>
    <t>uk-gaap:TangibleFixedAssetClassesDimension=uk-gaap:Buildings, uk-gaap:TangibleFixedAssetOwnershipDimension=uk-gaap:OwnedOrFreeholdTangibleFixedAssets</t>
  </si>
  <si>
    <t xml:space="preserve">Plant and machinery </t>
  </si>
  <si>
    <t>uk-gaap:TangibleFixedAssetClassesDimension=uk-gaap:PlantMachinery</t>
  </si>
  <si>
    <t xml:space="preserve">Motor vehicles </t>
  </si>
  <si>
    <t>uk-gaap:TangibleFixedAssetClassesDimension=uk-gaap:Vehicles</t>
  </si>
  <si>
    <t xml:space="preserve">Computers </t>
  </si>
  <si>
    <t>uk-gaap:TangibleFixedAssetClassesDimension=uk-gaap:ComputerEquipment</t>
  </si>
  <si>
    <t xml:space="preserve">Fixtures, fittings and office equipment </t>
  </si>
  <si>
    <t>uk-gaap:TangibleFixedAssetClassesDimension=uk-gaap:FixturesFittingsToolsEquipment</t>
  </si>
  <si>
    <t xml:space="preserve">Stock, work in progress and long term contracts </t>
  </si>
  <si>
    <t>Stock is valued at the lower of cost and net realisable value Cost is</t>
  </si>
  <si>
    <t>uk-gaap:StocksWorkInProgressLong-termContractsPolicy</t>
  </si>
  <si>
    <t>determined on a first-in, first-out basis Cost consists of direct materials,</t>
  </si>
  <si>
    <t>labour and attributable overheads Net realisable value is based on estimated</t>
  </si>
  <si>
    <t>selling pace less any further costs of realisation</t>
  </si>
  <si>
    <t>Amounts recoverable on long-term contracts, which are included in debtors, are</t>
  </si>
  <si>
    <t>stated at the net sales value of the work done less amounts received as</t>
  </si>
  <si>
    <t>progress payments on account, Excess progress payments are included in</t>
  </si>
  <si>
    <t>creditors as payments on account Cumulative costs incurred net of amounts</t>
  </si>
  <si>
    <t>transferred to cost of sales, less provision for contingencies and anticipated</t>
  </si>
  <si>
    <t>future losses on contracts, are included as long-term contract balances in</t>
  </si>
  <si>
    <t>stock</t>
  </si>
  <si>
    <t xml:space="preserve">Deferred taxation </t>
  </si>
  <si>
    <t>Deferred tax is provided, except as noted below, on timing differences that</t>
  </si>
  <si>
    <t>uk-gaap:TaxationDeferredTaxationPolicy</t>
  </si>
  <si>
    <t>have arisen but not reversed by the balance sheet date, where the timing</t>
  </si>
  <si>
    <t>differences result in an obligation to pay more tax, or a right to pay less</t>
  </si>
  <si>
    <t>tax, in the future Timing differences arise because of differences between the</t>
  </si>
  <si>
    <t>treatment of certain items for accounting and taxation purposes</t>
  </si>
  <si>
    <t>In accordance with FRS 19 deferred tax is not provided on timing differences</t>
  </si>
  <si>
    <t>arising from gains on the sale of non-monetary assets, where on the basis of</t>
  </si>
  <si>
    <t>all available evidence it is more likely than not that the taxable gain will be</t>
  </si>
  <si>
    <t>rolled over into replacement assets</t>
  </si>
  <si>
    <t>Deferred tax assets are recognised to the extent that it is regarded as mote</t>
  </si>
  <si>
    <t>likely than not that they will be recovered</t>
  </si>
  <si>
    <t>Deferred tax is measured at the tax rates that are expected to apply ill the</t>
  </si>
  <si>
    <t>periods when the timing differences are expected to reverse, based on tax rates</t>
  </si>
  <si>
    <t>and law enacted or substantively enacted at the balance sheet date Deferred tax</t>
  </si>
  <si>
    <t>assets and liabilities are not discounted</t>
  </si>
  <si>
    <t>Where law or accounting standards require gains and losses to be recognised ill</t>
  </si>
  <si>
    <t>the statement of total recognised gains and losses, the related taxation IS</t>
  </si>
  <si>
    <t>also taken directly to the statement of total recognised gains and losses in</t>
  </si>
  <si>
    <t>due course</t>
  </si>
  <si>
    <t xml:space="preserve">Finance and operating leases </t>
  </si>
  <si>
    <t>Assets held under finance leases (including hire purchase contracts) are</t>
  </si>
  <si>
    <t>uk-gaap:LesseePolicies</t>
  </si>
  <si>
    <t>capitalised at the fair value of the asset at the inception of the lease, with</t>
  </si>
  <si>
    <t>an equivalent liability categorised as appropriate under creditors due within</t>
  </si>
  <si>
    <t>and after one year</t>
  </si>
  <si>
    <t>Assets are deprecated over the shorter of the lease term and their useful</t>
  </si>
  <si>
    <t>economic life, in the case of assets held under hire purchase agreements they</t>
  </si>
  <si>
    <t>are depreciated over their useful economic life</t>
  </si>
  <si>
    <t>Finance charges are allocated to accounting years over the lie of each lease to</t>
  </si>
  <si>
    <t>produce a constant rate of charge on the outstanding balance</t>
  </si>
  <si>
    <t>Rentals under operating leases are charged on a straight-line basis over the</t>
  </si>
  <si>
    <t>lease term</t>
  </si>
  <si>
    <t xml:space="preserve">Pensions costs </t>
  </si>
  <si>
    <t>Liabilities under the defined contribution pension scheme are charged to the</t>
  </si>
  <si>
    <t>uk-gaap:PensionsSchemePolicy</t>
  </si>
  <si>
    <t>profit and loss account in the year in which they arise</t>
  </si>
  <si>
    <t xml:space="preserve">Foreign currencies </t>
  </si>
  <si>
    <t>Normal trading activities denominated in foreign currencies are recorded in</t>
  </si>
  <si>
    <t>uk-gaap:ForeignCurrencyTranslationPolicies</t>
  </si>
  <si>
    <t>sterling at actual exchange rates at the date of the transaction Monetary</t>
  </si>
  <si>
    <t>assets and liabilities denominated in foreign currencies at the year end are</t>
  </si>
  <si>
    <t>reported at the rates of exchange prevailing at that date</t>
  </si>
  <si>
    <t>Research expenditure is written off in the year of expenditure Development</t>
  </si>
  <si>
    <t>uk-gaap:ResearchDevelopmentPolicy</t>
  </si>
  <si>
    <t>expenditure is also written off, except where the directors are satisfied as to</t>
  </si>
  <si>
    <t>the technical, commercial and financial viability of individual projects In</t>
  </si>
  <si>
    <t>such cases, the identifiable expenditure is deferred and amortised over the</t>
  </si>
  <si>
    <t>period which the company is expected to benefit This period is between three</t>
  </si>
  <si>
    <t>and five years Amortisation does not start until the project is complete</t>
  </si>
  <si>
    <t>Provision is made for any impartment</t>
  </si>
  <si>
    <t xml:space="preserve">Cash flow statement </t>
  </si>
  <si>
    <t>The company has taken advantage of the exemption not to prepare a cash flow</t>
  </si>
  <si>
    <t>uk-gaap:CompanyExemptFromPreparingCashFlowStatementUnderFRS1</t>
  </si>
  <si>
    <t>statement on the grounds that it is a fully owned subsidiary of a UK parent</t>
  </si>
  <si>
    <t>whose consolidated financial statements are publicly available</t>
  </si>
  <si>
    <t xml:space="preserve">Dividend distribution </t>
  </si>
  <si>
    <t>Dividend distributions are recognised as a liability in the period in which the</t>
  </si>
  <si>
    <t>uk-gaap:DividendsPolicy</t>
  </si>
  <si>
    <t>dividends are approved by the company's shareholders Interim dividends are</t>
  </si>
  <si>
    <t>recognised when they are paid</t>
  </si>
  <si>
    <t>Financial liabilities and equity instruments are classified according to the</t>
  </si>
  <si>
    <t>uk-gaap:FinancialInstrumentsPolicy</t>
  </si>
  <si>
    <t>substance of the contractual arrangements entered into An equity instrument is</t>
  </si>
  <si>
    <t>any contract that evidences a residual interest in the assets of the entity</t>
  </si>
  <si>
    <t>after deducting all of Its financial liabilities</t>
  </si>
  <si>
    <t>Where the contractual obligations of financial instruments (including share</t>
  </si>
  <si>
    <t>capital) are equivalent to a similar debt instrument, those financial</t>
  </si>
  <si>
    <t>instruments are classed as financial liabilities Financial liabilities are</t>
  </si>
  <si>
    <t>presented as such in the balance sheet Finance costs and gains or losses</t>
  </si>
  <si>
    <t>relating to financial liabilities are included in the profit and loss account</t>
  </si>
  <si>
    <t>Finance costs are calculated so as to produce a constant rate of return on the</t>
  </si>
  <si>
    <t>outstanding liability</t>
  </si>
  <si>
    <t>Where the contractual terms of share capital do not have any terms meeting the</t>
  </si>
  <si>
    <t>definition of a financial liability then this is classed as an equity</t>
  </si>
  <si>
    <t>instrument Dividends and distributions relating to equity instruments are</t>
  </si>
  <si>
    <t>debited direct to equity</t>
  </si>
  <si>
    <t xml:space="preserve">PROFIT AND LOSS ACCOUNT </t>
  </si>
  <si>
    <t xml:space="preserve">Note </t>
  </si>
  <si>
    <t xml:space="preserve">£ </t>
  </si>
  <si>
    <t xml:space="preserve">Turnover - continuing operations </t>
  </si>
  <si>
    <t>uk-gaap:TurnoverGrossOperatingRevenue</t>
  </si>
  <si>
    <t xml:space="preserve">Cost of sales </t>
  </si>
  <si>
    <t>uk-gaap:CostSales</t>
  </si>
  <si>
    <t>N/A</t>
  </si>
  <si>
    <t>930B</t>
  </si>
  <si>
    <t xml:space="preserve">Gross profit </t>
  </si>
  <si>
    <t>uk-gaap:GrossProfitLoss</t>
  </si>
  <si>
    <t xml:space="preserve">Distribution costs </t>
  </si>
  <si>
    <t>uk-gaap:DistributionCosts</t>
  </si>
  <si>
    <t xml:space="preserve">Administrative expenses </t>
  </si>
  <si>
    <t>uk-gaap:AdministrativeExpenses</t>
  </si>
  <si>
    <t xml:space="preserve">Operating profit - continuing operations </t>
  </si>
  <si>
    <t>uk-gaap:OperatingProfitLoss</t>
  </si>
  <si>
    <t xml:space="preserve">Interest receivable </t>
  </si>
  <si>
    <t>uk-gaap:OtherInterestReceivableSimilarIncome</t>
  </si>
  <si>
    <t xml:space="preserve">Interest payable and similar charges </t>
  </si>
  <si>
    <t>uk-gaap:InterestPayableSimilarCharges</t>
  </si>
  <si>
    <t xml:space="preserve">Profit on ordinary activities before taxation </t>
  </si>
  <si>
    <t>uk-gaap:ProfitLossOnOrdinaryActivitiesBeforeTax</t>
  </si>
  <si>
    <t xml:space="preserve">Tax on profit on ordinary activities </t>
  </si>
  <si>
    <t>uk-gaap:TaxOnProfitOrLossOnOrdinaryActivities</t>
  </si>
  <si>
    <t xml:space="preserve">Profit on ordinary activities after taxation </t>
  </si>
  <si>
    <t>uk-gaap:ProfitLossForPeriod</t>
  </si>
  <si>
    <t xml:space="preserve">There were no recognised gains or losses other than the profit for the financial year </t>
  </si>
  <si>
    <t>uk-gaap:StatementThatThereWereNoGainsLossesInPeriodOtherThanThoseInProfitLossAccount</t>
  </si>
  <si>
    <r>
      <t xml:space="preserve">BALANCE SHEET AT </t>
    </r>
    <r>
      <rPr>
        <b/>
        <sz val="9"/>
        <color indexed="10"/>
        <rFont val="Arial"/>
        <family val="2"/>
      </rPr>
      <t>31 December 2009</t>
    </r>
    <r>
      <rPr>
        <b/>
        <sz val="9"/>
        <color indexed="8"/>
        <rFont val="Arial"/>
        <family val="2"/>
      </rPr>
      <t xml:space="preserve"> </t>
    </r>
  </si>
  <si>
    <t>uk-bus:BalanceSheetDate</t>
  </si>
  <si>
    <t xml:space="preserve">Fixed assets </t>
  </si>
  <si>
    <t xml:space="preserve">Intangible assets </t>
  </si>
  <si>
    <t>uk-gaap:IntangibleFixedAssets</t>
  </si>
  <si>
    <t xml:space="preserve">Tangible assets </t>
  </si>
  <si>
    <t>uk-gaap:TangibleFixedAssets</t>
  </si>
  <si>
    <t>uk-gaap:FixedAssets</t>
  </si>
  <si>
    <t xml:space="preserve">Current assets </t>
  </si>
  <si>
    <t xml:space="preserve">Stocks </t>
  </si>
  <si>
    <t>uk-gaap:StocksInventory</t>
  </si>
  <si>
    <t xml:space="preserve">Debtors </t>
  </si>
  <si>
    <t>uk-gaap:Debtors</t>
  </si>
  <si>
    <t xml:space="preserve">Cash at bank and in hand </t>
  </si>
  <si>
    <t>uk-gaap:CashBankInHand</t>
  </si>
  <si>
    <t>uk-gaap:CurrentAssets</t>
  </si>
  <si>
    <t xml:space="preserve">Creditors. amounts falling due within one year </t>
  </si>
  <si>
    <t>uk-gaap:CreditorsDueWithinOneYear</t>
  </si>
  <si>
    <t xml:space="preserve">Net current assets </t>
  </si>
  <si>
    <t>uk-gaap:NetCurrentAssetsLiabilities</t>
  </si>
  <si>
    <t xml:space="preserve">Total assets less current liabilities </t>
  </si>
  <si>
    <t>uk-gaap:TotalAssetsLessCurrentLiabilities</t>
  </si>
  <si>
    <t xml:space="preserve">Creditors. amounts falling due after more than one year </t>
  </si>
  <si>
    <t>uk-gaap:CreditorsDueAfterOneYear</t>
  </si>
  <si>
    <t xml:space="preserve">Provisions for liabilities and charges </t>
  </si>
  <si>
    <t>uk-gaap:ProvisionsForLiabilitiesCharges</t>
  </si>
  <si>
    <t xml:space="preserve">Net assets </t>
  </si>
  <si>
    <t>uk-gaap:NetAssetsLiabilitiesIncludingPensionAssetLiability</t>
  </si>
  <si>
    <t xml:space="preserve">Capital and reserves </t>
  </si>
  <si>
    <t xml:space="preserve">Called up share capital </t>
  </si>
  <si>
    <t>uk-gaap:CalledUpShareCapital</t>
  </si>
  <si>
    <t xml:space="preserve">Profit and loss account </t>
  </si>
  <si>
    <t>uk-gaap:ProfitLossAccountReserve</t>
  </si>
  <si>
    <t xml:space="preserve">Equity shareholders' funds </t>
  </si>
  <si>
    <t>uk-gaap:ShareholderFunds</t>
  </si>
  <si>
    <r>
      <t xml:space="preserve">The financial statements were approved by the Board of Directors on </t>
    </r>
    <r>
      <rPr>
        <sz val="9"/>
        <color indexed="40"/>
        <rFont val="Arial"/>
        <family val="2"/>
      </rPr>
      <t>4 March 2010</t>
    </r>
  </si>
  <si>
    <t>uk-gaap:DateApprovalAccounts</t>
  </si>
  <si>
    <t>uk-gaap:NameDirectorSigningAccounts</t>
  </si>
  <si>
    <t xml:space="preserve">NOTES TO THE FINANCIAL STATEMENTS </t>
  </si>
  <si>
    <t xml:space="preserve">1 Turnover </t>
  </si>
  <si>
    <t xml:space="preserve">The analysis of turnover by geographical market by destination is as follows </t>
  </si>
  <si>
    <t xml:space="preserve">United Kingdom </t>
  </si>
  <si>
    <t>uk-gaap:GeographicSegmentRevenueByDestination</t>
  </si>
  <si>
    <t>uk-countries:CountriesDimension=uk-countries:UnitedKingdom</t>
  </si>
  <si>
    <t xml:space="preserve">Europe </t>
  </si>
  <si>
    <t>uk-countries:CountriesDimension=uk-countries:Europe</t>
  </si>
  <si>
    <t xml:space="preserve">North America </t>
  </si>
  <si>
    <t>uk-countries:CountriesDimension=uk-countries:NorthAmerica</t>
  </si>
  <si>
    <t xml:space="preserve">Rest of World </t>
  </si>
  <si>
    <t>uk-countries:CountriesDimension=uk-countries:OtherCountriesRegions</t>
  </si>
  <si>
    <t xml:space="preserve">2 Operating profit </t>
  </si>
  <si>
    <t xml:space="preserve">The profit on ordinary activities before taxation is stated after </t>
  </si>
  <si>
    <t xml:space="preserve">Auditors' remuneration </t>
  </si>
  <si>
    <t>uk-aurep:AuditFeesExpenses</t>
  </si>
  <si>
    <t xml:space="preserve">Operating lease rentals - office equipment </t>
  </si>
  <si>
    <t>uk-gaap:OperatingLeaseExpenditure</t>
  </si>
  <si>
    <t xml:space="preserve">Deprecation </t>
  </si>
  <si>
    <t xml:space="preserve">Tangible fixed assets owned </t>
  </si>
  <si>
    <t>uk-gaap:DepreciationTangibleFixedAssetsExpense</t>
  </si>
  <si>
    <t>uk-gaap:TangibleFixedAssetOwnershipDimension=uk-gaap:OwnedOrFreeholdTangibleFixedAssets</t>
  </si>
  <si>
    <t xml:space="preserve">Tangible fixed assets held under finance leases and hire purchase contracts </t>
  </si>
  <si>
    <t>uk-gaap:TangibleFixedAssetOwnershipDimension=uk-gaap:LeasedTangibleFixedAssets</t>
  </si>
  <si>
    <t xml:space="preserve">Amortisation of intangible assets </t>
  </si>
  <si>
    <t>uk-gaap:AmortisationIntangibleAssetsExpense</t>
  </si>
  <si>
    <t xml:space="preserve">Profit on disposal of fixed assets </t>
  </si>
  <si>
    <t>uk-gaap:GainLossFromDisposalFixedAssets</t>
  </si>
  <si>
    <t>Fees payable to the Company's auditor, DEF LLP, and its associates for services</t>
  </si>
  <si>
    <t>footnoteLink to uk-gaap:AuditFeesExpenses</t>
  </si>
  <si>
    <t>other than the statutory audit of the company are not disclosed in the</t>
  </si>
  <si>
    <t>company's financial statements because the group financial statements of the</t>
  </si>
  <si>
    <t>company's parent, AAAAA Parent Ltd, are required by the Companies (Disclosure</t>
  </si>
  <si>
    <t>of Auditor Remuneration) Regulations 2005, regulation 5(1) to disclose</t>
  </si>
  <si>
    <t>non-audit fees on a consolidated basis</t>
  </si>
  <si>
    <t xml:space="preserve">3 Directors and employees </t>
  </si>
  <si>
    <t xml:space="preserve">Staff costs during the year were as follows </t>
  </si>
  <si>
    <t>Wages and salaries</t>
  </si>
  <si>
    <t>uk-gaap:WagesSalaries</t>
  </si>
  <si>
    <t>Social security costs</t>
  </si>
  <si>
    <t>uk-gaap:SocialSecurityCosts</t>
  </si>
  <si>
    <t xml:space="preserve">Other pension costs </t>
  </si>
  <si>
    <t>uk-gaap:PensionCosts</t>
  </si>
  <si>
    <t>uk-gaap:StaffCosts</t>
  </si>
  <si>
    <t xml:space="preserve">The average monthly number of employees of the company during the year was </t>
  </si>
  <si>
    <t xml:space="preserve">Number </t>
  </si>
  <si>
    <t xml:space="preserve">Production </t>
  </si>
  <si>
    <t>uk-gaap:ProductionAverageNumberEmployees</t>
  </si>
  <si>
    <t xml:space="preserve">Selling and distribution </t>
  </si>
  <si>
    <t>uk-gaap:SalesMarketingDistributionAverageNumberEmployees</t>
  </si>
  <si>
    <t xml:space="preserve">Administration </t>
  </si>
  <si>
    <t>uk-gaap:AdministrationSupportAverageNumberEmployees</t>
  </si>
  <si>
    <t>uk-gaap:AverageNumberEmployeesDuringPeriod</t>
  </si>
  <si>
    <t xml:space="preserve">Remuneration in respect of directors was as follows </t>
  </si>
  <si>
    <t xml:space="preserve">Emoluments </t>
  </si>
  <si>
    <t>uk-direp:DirectorRemuneration</t>
  </si>
  <si>
    <t>uk-bus:EntityOfficersDimension=uk-bus:AllEntityOfficers</t>
  </si>
  <si>
    <t xml:space="preserve">Pension Costs </t>
  </si>
  <si>
    <t>uk-direp:CompanyContributionsToMoneyPurchaseSchemesDirectors</t>
  </si>
  <si>
    <t>uk-direp:DirectorRemunerationBenefitsIncludingPaymentsToThirdParties</t>
  </si>
  <si>
    <t xml:space="preserve">Remuneration in respect of the highest paid director was as follows </t>
  </si>
  <si>
    <t>uk-bus:EntityOfficersDimension=uk-bus:HighestPaidDirector</t>
  </si>
  <si>
    <t>Retirement benefits under money purchase schemes in respect of their services</t>
  </si>
  <si>
    <r>
      <t xml:space="preserve">to the company were accruing to </t>
    </r>
    <r>
      <rPr>
        <sz val="9"/>
        <color indexed="40"/>
        <rFont val="Arial"/>
        <family val="2"/>
      </rPr>
      <t>3</t>
    </r>
    <r>
      <rPr>
        <sz val="9"/>
        <color indexed="8"/>
        <rFont val="Arial"/>
        <family val="2"/>
      </rPr>
      <t xml:space="preserve"> of the directors at 31 December 2009 (2008 </t>
    </r>
    <r>
      <rPr>
        <sz val="9"/>
        <color indexed="40"/>
        <rFont val="Arial"/>
        <family val="2"/>
      </rPr>
      <t>3</t>
    </r>
    <r>
      <rPr>
        <sz val="9"/>
        <color indexed="8"/>
        <rFont val="Arial"/>
        <family val="2"/>
      </rPr>
      <t>)</t>
    </r>
  </si>
  <si>
    <t>uk-direp:NumberDirectorsAccruingBenefitsUnderMoneyPurchaseScheme</t>
  </si>
  <si>
    <t xml:space="preserve">4 Interest payable </t>
  </si>
  <si>
    <t xml:space="preserve">Bank overdraft </t>
  </si>
  <si>
    <t>uk-gaap:BankOverdraftsFinanceCharges</t>
  </si>
  <si>
    <t xml:space="preserve">Finance lease and hire purchase contracts payable by instalments </t>
  </si>
  <si>
    <t>uk-gaap:LeasesHirePurchaseContractsFinanceCharges</t>
  </si>
  <si>
    <t xml:space="preserve">Ordinary shares of £1 each </t>
  </si>
  <si>
    <t>DESCRIPTION</t>
  </si>
  <si>
    <t>NOTE</t>
  </si>
  <si>
    <t xml:space="preserve">5 Taxation </t>
  </si>
  <si>
    <t xml:space="preserve">The tax charge for the year is arrived as follows </t>
  </si>
  <si>
    <t xml:space="preserve">UK corporation tax at 28% (2008 28.5%) on the profit </t>
  </si>
  <si>
    <t xml:space="preserve">adjusted for tax purposes </t>
  </si>
  <si>
    <t>uk-gaap:UKCurrentCorporationTaxOnIncomeForPeriod</t>
  </si>
  <si>
    <t xml:space="preserve">Adjustments to tax charge in respect of prior years </t>
  </si>
  <si>
    <t>uk-gaap:IncreaseDecreaseInUKCorporationTaxArisingFromAdjustmentForPriorPeriods</t>
  </si>
  <si>
    <t>uk-gaap:UKCurrentCorporationTaxAfterAdjustmentForPriorPeriods</t>
  </si>
  <si>
    <t>Group relief</t>
  </si>
  <si>
    <t>uk-gaap:GroupTaxationReliefReceivablePayable</t>
  </si>
  <si>
    <t xml:space="preserve">Total current tax charge </t>
  </si>
  <si>
    <t>uk-gaap:UKCurrentCorporationTax</t>
  </si>
  <si>
    <t xml:space="preserve">Net origination of timing differences (note 13) </t>
  </si>
  <si>
    <t>uk-gaap:IncreaseDecreaseInUKTaxFromOriginationReversalTimingDifferences</t>
  </si>
  <si>
    <t xml:space="preserve">Impact of rate change (note 13) </t>
  </si>
  <si>
    <t>uk-gaap:IncreaseDecreaseOnOpeningLiabilityForUKTaxFromChangesInTaxRatesLaws</t>
  </si>
  <si>
    <t xml:space="preserve">Tax charge on profit on ordinary activities </t>
  </si>
  <si>
    <t>The standard rate of tax for the period based on the UK standard rate of</t>
  </si>
  <si>
    <t>corporation tax is 28% The corporation tax rate has fallen to 28% as a result</t>
  </si>
  <si>
    <t>of the reduction in the UK corporation tax rate to 28% from 6 April 2008 The</t>
  </si>
  <si>
    <t>actual tax charge for the current and previous year differs from the standard</t>
  </si>
  <si>
    <t>rate for the reasons set out in the following reconciliation</t>
  </si>
  <si>
    <t xml:space="preserve">Profit on ordinary activities before tax </t>
  </si>
  <si>
    <t>uk-gaap:StandardNominalTaxRate</t>
  </si>
  <si>
    <r>
      <t xml:space="preserve">Tax on profit on ordinary activities at </t>
    </r>
    <r>
      <rPr>
        <sz val="9"/>
        <color indexed="10"/>
        <rFont val="Arial"/>
        <family val="2"/>
      </rPr>
      <t>28%</t>
    </r>
    <r>
      <rPr>
        <sz val="9"/>
        <color indexed="8"/>
        <rFont val="Arial"/>
        <family val="2"/>
      </rPr>
      <t xml:space="preserve"> (2008 </t>
    </r>
    <r>
      <rPr>
        <sz val="9"/>
        <color indexed="10"/>
        <rFont val="Arial"/>
        <family val="2"/>
      </rPr>
      <t>28.5%</t>
    </r>
    <r>
      <rPr>
        <sz val="9"/>
        <color indexed="8"/>
        <rFont val="Arial"/>
        <family val="2"/>
      </rPr>
      <t>)</t>
    </r>
  </si>
  <si>
    <t>uk-gaap:TaxOnGroupProfitOnOrdinaryActivitiesStandardUKTaxRate</t>
  </si>
  <si>
    <t xml:space="preserve">Factors affecting charge </t>
  </si>
  <si>
    <t xml:space="preserve">Movement in short term timing differences </t>
  </si>
  <si>
    <t>uk-gaap:ShortTermTimingDifferencesLeadingToDecreaseIncreaseInTaxation</t>
  </si>
  <si>
    <t xml:space="preserve">Expenses not deductible for tax purposes </t>
  </si>
  <si>
    <t>uk-gaap:ExpensesNotDeductibleForTaxPurposes</t>
  </si>
  <si>
    <t xml:space="preserve">Adjustments to tax charge in respect of prior periods </t>
  </si>
  <si>
    <t>uk-gaap:AdjustmentForPriorPeriodsLeadingToAnIncreaseDecreaseInTaxCharge</t>
  </si>
  <si>
    <t xml:space="preserve">Accelerated capital allowances </t>
  </si>
  <si>
    <t>uk-gaap:CapitalAllowancesInExcessDepreciationLeadingToDecreaseIncreaseInTax</t>
  </si>
  <si>
    <t xml:space="preserve">6 Dividends </t>
  </si>
  <si>
    <t xml:space="preserve">Equity dividend paid of £0.175 per ordinary share (2008 £0.25) </t>
  </si>
  <si>
    <t>uk-gaap:TotalDividendPayment</t>
  </si>
  <si>
    <t xml:space="preserve">7 Intangible fixed assets </t>
  </si>
  <si>
    <t xml:space="preserve">Development </t>
  </si>
  <si>
    <t xml:space="preserve">costs </t>
  </si>
  <si>
    <t xml:space="preserve">Cost </t>
  </si>
  <si>
    <t xml:space="preserve">At 1 January 2009 </t>
  </si>
  <si>
    <t>uk-gaap:IntangibleFixedAssetsCostOrValuation</t>
  </si>
  <si>
    <t>uk-gaap:IntangibleFixedAssetClassesDimension=uk-gaap:DevelopmentCosts</t>
  </si>
  <si>
    <t xml:space="preserve">Additions </t>
  </si>
  <si>
    <t>uk-gaap:IntangibleFixedAssetsAdditions</t>
  </si>
  <si>
    <t xml:space="preserve">At 31 December 2009 </t>
  </si>
  <si>
    <t xml:space="preserve">Amortisation </t>
  </si>
  <si>
    <t>uk-gaap:IntangibleFixedAssetsAggregateAmortisationImpairment</t>
  </si>
  <si>
    <t>Provided in the year</t>
  </si>
  <si>
    <t>uk-gaap:IntangibleFixedAssetsAmortisationChargedInPeriod</t>
  </si>
  <si>
    <t xml:space="preserve">Net book amount at 31 December 2009 </t>
  </si>
  <si>
    <t xml:space="preserve">Net book amount at 31 December 2008 </t>
  </si>
  <si>
    <t xml:space="preserve">8 Tangible fixed assets </t>
  </si>
  <si>
    <t xml:space="preserve">Freehold </t>
  </si>
  <si>
    <t>Vehicles,</t>
  </si>
  <si>
    <t>Fixtures,</t>
  </si>
  <si>
    <t xml:space="preserve">land and </t>
  </si>
  <si>
    <t xml:space="preserve">Plant and </t>
  </si>
  <si>
    <t>Fittings &amp;</t>
  </si>
  <si>
    <t xml:space="preserve">buildings </t>
  </si>
  <si>
    <t xml:space="preserve">machinery </t>
  </si>
  <si>
    <t xml:space="preserve">Equipment </t>
  </si>
  <si>
    <t xml:space="preserve">Total </t>
  </si>
  <si>
    <t>See comments in row 609 columns C,D and E</t>
  </si>
  <si>
    <t>At 1 January 2009</t>
  </si>
  <si>
    <t>uk-gaap:TangibleFixedAssetsCostOrValuation</t>
  </si>
  <si>
    <t>uk-gaap:TangibleFixedAssetsAdditions</t>
  </si>
  <si>
    <t xml:space="preserve">Disposals </t>
  </si>
  <si>
    <t>uk-gaap:TangibleFixedAssetsDisposals</t>
  </si>
  <si>
    <t>uk-gaap:TangibleFixedAssetsDepreciation</t>
  </si>
  <si>
    <t xml:space="preserve">Provided in the year </t>
  </si>
  <si>
    <t>uk-gaap:TangibleFixedAssetsDepreciationChargedInPeriod</t>
  </si>
  <si>
    <t>uk-gaap:TangibleFixedAssetsDepreciationDecreaseIncreaseOnDisposals</t>
  </si>
  <si>
    <t>The net book value of assets held under hire purchase and finance lease</t>
  </si>
  <si>
    <r>
      <t>agreements totalled £</t>
    </r>
    <r>
      <rPr>
        <sz val="9"/>
        <color indexed="10"/>
        <rFont val="Arial"/>
        <family val="2"/>
      </rPr>
      <t>1,096,616</t>
    </r>
    <r>
      <rPr>
        <sz val="9"/>
        <color indexed="8"/>
        <rFont val="Arial"/>
        <family val="2"/>
      </rPr>
      <t xml:space="preserve"> (2008 £</t>
    </r>
    <r>
      <rPr>
        <sz val="9"/>
        <color indexed="10"/>
        <rFont val="Arial"/>
        <family val="2"/>
      </rPr>
      <t>1,116,671</t>
    </r>
    <r>
      <rPr>
        <sz val="9"/>
        <color indexed="8"/>
        <rFont val="Arial"/>
        <family val="2"/>
      </rPr>
      <t>) During the year, depreciation</t>
    </r>
  </si>
  <si>
    <r>
      <t>of £</t>
    </r>
    <r>
      <rPr>
        <sz val="9"/>
        <color indexed="40"/>
        <rFont val="Arial"/>
        <family val="2"/>
      </rPr>
      <t>167,234</t>
    </r>
    <r>
      <rPr>
        <sz val="9"/>
        <color indexed="8"/>
        <rFont val="Arial"/>
        <family val="2"/>
      </rPr>
      <t xml:space="preserve"> (2008 £</t>
    </r>
    <r>
      <rPr>
        <sz val="9"/>
        <color indexed="40"/>
        <rFont val="Arial"/>
        <family val="2"/>
      </rPr>
      <t>202,824</t>
    </r>
    <r>
      <rPr>
        <sz val="9"/>
        <color indexed="8"/>
        <rFont val="Arial"/>
        <family val="2"/>
      </rPr>
      <t>) was charged on assets held under hire purchase and</t>
    </r>
  </si>
  <si>
    <t>finance lease agreements</t>
  </si>
  <si>
    <t xml:space="preserve">9 Stocks </t>
  </si>
  <si>
    <t>Raw materials and consumables</t>
  </si>
  <si>
    <t>uk-gaap:StocksRawMaterialsConsumables</t>
  </si>
  <si>
    <t xml:space="preserve">Work in progress </t>
  </si>
  <si>
    <t>uk-gaap:WorkInProgress</t>
  </si>
  <si>
    <t xml:space="preserve">Finished goods and goods for resale </t>
  </si>
  <si>
    <t>uk-gaap:FinishedGoodsGoodsForResale</t>
  </si>
  <si>
    <t>The replacement cost of the above stocks would not be significantly different</t>
  </si>
  <si>
    <t>from the values stated</t>
  </si>
  <si>
    <t xml:space="preserve">10 Debtors </t>
  </si>
  <si>
    <t xml:space="preserve">Trade debtors </t>
  </si>
  <si>
    <t>uk-gaap:TradeDebtors</t>
  </si>
  <si>
    <t>Amounts owed by other group undertakings</t>
  </si>
  <si>
    <t>uk-gaap:AmountsOwedByGroupUndertakingsOtherParticipatingInterests</t>
  </si>
  <si>
    <t xml:space="preserve">Other debtors </t>
  </si>
  <si>
    <t>uk-gaap:OtherDebtors</t>
  </si>
  <si>
    <t>Prepayments and accrued income</t>
  </si>
  <si>
    <t>uk-gaap:PrepaymentsAccruedIncomeCurrentAsset</t>
  </si>
  <si>
    <t xml:space="preserve">Amounts recoverable on contract </t>
  </si>
  <si>
    <t>uk-gaap:AmountsRecoverableOnContracts</t>
  </si>
  <si>
    <t>11 Creditors: amounts falling due within one year</t>
  </si>
  <si>
    <t>uk-gaap:BankOverdrafts</t>
  </si>
  <si>
    <t>uk-gaap:FinancialInstrumentCurrentNon-currentDimension=uk-gaap:CurrentFinancialInstruments</t>
  </si>
  <si>
    <t>Obligations under finance leases and hire purchase contracts</t>
  </si>
  <si>
    <t>uk-gaap:ObligationsUnderFinanceLeaseHirePurchaseContractsWithinOneYear</t>
  </si>
  <si>
    <t xml:space="preserve">Trade creditors </t>
  </si>
  <si>
    <t>uk-gaap:TradeCreditorsWithinOneYear</t>
  </si>
  <si>
    <t xml:space="preserve">Other creditors </t>
  </si>
  <si>
    <t>uk-gaap:OtherCreditorsDueWithinOneYear</t>
  </si>
  <si>
    <t xml:space="preserve">Corporation tax </t>
  </si>
  <si>
    <t>uk-gaap:CorporationTaxDueWithinOneYear</t>
  </si>
  <si>
    <t>Other taxation and social security</t>
  </si>
  <si>
    <t>uk-gaap:OtherTaxationSocialSecurityWithinOneYear</t>
  </si>
  <si>
    <t>Accruals and other deferred income</t>
  </si>
  <si>
    <t>uk-gaap:AccrualsDeferredIncomeWithinOneYear</t>
  </si>
  <si>
    <t>Amounts owed to parent undertaking</t>
  </si>
  <si>
    <t>uk-gaap:AmountsOwedToParentUndertakingWithinOneYear</t>
  </si>
  <si>
    <t xml:space="preserve">Amount owed to group undertakings </t>
  </si>
  <si>
    <t>uk-gaap:AmountsOwedToGroupUndertakingsOtherParticipatingInterestsWithinOneYear</t>
  </si>
  <si>
    <t xml:space="preserve">Secured creditors included above are as follows </t>
  </si>
  <si>
    <t>uk-gaap:BankOverdraftsSecured</t>
  </si>
  <si>
    <t>Finance lease and hire purchase instalments, secured on the assets</t>
  </si>
  <si>
    <t xml:space="preserve">concerned </t>
  </si>
  <si>
    <t>Bank overdrafts are secured on the trade debtors of the company</t>
  </si>
  <si>
    <t>FootnoteLink to uk-gaap:BankOverdrafts and uk-gaap:TradeDebtors</t>
  </si>
  <si>
    <t xml:space="preserve">12 Creditors: amounts falling due after more than one year </t>
  </si>
  <si>
    <t xml:space="preserve">Obligations under finance leases and hire purchase contracts </t>
  </si>
  <si>
    <t>uk-gaap:ObligationsUnderFinanceLeaseHirePurchaseContractsAfterOneYear</t>
  </si>
  <si>
    <t>Obligations under finance leases and hire purchase contracts are wholly payable</t>
  </si>
  <si>
    <t>uk-gaap:CreditorsDueAfterOneYearFree-textComment</t>
  </si>
  <si>
    <t>within five years, by instalments, and are secured on the fixed assets</t>
  </si>
  <si>
    <t>concerned</t>
  </si>
  <si>
    <t xml:space="preserve">The amounts payable under finance leases and hire purchase contracts are as follows </t>
  </si>
  <si>
    <t>In more than one year, but no more than two years</t>
  </si>
  <si>
    <t>uk-gaap:ObligationsUnderFinanceLeasesHirePurchaseContractsBetweenOneToTwoYears</t>
  </si>
  <si>
    <t xml:space="preserve">In more than two years, but no more than five years </t>
  </si>
  <si>
    <t>uk-gaap:ObligationsUnderFinanceLeasesHirePurchaseContractsBetweenTwoToFiveYears</t>
  </si>
  <si>
    <t xml:space="preserve">13 Provisions for liabilities and charges </t>
  </si>
  <si>
    <t>Deferred</t>
  </si>
  <si>
    <t xml:space="preserve">taxation </t>
  </si>
  <si>
    <t>uk-gaap:ProvisionsClassesDimension=uk-gaap:ProvisionsForDeferredTaxation</t>
  </si>
  <si>
    <t>uk-gaap:ProvisionsChargedCreditedToProfitLossAccountDuringPeriod</t>
  </si>
  <si>
    <t>Deferred taxation provided for in the financial statements is set out below</t>
  </si>
  <si>
    <t>There were no unprovided amounts of deferred taxation at 31 December 2009</t>
  </si>
  <si>
    <t>uk-gaap:ProvisionsFree-textComment</t>
  </si>
  <si>
    <t>or 31 December 2008</t>
  </si>
  <si>
    <t xml:space="preserve">Amount provided </t>
  </si>
  <si>
    <t>Accelerated capital allowances</t>
  </si>
  <si>
    <t>uk-gaap:DifferenceBetweenAccumulatedDepreciationAmortisationCapitalAllowances</t>
  </si>
  <si>
    <t xml:space="preserve">Other short term timing differences </t>
  </si>
  <si>
    <t>uk-gaap:OtherTimingDifferences</t>
  </si>
  <si>
    <t xml:space="preserve">14 Called up share capital </t>
  </si>
  <si>
    <t>Authorised, Issued and fully paid</t>
  </si>
  <si>
    <t>uk-gaap:ParValueShare</t>
  </si>
  <si>
    <r>
      <t>Ordinary shares of £</t>
    </r>
    <r>
      <rPr>
        <sz val="9"/>
        <color indexed="40"/>
        <rFont val="Arial"/>
        <family val="2"/>
      </rPr>
      <t>1</t>
    </r>
    <r>
      <rPr>
        <sz val="9"/>
        <color indexed="8"/>
        <rFont val="Arial"/>
        <family val="2"/>
      </rPr>
      <t xml:space="preserve"> each </t>
    </r>
  </si>
  <si>
    <t>uk-gaap:ShareCapitalAllottedCalledUpPaid</t>
  </si>
  <si>
    <t>Cl: Raw materials and consumables</t>
  </si>
  <si>
    <t xml:space="preserve">Cl: Work in progress </t>
  </si>
  <si>
    <t xml:space="preserve">Cl:: Finished goods and goods for resale </t>
  </si>
  <si>
    <t>Memo Codes</t>
  </si>
  <si>
    <t>Balancing account</t>
  </si>
  <si>
    <t xml:space="preserve">Cl: Finished goods and goods for resale </t>
  </si>
  <si>
    <t xml:space="preserve">15 Reserves </t>
  </si>
  <si>
    <t>Profit</t>
  </si>
  <si>
    <t>and loss</t>
  </si>
  <si>
    <t xml:space="preserve">account </t>
  </si>
  <si>
    <t>Profit for the year</t>
  </si>
  <si>
    <t xml:space="preserve">Dividends </t>
  </si>
  <si>
    <t xml:space="preserve">16 Reconciliation of movements in equity shareholders' funds </t>
  </si>
  <si>
    <t>Profit for the financial year</t>
  </si>
  <si>
    <t>uk-gaap:EquityDividendsPaid</t>
  </si>
  <si>
    <t>Net increase/decrease) in equity shareholders' funds</t>
  </si>
  <si>
    <t>uk-gaap:NetIncreaseDecreaseInShareholdersFunds</t>
  </si>
  <si>
    <t xml:space="preserve">Equity shareholders' funds at 1 January 2009 </t>
  </si>
  <si>
    <t xml:space="preserve">Equity shareholders' funds at 31 December 2009 </t>
  </si>
  <si>
    <t xml:space="preserve">17 Guarantees and other financial commitments </t>
  </si>
  <si>
    <t xml:space="preserve">Contingent liabilities </t>
  </si>
  <si>
    <t>The company is party to a cross guarantee in favour of Large Bank Plc entered</t>
  </si>
  <si>
    <t>uk-gaap:DescriptionGuarantee</t>
  </si>
  <si>
    <t>uk-gaap:SpecificGuaranteesContingentLiabilitiesGrouping</t>
  </si>
  <si>
    <r>
      <t xml:space="preserve">into by the parent company, </t>
    </r>
    <r>
      <rPr>
        <sz val="9"/>
        <color indexed="40"/>
        <rFont val="Arial"/>
        <family val="2"/>
      </rPr>
      <t>AAAAA Parent Ltd</t>
    </r>
  </si>
  <si>
    <t>uk-gaap:SubsidiaryOrParentEntityCoveredIfApplicable</t>
  </si>
  <si>
    <t xml:space="preserve">Operating lease commitments </t>
  </si>
  <si>
    <t>At the period end there were annual commitments under non-cancellable operating</t>
  </si>
  <si>
    <t>leases in respect of office equipment which expire as follows</t>
  </si>
  <si>
    <t xml:space="preserve">Within one year </t>
  </si>
  <si>
    <t>uk-gaap:OtherOperatingLeasesExpiringWithinOneYear</t>
  </si>
  <si>
    <t xml:space="preserve">18 Transactions with related parties </t>
  </si>
  <si>
    <t>Advantage has been taken of the exemption available under FRS 8 to dispense</t>
  </si>
  <si>
    <t>uk-gaap:RelatedPartyTransactionExemptionBeingClaimed</t>
  </si>
  <si>
    <t>With the requirement to disclose transactions With fellow subsidiaries, 100% of</t>
  </si>
  <si>
    <t>whose voting rights are held within the group and which are included in the</t>
  </si>
  <si>
    <t>consolidated financial statements of AAAAA Patent Ltd</t>
  </si>
  <si>
    <t xml:space="preserve">19 Ultimate parent undertaking </t>
  </si>
  <si>
    <t>The immediate and ultimate holding company and controlling party of this</t>
  </si>
  <si>
    <t>uk-gaap:NameControllingParty</t>
  </si>
  <si>
    <t>uk-gaap:UltimateParentEntityOrControllingPartyGrouping</t>
  </si>
  <si>
    <r>
      <t xml:space="preserve">company is </t>
    </r>
    <r>
      <rPr>
        <sz val="9"/>
        <color indexed="40"/>
        <rFont val="Arial"/>
        <family val="2"/>
      </rPr>
      <t>AAAAA Parent Ltd</t>
    </r>
    <r>
      <rPr>
        <sz val="9"/>
        <color indexed="8"/>
        <rFont val="Arial"/>
        <family val="2"/>
      </rPr>
      <t xml:space="preserve"> </t>
    </r>
    <r>
      <rPr>
        <sz val="9"/>
        <color indexed="12"/>
        <rFont val="Arial"/>
        <family val="2"/>
      </rPr>
      <t>which is registered in England and Wales Copies of</t>
    </r>
  </si>
  <si>
    <t>uk-gaap:ControllingPartyUltimateControllingParty</t>
  </si>
  <si>
    <r>
      <t>the group accounts may be obtained from the Secretary</t>
    </r>
    <r>
      <rPr>
        <sz val="9"/>
        <color indexed="8"/>
        <rFont val="Arial"/>
        <family val="2"/>
      </rPr>
      <t xml:space="preserve">, </t>
    </r>
    <r>
      <rPr>
        <sz val="9"/>
        <color indexed="10"/>
        <rFont val="Arial"/>
        <family val="2"/>
      </rPr>
      <t>Parent House, Parent</t>
    </r>
  </si>
  <si>
    <t>uk-gaap:AddressControllingParty</t>
  </si>
  <si>
    <t>Road, Parent Town, PT1 GRP</t>
  </si>
  <si>
    <t>uk-gaap:NameParentLargestGroupInWhichResultsAreConsolidated</t>
  </si>
  <si>
    <t>uk-gaap:ParentLargestGroupInWhichResultsAreConsolidatedGrouping</t>
  </si>
  <si>
    <t>uk-gaap:CountryInWhichParentLargestGroupIncorporated</t>
  </si>
  <si>
    <t>uk-countries:CountriesDimension=uk-countries:England</t>
  </si>
  <si>
    <t>XBRL tagging information has been added to this sample using a combination of specific columns and cell comments.</t>
  </si>
  <si>
    <t>Column and comment entries</t>
  </si>
  <si>
    <t>The 'Element Name' column (column H) generally contains the QNAME of UK GAAP taxonomy elements.  The prefixes are the standard prefixes used in the UK GAAP taxonomy. If an element applies to a column of sample data instead of a row  the element name has been added as a comment to a specific cell of sample data or above a column of sample data.</t>
  </si>
  <si>
    <t>The 'Tuple' column (column I) contains the name of the parent element if the element is reported in a Tuple.</t>
  </si>
  <si>
    <t>The 'Dimensions' column (column K) generally contains any dimensional qualifiers for an element in the format of 'dimension=value' using QNAMEs for the dimensions and values. If the dimensions apply to a column of sample data rather than a row they have been added as comments above the column of sample data with a reference to the comment field in this column. A comma-separated list is used when there is more than one dimension.</t>
  </si>
  <si>
    <t>Font styles and colours</t>
  </si>
  <si>
    <t>To give a broad indication of the content from the sample data that an element applies to, the element names have been alternatively coloured red or blue and their matching content in the sample data (usually on the same row) will similarly be red or blue . An element name in black means that the element has a boolean value or is an empty element.</t>
  </si>
  <si>
    <t>Minimum Tagging</t>
  </si>
  <si>
    <t>An element name in italics means that it is included on the minimum tagging list.</t>
  </si>
  <si>
    <t>See README sheet for explanation of XBRL tagging data</t>
  </si>
  <si>
    <t>`</t>
  </si>
  <si>
    <t>Tuple</t>
  </si>
  <si>
    <t>Dimensions</t>
  </si>
  <si>
    <t>uk-bus:StartDateForPeriodCoveredByReport</t>
  </si>
  <si>
    <t>uk-bus:EndDateForPeriodCoveredByReport</t>
  </si>
  <si>
    <t>uk-bus:NameAuthor</t>
  </si>
  <si>
    <t>uk-bus:XBRLDocumentAuthorGrouping</t>
  </si>
  <si>
    <t>uk-bus:DescriptionOrTitleAuthor</t>
  </si>
  <si>
    <t>uk-bus:EntityDormant</t>
  </si>
  <si>
    <t>uk-bus:EntityTrading</t>
  </si>
  <si>
    <t xml:space="preserve">AAAAA Limited </t>
  </si>
  <si>
    <t>uk-bus:EntityCurrentLegalOrRegisteredName</t>
  </si>
  <si>
    <t xml:space="preserve">Annual Report </t>
  </si>
  <si>
    <t xml:space="preserve">For the year ended 31 December 2009 </t>
  </si>
  <si>
    <t xml:space="preserve"> </t>
  </si>
  <si>
    <r>
      <t xml:space="preserve">Company registration number: </t>
    </r>
    <r>
      <rPr>
        <sz val="9"/>
        <color indexed="40"/>
        <rFont val="Arial"/>
        <family val="2"/>
      </rPr>
      <t>87654321</t>
    </r>
  </si>
  <si>
    <t>uk-bus:UKCompaniesHouseRegisteredNumber</t>
  </si>
  <si>
    <t xml:space="preserve">Registered office </t>
  </si>
  <si>
    <t>Sample House</t>
  </si>
  <si>
    <t>uk-bus:AddressLine1</t>
  </si>
  <si>
    <t>uk-bus:EntityContactTypeDimension=uk-bus:RegisteredOffice</t>
  </si>
  <si>
    <t>Sample Town</t>
  </si>
  <si>
    <t>uk-bus:PrincipalLocation-CityOrTown</t>
  </si>
  <si>
    <t>ST9 9ZY</t>
  </si>
  <si>
    <t>uk-bus:PostalCodeZip</t>
  </si>
  <si>
    <t xml:space="preserve">Directors </t>
  </si>
  <si>
    <t>A A Green</t>
  </si>
  <si>
    <t>uk-bus:NameEntityOfficer</t>
  </si>
  <si>
    <t>uk-bus:EntityOfficersDimension=uk-bus:Director1</t>
  </si>
  <si>
    <t>B B Black</t>
  </si>
  <si>
    <t>uk-bus:EntityOfficersDimension=uk-bus:Director2</t>
  </si>
  <si>
    <t xml:space="preserve">Secretary </t>
  </si>
  <si>
    <t>C C Smith</t>
  </si>
  <si>
    <t>uk-bus:EntityOfficersDimension=uk-bus:CompanySecretary</t>
  </si>
  <si>
    <t xml:space="preserve">Auditors </t>
  </si>
  <si>
    <t>DEF LLP</t>
  </si>
  <si>
    <t>uk-bus:NameThirdPartyAgent</t>
  </si>
  <si>
    <t>uk-bus:ThirdPartyAgentTypeDimension=uk-bus:EntityAccountantsOrAuditors</t>
  </si>
  <si>
    <t>DEF House</t>
  </si>
  <si>
    <t>ST12 0ZZ</t>
  </si>
  <si>
    <t xml:space="preserve">REPORT OF THE DIRECTORS </t>
  </si>
  <si>
    <t>The directors present their report and the audited financial statements for the</t>
  </si>
  <si>
    <t>year ended 31 December 2009</t>
  </si>
  <si>
    <t xml:space="preserve">Results and dividends </t>
  </si>
  <si>
    <t>The company's profit for the year is £1,416,474 (2008 £899,585) The company</t>
  </si>
  <si>
    <t>paid a dividend of £700,000 (2008 £1,000,000) during the year</t>
  </si>
  <si>
    <t xml:space="preserve">Principal activity and business review </t>
  </si>
  <si>
    <t>As predicted last year the manufacture of widgets for</t>
  </si>
  <si>
    <t>uk-bus:DescriptionPrincipalActivities</t>
  </si>
  <si>
    <t>BigCorp during the year stabilised at a lower level than hitherto The resultant</t>
  </si>
  <si>
    <t>available capacity was principally taken up with the successful completion of a</t>
  </si>
  <si>
    <t>large scale (£4m) micro widget project and increased activity in other areas</t>
  </si>
  <si>
    <t>Investment in the AAAAA China facility has commenced and anticipates production</t>
  </si>
  <si>
    <t>in the coming financial year</t>
  </si>
  <si>
    <t>The company continues to strive to be a 'best in class' supplier of components</t>
  </si>
  <si>
    <t>for OEM's and hence considers improvement in Key Performance</t>
  </si>
  <si>
    <t>Indicators of on-time delivery and quality performance to be fundamental to</t>
  </si>
  <si>
    <t>this strategy The year's performance has enabled the company to maintain Its</t>
  </si>
  <si>
    <t>status as a category A supplier to its principal customer</t>
  </si>
  <si>
    <t xml:space="preserve">Key Performance indicators: </t>
  </si>
  <si>
    <t>Return on turnover (Operating Profit/Turnover)</t>
  </si>
  <si>
    <t xml:space="preserve">Gross Margin </t>
  </si>
  <si>
    <t xml:space="preserve">Quality incidents as a percentage of total deliveries in the year </t>
  </si>
  <si>
    <t xml:space="preserve">Percentage of on-time deliveries in the year </t>
  </si>
  <si>
    <t xml:space="preserve">Principal risks and uncertainties facing the company </t>
  </si>
  <si>
    <t>The principal risks and uncertainties facing the company include the acceptance</t>
  </si>
  <si>
    <t>by end customers of its products, changes in customer requirements and in</t>
  </si>
  <si>
    <t>levels of demand in the market, competitive pressure on pricing, delivery or</t>
  </si>
  <si>
    <t>technology, utility costs, changes in government legislation, and overall</t>
  </si>
  <si>
    <t>economic conditions</t>
  </si>
  <si>
    <t xml:space="preserve">Financial instruments </t>
  </si>
  <si>
    <t>The company's operations expose it to a variety of financial risks including</t>
  </si>
  <si>
    <t>uk-gaap:GeneralDescriptionFinancialRiskFactorsTheirManagement</t>
  </si>
  <si>
    <t>the effects of changes in interest rates on debt, foreign currency exchange</t>
  </si>
  <si>
    <t>rates, credit risk and liquidity risk</t>
  </si>
  <si>
    <t>The company's principal financial instruments comprise cash and bank deposits,</t>
  </si>
  <si>
    <t>bank loans and overdrafts and obligations under finance leases together with</t>
  </si>
  <si>
    <t>trade debtors and trade creditors that arise directly from its operations The</t>
  </si>
  <si>
    <t>company has not entered into derivative transactions, with the exception of</t>
  </si>
  <si>
    <t>foreign exchange contracts in the normal course of trade, nor does it trade in</t>
  </si>
  <si>
    <t>financial instruments as a matter of policy</t>
  </si>
  <si>
    <t>The main risks arising from the company's financial instruments can be analysed</t>
  </si>
  <si>
    <t>as follows</t>
  </si>
  <si>
    <t xml:space="preserve">Credit risk </t>
  </si>
  <si>
    <t>The company's principal financial assets are bank balances, cash, and trade</t>
  </si>
  <si>
    <t>uk-gaap:DescriptionCreditRiskExposureManagement</t>
  </si>
  <si>
    <t>debtors, which represent the company's maximum exposure to credit risk in</t>
  </si>
  <si>
    <t>relation to financial assets</t>
  </si>
  <si>
    <t>Credit risk is managed by monitoring the aggregate amount and duration of</t>
  </si>
  <si>
    <t>exposure to any one customer depending upon their credit rating The amounts</t>
  </si>
  <si>
    <t>presented in the balance sheet are net of allowances for doubtful debts,</t>
  </si>
  <si>
    <t>estimated by the company's management based on prior experience and their</t>
  </si>
  <si>
    <t>assessment of the current economic environment.</t>
  </si>
  <si>
    <t>The credit risk on liquid funds is limited because the counterparties are banks</t>
  </si>
  <si>
    <t>with high credit-ratings assigned by international credit-rating agencies</t>
  </si>
  <si>
    <t xml:space="preserve">Foreign currency risk </t>
  </si>
  <si>
    <t>The company's principal exposure to exchange rate fluctuations arises on the</t>
  </si>
  <si>
    <t>uk-gaap:DescriptionForeignExchangeRiskExposureManagement</t>
  </si>
  <si>
    <t>translation of receipts arising from contracts denominated in Euros and US</t>
  </si>
  <si>
    <t>dollars</t>
  </si>
  <si>
    <t>Where naturally hedging with other group companies is not possible the company</t>
  </si>
  <si>
    <t>seeks to mitigate exchange exposure by entering into forward foreign currency</t>
  </si>
  <si>
    <t>AproNL</t>
  </si>
  <si>
    <t>001</t>
  </si>
  <si>
    <t>056</t>
  </si>
  <si>
    <t>176</t>
  </si>
  <si>
    <t>262</t>
  </si>
  <si>
    <t>230</t>
  </si>
  <si>
    <t>231</t>
  </si>
  <si>
    <t>234</t>
  </si>
  <si>
    <t>232</t>
  </si>
  <si>
    <t>235</t>
  </si>
  <si>
    <t>341</t>
  </si>
  <si>
    <t>292</t>
  </si>
  <si>
    <t>Apro</t>
  </si>
  <si>
    <t>Checks</t>
  </si>
  <si>
    <t>Split of wages across areas</t>
  </si>
  <si>
    <t>Production</t>
  </si>
  <si>
    <t>Distribution</t>
  </si>
  <si>
    <t>Admin</t>
  </si>
  <si>
    <t>These figures are fictitious. Have assumed average wage per employee the same between areas. Changed re Distribution, too much.</t>
  </si>
  <si>
    <t>Need to split between</t>
  </si>
  <si>
    <t>Activities: Costs of sales, Distribution, Admin</t>
  </si>
  <si>
    <t>Type of cost: Depreciation, Finance charges (already shown)</t>
  </si>
  <si>
    <t>Ownership: Owned or Leased</t>
  </si>
  <si>
    <t>Type of asset: L&amp;B, Vehicles and Plant, F&amp;F</t>
  </si>
  <si>
    <t>Assumptions</t>
  </si>
  <si>
    <t>Type of cost: All finance charges relate to VP&amp;M in CoS</t>
  </si>
  <si>
    <t>Ownership</t>
  </si>
  <si>
    <t>Type of asset: See a)</t>
  </si>
  <si>
    <t>a)</t>
  </si>
  <si>
    <t>b)</t>
  </si>
  <si>
    <t>c)</t>
  </si>
  <si>
    <t>d)</t>
  </si>
  <si>
    <t>Lease</t>
  </si>
  <si>
    <t>Owned</t>
  </si>
  <si>
    <t>TFA-VehPlant&amp;M-Depn</t>
  </si>
  <si>
    <t>TFA-L&amp;B-Depn</t>
  </si>
  <si>
    <t>TFA-F&amp;F-Depn</t>
  </si>
  <si>
    <t>CoS</t>
  </si>
  <si>
    <t>Activities: Vehicles, Plant and Machinery - split see below. L&amp;B split 40:40:20 F&amp;F 20:20:60</t>
  </si>
  <si>
    <t>IFA-Dev Costs</t>
  </si>
  <si>
    <t>All IFA depn charged to CoS section.</t>
  </si>
  <si>
    <t>Check</t>
  </si>
  <si>
    <t>OWNED</t>
  </si>
  <si>
    <t>LEASED</t>
  </si>
  <si>
    <t>TFA-VehPlant&amp;M-Depn (owned)</t>
  </si>
  <si>
    <t>TFA-VehPlant&amp;M-Depn (leased)</t>
  </si>
  <si>
    <t>Profit or Loss retained</t>
  </si>
  <si>
    <t>TB</t>
  </si>
  <si>
    <t>P&amp;L</t>
  </si>
  <si>
    <t>BS</t>
  </si>
  <si>
    <t>CURRENT</t>
  </si>
  <si>
    <t>PREVIOUS</t>
  </si>
  <si>
    <t>Dr/(Cr)</t>
  </si>
  <si>
    <t>TxId</t>
  </si>
  <si>
    <t>4907</t>
  </si>
  <si>
    <t>2409</t>
  </si>
  <si>
    <t>4551</t>
  </si>
  <si>
    <t>5092</t>
  </si>
  <si>
    <t>2120</t>
  </si>
  <si>
    <t>4107</t>
  </si>
  <si>
    <t>5060</t>
  </si>
  <si>
    <t>1850</t>
  </si>
  <si>
    <t>4481</t>
  </si>
  <si>
    <t>2806</t>
  </si>
  <si>
    <t>2805</t>
  </si>
  <si>
    <t>2815</t>
  </si>
  <si>
    <t>2804</t>
  </si>
  <si>
    <t>4656</t>
  </si>
  <si>
    <t>4655</t>
  </si>
  <si>
    <t>4653</t>
  </si>
  <si>
    <t>4664</t>
  </si>
  <si>
    <t>4654</t>
  </si>
  <si>
    <t>4658</t>
  </si>
  <si>
    <t>5062</t>
  </si>
  <si>
    <t>1852</t>
  </si>
  <si>
    <t>4483</t>
  </si>
  <si>
    <t>2380</t>
  </si>
  <si>
    <t>5059</t>
  </si>
  <si>
    <t>1849</t>
  </si>
  <si>
    <t>4480</t>
  </si>
  <si>
    <t>1694</t>
  </si>
  <si>
    <t>1683</t>
  </si>
  <si>
    <t>5337</t>
  </si>
  <si>
    <t>2478</t>
  </si>
  <si>
    <t>2272</t>
  </si>
  <si>
    <t>3571</t>
  </si>
  <si>
    <t>387</t>
  </si>
  <si>
    <t>2080</t>
  </si>
  <si>
    <t>4920</t>
  </si>
  <si>
    <t>NOTES</t>
  </si>
  <si>
    <t>Have used TxId for Finance, rather than the more general one per the label to the left, which would be 3021</t>
  </si>
  <si>
    <t>2739</t>
  </si>
  <si>
    <t>2456</t>
  </si>
  <si>
    <t>2741</t>
  </si>
  <si>
    <t>2750</t>
  </si>
  <si>
    <t>4776</t>
  </si>
  <si>
    <t>4834</t>
  </si>
  <si>
    <t>237</t>
  </si>
  <si>
    <t>3507</t>
  </si>
  <si>
    <t>3935</t>
  </si>
  <si>
    <t>273</t>
  </si>
  <si>
    <t>Cash at bank</t>
  </si>
  <si>
    <t>58a</t>
  </si>
  <si>
    <t>58b</t>
  </si>
  <si>
    <t>768.00</t>
  </si>
  <si>
    <t>Cash in hand</t>
  </si>
  <si>
    <t>542</t>
  </si>
  <si>
    <t>541</t>
  </si>
  <si>
    <t>575</t>
  </si>
  <si>
    <t>382</t>
  </si>
  <si>
    <t>3389</t>
  </si>
  <si>
    <t>4833</t>
  </si>
  <si>
    <t>3496</t>
  </si>
  <si>
    <t>1017</t>
  </si>
  <si>
    <t>3673</t>
  </si>
  <si>
    <t>64</t>
  </si>
  <si>
    <t>266</t>
  </si>
  <si>
    <t>254</t>
  </si>
  <si>
    <t>3388</t>
  </si>
  <si>
    <t>4062</t>
  </si>
  <si>
    <t>4038</t>
  </si>
  <si>
    <t>4378</t>
  </si>
  <si>
    <t>3984</t>
  </si>
  <si>
    <t>3990</t>
  </si>
  <si>
    <t>SIMPLIFIED</t>
  </si>
  <si>
    <t>FULL</t>
  </si>
  <si>
    <t>Or could take TxId 1268 from Notes. Or indivual ones from Det P&amp;L</t>
  </si>
  <si>
    <t>1266</t>
  </si>
  <si>
    <t>1267</t>
  </si>
  <si>
    <t>1265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</si>
</sst>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_);\(#,##0\)"/>
    <numFmt numFmtId="166" formatCode="#,##0_ ;[Red]\-#,##0\ "/>
  </numFmts>
  <fonts count="56" x14ac:knownFonts="1">
    <font>
      <sz val="11"/>
      <color indexed="8"/>
      <name val="Calibri"/>
      <family val="2"/>
    </font>
    <font>
      <sz val="10"/>
      <name val="Arial"/>
    </font>
    <font>
      <sz val="11"/>
      <color indexed="8"/>
      <name val="Arial"/>
      <family val="2"/>
    </font>
    <font>
      <sz val="11"/>
      <color indexed="9"/>
      <name val="Arial"/>
      <family val="2"/>
    </font>
    <font>
      <sz val="11"/>
      <color indexed="20"/>
      <name val="Arial"/>
      <family val="2"/>
    </font>
    <font>
      <b/>
      <sz val="11"/>
      <color indexed="52"/>
      <name val="Arial"/>
      <family val="2"/>
    </font>
    <font>
      <b/>
      <sz val="11"/>
      <color indexed="9"/>
      <name val="Arial"/>
      <family val="2"/>
    </font>
    <font>
      <i/>
      <sz val="11"/>
      <color indexed="23"/>
      <name val="Arial"/>
      <family val="2"/>
    </font>
    <font>
      <sz val="11"/>
      <color indexed="17"/>
      <name val="Arial"/>
      <family val="2"/>
    </font>
    <font>
      <b/>
      <sz val="15"/>
      <color indexed="56"/>
      <name val="Arial"/>
      <family val="2"/>
    </font>
    <font>
      <b/>
      <sz val="13"/>
      <color indexed="56"/>
      <name val="Arial"/>
      <family val="2"/>
    </font>
    <font>
      <b/>
      <sz val="11"/>
      <color indexed="56"/>
      <name val="Arial"/>
      <family val="2"/>
    </font>
    <font>
      <sz val="11"/>
      <color indexed="62"/>
      <name val="Arial"/>
      <family val="2"/>
    </font>
    <font>
      <sz val="11"/>
      <color indexed="52"/>
      <name val="Arial"/>
      <family val="2"/>
    </font>
    <font>
      <sz val="11"/>
      <color indexed="60"/>
      <name val="Arial"/>
      <family val="2"/>
    </font>
    <font>
      <sz val="10"/>
      <name val="Arial"/>
      <family val="2"/>
    </font>
    <font>
      <b/>
      <sz val="11"/>
      <color indexed="63"/>
      <name val="Arial"/>
      <family val="2"/>
    </font>
    <font>
      <b/>
      <sz val="18"/>
      <color indexed="56"/>
      <name val="Cambria"/>
      <family val="2"/>
    </font>
    <font>
      <b/>
      <sz val="11"/>
      <color indexed="8"/>
      <name val="Arial"/>
      <family val="2"/>
    </font>
    <font>
      <sz val="11"/>
      <color indexed="10"/>
      <name val="Arial"/>
      <family val="2"/>
    </font>
    <font>
      <sz val="9"/>
      <color indexed="8"/>
      <name val="Arial"/>
      <family val="2"/>
    </font>
    <font>
      <b/>
      <sz val="9"/>
      <color indexed="8"/>
      <name val="Arial"/>
      <family val="2"/>
    </font>
    <font>
      <i/>
      <sz val="9"/>
      <color indexed="8"/>
      <name val="Arial"/>
      <family val="2"/>
    </font>
    <font>
      <b/>
      <sz val="9"/>
      <color indexed="10"/>
      <name val="Arial"/>
      <family val="2"/>
    </font>
    <font>
      <b/>
      <sz val="8"/>
      <color indexed="8"/>
      <name val="Tahoma"/>
      <family val="2"/>
    </font>
    <font>
      <sz val="8"/>
      <color indexed="8"/>
      <name val="Tahoma"/>
      <family val="2"/>
    </font>
    <font>
      <i/>
      <sz val="9"/>
      <color indexed="10"/>
      <name val="Arial"/>
      <family val="2"/>
    </font>
    <font>
      <sz val="9"/>
      <color indexed="40"/>
      <name val="Arial"/>
      <family val="2"/>
    </font>
    <font>
      <i/>
      <sz val="9"/>
      <color indexed="40"/>
      <name val="Arial"/>
      <family val="2"/>
    </font>
    <font>
      <sz val="9"/>
      <color indexed="10"/>
      <name val="Arial"/>
      <family val="2"/>
    </font>
    <font>
      <sz val="9"/>
      <color indexed="12"/>
      <name val="Arial"/>
      <family val="2"/>
    </font>
    <font>
      <i/>
      <sz val="9"/>
      <color indexed="12"/>
      <name val="Arial"/>
      <family val="2"/>
    </font>
    <font>
      <sz val="9"/>
      <name val="Arial"/>
      <family val="2"/>
    </font>
    <font>
      <sz val="9"/>
      <color indexed="8"/>
      <name val="Tahoma"/>
      <family val="2"/>
    </font>
    <font>
      <i/>
      <sz val="8"/>
      <color indexed="8"/>
      <name val="Tahoma"/>
      <family val="2"/>
    </font>
    <font>
      <b/>
      <u/>
      <sz val="11"/>
      <color indexed="8"/>
      <name val="Calibri"/>
      <family val="2"/>
    </font>
    <font>
      <sz val="8"/>
      <color indexed="81"/>
      <name val="Tahoma"/>
      <family val="2"/>
    </font>
    <font>
      <b/>
      <sz val="8"/>
      <color indexed="81"/>
      <name val="Tahoma"/>
      <family val="2"/>
    </font>
    <font>
      <sz val="8"/>
      <name val="Calibri"/>
      <family val="2"/>
    </font>
    <font>
      <sz val="9"/>
      <color indexed="18"/>
      <name val="Arial"/>
      <family val="2"/>
    </font>
    <font>
      <sz val="9"/>
      <color indexed="57"/>
      <name val="Arial"/>
      <family val="2"/>
    </font>
    <font>
      <b/>
      <sz val="9"/>
      <color indexed="57"/>
      <name val="Arial"/>
      <family val="2"/>
    </font>
    <font>
      <b/>
      <sz val="9"/>
      <color indexed="12"/>
      <name val="Arial"/>
      <family val="2"/>
    </font>
    <font>
      <b/>
      <sz val="9"/>
      <color indexed="40"/>
      <name val="Arial"/>
      <family val="2"/>
    </font>
    <font>
      <sz val="10"/>
      <color indexed="81"/>
      <name val="Tahoma"/>
      <family val="2"/>
    </font>
    <font>
      <b/>
      <sz val="10"/>
      <color indexed="81"/>
      <name val="Tahoma"/>
      <family val="2"/>
    </font>
    <font>
      <sz val="9"/>
      <color indexed="81"/>
      <name val="Tahoma"/>
      <family val="2"/>
    </font>
    <font>
      <b/>
      <sz val="9"/>
      <name val="Arial"/>
      <family val="2"/>
    </font>
    <font>
      <b/>
      <sz val="11"/>
      <color indexed="8"/>
      <name val="Calibri"/>
      <family val="2"/>
    </font>
    <font>
      <sz val="11"/>
      <color indexed="8"/>
      <name val="Calibri"/>
      <family val="2"/>
    </font>
    <font>
      <b/>
      <sz val="9"/>
      <color rgb="FF002060"/>
      <name val="Arial"/>
      <family val="2"/>
    </font>
    <font>
      <sz val="9"/>
      <color rgb="FF002060"/>
      <name val="Arial"/>
      <family val="2"/>
    </font>
    <font>
      <sz val="11"/>
      <color rgb="FF002060"/>
      <name val="Calibri"/>
      <family val="2"/>
    </font>
    <font>
      <b/>
      <sz val="9"/>
      <color theme="5" tint="-0.249977111117893"/>
      <name val="Arial"/>
      <family val="2"/>
    </font>
    <font>
      <sz val="9"/>
      <color theme="5" tint="-0.249977111117893"/>
      <name val="Arial"/>
      <family val="2"/>
    </font>
    <font>
      <sz val="11"/>
      <color theme="5" tint="-0.249977111117893"/>
      <name val="Calibri"/>
      <family val="2"/>
    </font>
  </fonts>
  <fills count="42">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13"/>
        <bgColor indexed="34"/>
      </patternFill>
    </fill>
    <fill>
      <patternFill patternType="solid">
        <fgColor indexed="44"/>
        <bgColor indexed="64"/>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22"/>
        <bgColor indexed="64"/>
      </patternFill>
    </fill>
    <fill>
      <patternFill patternType="solid">
        <fgColor indexed="46"/>
        <bgColor indexed="64"/>
      </patternFill>
    </fill>
    <fill>
      <patternFill patternType="solid">
        <fgColor indexed="15"/>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rgb="FFFFFF99"/>
        <bgColor indexed="64"/>
      </patternFill>
    </fill>
    <fill>
      <patternFill patternType="solid">
        <fgColor theme="9"/>
        <bgColor indexed="64"/>
      </patternFill>
    </fill>
    <fill>
      <patternFill patternType="solid">
        <fgColor rgb="FF00FFFF"/>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8"/>
      </top>
      <bottom/>
      <diagonal/>
    </border>
    <border>
      <left/>
      <right/>
      <top style="thin">
        <color indexed="8"/>
      </top>
      <bottom style="thin">
        <color indexed="8"/>
      </bottom>
      <diagonal/>
    </border>
    <border>
      <left/>
      <right/>
      <top/>
      <bottom style="thin">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44">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5" fillId="0" borderId="0"/>
    <xf numFmtId="0" fontId="1" fillId="0" borderId="0"/>
    <xf numFmtId="0" fontId="49" fillId="23" borderId="7" applyNumberFormat="0" applyAlignment="0" applyProtection="0"/>
    <xf numFmtId="0" fontId="16" fillId="20"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cellStyleXfs>
  <cellXfs count="381">
    <xf numFmtId="0" fontId="0" fillId="0" borderId="0" xfId="0"/>
    <xf numFmtId="0" fontId="20" fillId="0" borderId="0" xfId="0" applyFont="1"/>
    <xf numFmtId="0" fontId="21" fillId="24" borderId="0" xfId="0" applyFont="1" applyFill="1"/>
    <xf numFmtId="0" fontId="21" fillId="0" borderId="0" xfId="0" applyFont="1" applyAlignment="1">
      <alignment horizontal="center"/>
    </xf>
    <xf numFmtId="0" fontId="22" fillId="0" borderId="0" xfId="0" applyFont="1"/>
    <xf numFmtId="0" fontId="23" fillId="0" borderId="0" xfId="0" applyFont="1"/>
    <xf numFmtId="0" fontId="26" fillId="0" borderId="0" xfId="0" applyFont="1"/>
    <xf numFmtId="0" fontId="21" fillId="0" borderId="0" xfId="0" applyFont="1"/>
    <xf numFmtId="0" fontId="28" fillId="0" borderId="0" xfId="0" applyFont="1"/>
    <xf numFmtId="0" fontId="29" fillId="0" borderId="0" xfId="0" applyFont="1"/>
    <xf numFmtId="0" fontId="27" fillId="0" borderId="0" xfId="0" applyFont="1"/>
    <xf numFmtId="164" fontId="20" fillId="0" borderId="0" xfId="0" applyNumberFormat="1" applyFont="1"/>
    <xf numFmtId="0" fontId="27" fillId="0" borderId="0" xfId="0" applyFont="1" applyFill="1"/>
    <xf numFmtId="0" fontId="27" fillId="0" borderId="0" xfId="0" applyFont="1" applyAlignment="1">
      <alignment horizontal="left" indent="2"/>
    </xf>
    <xf numFmtId="0" fontId="29" fillId="0" borderId="0" xfId="0" applyFont="1" applyAlignment="1">
      <alignment horizontal="left" indent="2"/>
    </xf>
    <xf numFmtId="0" fontId="30" fillId="0" borderId="0" xfId="0" applyFont="1"/>
    <xf numFmtId="0" fontId="31" fillId="0" borderId="0" xfId="0" applyFont="1"/>
    <xf numFmtId="0" fontId="32" fillId="0" borderId="0" xfId="0" applyFont="1"/>
    <xf numFmtId="0" fontId="20" fillId="0" borderId="0" xfId="0" applyFont="1" applyAlignment="1">
      <alignment wrapText="1"/>
    </xf>
    <xf numFmtId="0" fontId="20" fillId="0" borderId="0" xfId="0" applyFont="1" applyAlignment="1">
      <alignment horizontal="left" indent="2"/>
    </xf>
    <xf numFmtId="0" fontId="20" fillId="0" borderId="0" xfId="0" applyFont="1" applyAlignment="1">
      <alignment horizontal="left" wrapText="1" indent="2"/>
    </xf>
    <xf numFmtId="49" fontId="29" fillId="0" borderId="0" xfId="0" applyNumberFormat="1" applyFont="1"/>
    <xf numFmtId="164" fontId="29" fillId="0" borderId="0" xfId="0" applyNumberFormat="1" applyFont="1"/>
    <xf numFmtId="164" fontId="27" fillId="0" borderId="0" xfId="0" applyNumberFormat="1" applyFont="1"/>
    <xf numFmtId="0" fontId="20" fillId="0" borderId="0" xfId="0" applyFont="1" applyAlignment="1">
      <alignment horizontal="center"/>
    </xf>
    <xf numFmtId="165" fontId="27" fillId="0" borderId="0" xfId="0" applyNumberFormat="1" applyFont="1"/>
    <xf numFmtId="165" fontId="29" fillId="0" borderId="0" xfId="0" applyNumberFormat="1" applyFont="1"/>
    <xf numFmtId="165" fontId="27" fillId="0" borderId="10" xfId="0" applyNumberFormat="1" applyFont="1" applyBorder="1"/>
    <xf numFmtId="165" fontId="29" fillId="0" borderId="10" xfId="0" applyNumberFormat="1" applyFont="1" applyBorder="1"/>
    <xf numFmtId="165" fontId="27" fillId="0" borderId="11" xfId="0" applyNumberFormat="1" applyFont="1" applyBorder="1"/>
    <xf numFmtId="3" fontId="20" fillId="0" borderId="0" xfId="0" applyNumberFormat="1" applyFont="1"/>
    <xf numFmtId="165" fontId="20" fillId="0" borderId="0" xfId="0" applyNumberFormat="1" applyFont="1"/>
    <xf numFmtId="165" fontId="29" fillId="0" borderId="11" xfId="0" applyNumberFormat="1" applyFont="1" applyBorder="1"/>
    <xf numFmtId="165" fontId="29" fillId="0" borderId="12" xfId="0" applyNumberFormat="1" applyFont="1" applyBorder="1"/>
    <xf numFmtId="165" fontId="27" fillId="0" borderId="12" xfId="0" applyNumberFormat="1" applyFont="1" applyBorder="1"/>
    <xf numFmtId="165" fontId="30" fillId="0" borderId="0" xfId="0" applyNumberFormat="1" applyFont="1"/>
    <xf numFmtId="165" fontId="20" fillId="0" borderId="11" xfId="0" applyNumberFormat="1" applyFont="1" applyBorder="1"/>
    <xf numFmtId="0" fontId="15" fillId="0" borderId="0" xfId="37"/>
    <xf numFmtId="0" fontId="15" fillId="0" borderId="13" xfId="37" applyBorder="1"/>
    <xf numFmtId="0" fontId="15" fillId="0" borderId="14" xfId="37" applyBorder="1"/>
    <xf numFmtId="0" fontId="15" fillId="0" borderId="15" xfId="37" applyBorder="1"/>
    <xf numFmtId="0" fontId="15" fillId="0" borderId="16" xfId="37" applyBorder="1"/>
    <xf numFmtId="0" fontId="15" fillId="0" borderId="0" xfId="37" applyBorder="1"/>
    <xf numFmtId="0" fontId="15" fillId="0" borderId="17" xfId="37" applyBorder="1"/>
    <xf numFmtId="0" fontId="15" fillId="0" borderId="0" xfId="37" applyFont="1" applyBorder="1"/>
    <xf numFmtId="0" fontId="35" fillId="0" borderId="0" xfId="37" applyFont="1" applyBorder="1"/>
    <xf numFmtId="0" fontId="15" fillId="0" borderId="0" xfId="37" applyFont="1" applyBorder="1" applyAlignment="1">
      <alignment wrapText="1"/>
    </xf>
    <xf numFmtId="0" fontId="15" fillId="0" borderId="18" xfId="37" applyBorder="1"/>
    <xf numFmtId="0" fontId="15" fillId="0" borderId="19" xfId="37" applyBorder="1"/>
    <xf numFmtId="0" fontId="15" fillId="0" borderId="20" xfId="37" applyBorder="1"/>
    <xf numFmtId="165" fontId="29" fillId="0" borderId="0" xfId="0" applyNumberFormat="1" applyFont="1" applyBorder="1"/>
    <xf numFmtId="165" fontId="27" fillId="0" borderId="0" xfId="0" applyNumberFormat="1" applyFont="1" applyBorder="1"/>
    <xf numFmtId="165" fontId="39" fillId="0" borderId="0" xfId="0" applyNumberFormat="1" applyFont="1"/>
    <xf numFmtId="0" fontId="39" fillId="0" borderId="0" xfId="0" applyFont="1"/>
    <xf numFmtId="165" fontId="39" fillId="0" borderId="10" xfId="0" applyNumberFormat="1" applyFont="1" applyBorder="1"/>
    <xf numFmtId="165" fontId="39" fillId="0" borderId="11" xfId="0" applyNumberFormat="1" applyFont="1" applyBorder="1"/>
    <xf numFmtId="165" fontId="40" fillId="0" borderId="0" xfId="0" applyNumberFormat="1" applyFont="1"/>
    <xf numFmtId="0" fontId="40" fillId="0" borderId="0" xfId="0" applyFont="1"/>
    <xf numFmtId="165" fontId="40" fillId="0" borderId="0" xfId="0" applyNumberFormat="1" applyFont="1" applyBorder="1"/>
    <xf numFmtId="165" fontId="40" fillId="0" borderId="12" xfId="0" applyNumberFormat="1" applyFont="1" applyBorder="1"/>
    <xf numFmtId="165" fontId="40" fillId="0" borderId="10" xfId="0" applyNumberFormat="1" applyFont="1" applyBorder="1"/>
    <xf numFmtId="165" fontId="40" fillId="0" borderId="11" xfId="0" applyNumberFormat="1" applyFont="1" applyBorder="1"/>
    <xf numFmtId="0" fontId="41" fillId="0" borderId="0" xfId="0" applyFont="1" applyAlignment="1">
      <alignment horizontal="center"/>
    </xf>
    <xf numFmtId="2" fontId="21" fillId="0" borderId="0" xfId="0" applyNumberFormat="1" applyFont="1" applyAlignment="1">
      <alignment horizontal="right"/>
    </xf>
    <xf numFmtId="2" fontId="41" fillId="0" borderId="0" xfId="0" applyNumberFormat="1" applyFont="1" applyAlignment="1">
      <alignment horizontal="right"/>
    </xf>
    <xf numFmtId="2" fontId="42" fillId="0" borderId="0" xfId="0" applyNumberFormat="1" applyFont="1" applyAlignment="1">
      <alignment horizontal="right"/>
    </xf>
    <xf numFmtId="2" fontId="41" fillId="0" borderId="11" xfId="0" applyNumberFormat="1" applyFont="1" applyBorder="1" applyAlignment="1">
      <alignment horizontal="right"/>
    </xf>
    <xf numFmtId="2" fontId="41" fillId="0" borderId="10" xfId="0" applyNumberFormat="1" applyFont="1" applyBorder="1" applyAlignment="1">
      <alignment horizontal="right"/>
    </xf>
    <xf numFmtId="2" fontId="23" fillId="0" borderId="11" xfId="0" applyNumberFormat="1" applyFont="1" applyBorder="1" applyAlignment="1">
      <alignment horizontal="right"/>
    </xf>
    <xf numFmtId="2" fontId="43" fillId="0" borderId="12" xfId="0" applyNumberFormat="1" applyFont="1" applyBorder="1" applyAlignment="1">
      <alignment horizontal="right"/>
    </xf>
    <xf numFmtId="2" fontId="41" fillId="0" borderId="0" xfId="0" applyNumberFormat="1" applyFont="1" applyBorder="1" applyAlignment="1">
      <alignment horizontal="right"/>
    </xf>
    <xf numFmtId="2" fontId="20" fillId="0" borderId="0" xfId="0" applyNumberFormat="1" applyFont="1"/>
    <xf numFmtId="2" fontId="39" fillId="0" borderId="0" xfId="0" applyNumberFormat="1" applyFont="1"/>
    <xf numFmtId="2" fontId="40" fillId="0" borderId="0" xfId="0" applyNumberFormat="1" applyFont="1"/>
    <xf numFmtId="2" fontId="27" fillId="0" borderId="0" xfId="0" applyNumberFormat="1" applyFont="1"/>
    <xf numFmtId="2" fontId="39" fillId="0" borderId="10" xfId="0" applyNumberFormat="1" applyFont="1" applyBorder="1"/>
    <xf numFmtId="2" fontId="40" fillId="0" borderId="0" xfId="0" applyNumberFormat="1" applyFont="1" applyBorder="1"/>
    <xf numFmtId="2" fontId="29" fillId="0" borderId="0" xfId="0" applyNumberFormat="1" applyFont="1" applyBorder="1"/>
    <xf numFmtId="2" fontId="40" fillId="0" borderId="12" xfId="0" applyNumberFormat="1" applyFont="1" applyBorder="1"/>
    <xf numFmtId="2" fontId="29" fillId="0" borderId="0" xfId="0" applyNumberFormat="1" applyFont="1"/>
    <xf numFmtId="2" fontId="40" fillId="0" borderId="10" xfId="0" applyNumberFormat="1" applyFont="1" applyBorder="1"/>
    <xf numFmtId="2" fontId="39" fillId="0" borderId="11" xfId="0" applyNumberFormat="1" applyFont="1" applyBorder="1"/>
    <xf numFmtId="2" fontId="30" fillId="0" borderId="0" xfId="0" applyNumberFormat="1" applyFont="1"/>
    <xf numFmtId="2" fontId="21" fillId="0" borderId="0" xfId="0" applyNumberFormat="1" applyFont="1" applyAlignment="1">
      <alignment horizontal="center"/>
    </xf>
    <xf numFmtId="2" fontId="40" fillId="0" borderId="11" xfId="0" applyNumberFormat="1" applyFont="1" applyBorder="1"/>
    <xf numFmtId="2" fontId="41" fillId="0" borderId="0" xfId="0" applyNumberFormat="1" applyFont="1" applyAlignment="1">
      <alignment horizontal="center"/>
    </xf>
    <xf numFmtId="2" fontId="27" fillId="0" borderId="0" xfId="0" applyNumberFormat="1" applyFont="1" applyBorder="1"/>
    <xf numFmtId="2" fontId="29" fillId="0" borderId="11" xfId="0" applyNumberFormat="1" applyFont="1" applyBorder="1"/>
    <xf numFmtId="2" fontId="27" fillId="0" borderId="11" xfId="0" applyNumberFormat="1" applyFont="1" applyBorder="1"/>
    <xf numFmtId="2" fontId="27" fillId="0" borderId="12" xfId="0" applyNumberFormat="1" applyFont="1" applyBorder="1"/>
    <xf numFmtId="2" fontId="27" fillId="0" borderId="10" xfId="0" applyNumberFormat="1" applyFont="1" applyBorder="1"/>
    <xf numFmtId="2" fontId="20" fillId="0" borderId="11" xfId="0" applyNumberFormat="1" applyFont="1" applyBorder="1"/>
    <xf numFmtId="165" fontId="20" fillId="0" borderId="0" xfId="0" applyNumberFormat="1" applyFont="1" applyBorder="1"/>
    <xf numFmtId="4" fontId="20" fillId="0" borderId="0" xfId="0" applyNumberFormat="1" applyFont="1"/>
    <xf numFmtId="4" fontId="39" fillId="0" borderId="0" xfId="0" applyNumberFormat="1" applyFont="1"/>
    <xf numFmtId="4" fontId="40" fillId="0" borderId="0" xfId="0" applyNumberFormat="1" applyFont="1"/>
    <xf numFmtId="4" fontId="40" fillId="0" borderId="12" xfId="0" applyNumberFormat="1" applyFont="1" applyBorder="1"/>
    <xf numFmtId="4" fontId="40" fillId="0" borderId="0" xfId="0" applyNumberFormat="1" applyFont="1" applyBorder="1"/>
    <xf numFmtId="4" fontId="30" fillId="0" borderId="0" xfId="0" applyNumberFormat="1" applyFont="1"/>
    <xf numFmtId="4" fontId="21" fillId="0" borderId="0" xfId="0" applyNumberFormat="1" applyFont="1" applyAlignment="1">
      <alignment horizontal="center"/>
    </xf>
    <xf numFmtId="4" fontId="29" fillId="0" borderId="11" xfId="0" applyNumberFormat="1" applyFont="1" applyBorder="1"/>
    <xf numFmtId="4" fontId="27" fillId="0" borderId="0" xfId="0" applyNumberFormat="1" applyFont="1"/>
    <xf numFmtId="4" fontId="29" fillId="0" borderId="0" xfId="0" applyNumberFormat="1" applyFont="1"/>
    <xf numFmtId="4" fontId="27" fillId="0" borderId="11" xfId="0" applyNumberFormat="1" applyFont="1" applyBorder="1"/>
    <xf numFmtId="4" fontId="27" fillId="0" borderId="12" xfId="0" applyNumberFormat="1" applyFont="1" applyBorder="1"/>
    <xf numFmtId="4" fontId="27" fillId="0" borderId="10" xfId="0" applyNumberFormat="1" applyFont="1" applyBorder="1"/>
    <xf numFmtId="4" fontId="20" fillId="0" borderId="11" xfId="0" applyNumberFormat="1" applyFont="1" applyBorder="1"/>
    <xf numFmtId="0" fontId="1" fillId="0" borderId="0" xfId="38"/>
    <xf numFmtId="1" fontId="21" fillId="0" borderId="0" xfId="0" applyNumberFormat="1" applyFont="1" applyAlignment="1">
      <alignment horizontal="right"/>
    </xf>
    <xf numFmtId="1" fontId="41" fillId="0" borderId="0" xfId="0" applyNumberFormat="1" applyFont="1" applyAlignment="1">
      <alignment horizontal="right"/>
    </xf>
    <xf numFmtId="1" fontId="41" fillId="0" borderId="0" xfId="0" applyNumberFormat="1" applyFont="1" applyBorder="1" applyAlignment="1">
      <alignment horizontal="right"/>
    </xf>
    <xf numFmtId="1" fontId="42" fillId="0" borderId="0" xfId="0" applyNumberFormat="1" applyFont="1" applyAlignment="1">
      <alignment horizontal="right"/>
    </xf>
    <xf numFmtId="1" fontId="23" fillId="0" borderId="11" xfId="0" applyNumberFormat="1" applyFont="1" applyBorder="1" applyAlignment="1">
      <alignment horizontal="right"/>
    </xf>
    <xf numFmtId="1" fontId="43" fillId="0" borderId="12" xfId="0" applyNumberFormat="1" applyFont="1" applyBorder="1" applyAlignment="1">
      <alignment horizontal="right"/>
    </xf>
    <xf numFmtId="1" fontId="0" fillId="0" borderId="0" xfId="0" applyNumberFormat="1"/>
    <xf numFmtId="49" fontId="21" fillId="0" borderId="0" xfId="0" applyNumberFormat="1" applyFont="1" applyAlignment="1">
      <alignment horizontal="right"/>
    </xf>
    <xf numFmtId="49" fontId="41" fillId="0" borderId="0" xfId="0" applyNumberFormat="1" applyFont="1" applyAlignment="1">
      <alignment horizontal="right"/>
    </xf>
    <xf numFmtId="49" fontId="41" fillId="0" borderId="0" xfId="0" applyNumberFormat="1" applyFont="1" applyBorder="1" applyAlignment="1">
      <alignment horizontal="right"/>
    </xf>
    <xf numFmtId="49" fontId="0" fillId="0" borderId="0" xfId="0" applyNumberFormat="1"/>
    <xf numFmtId="3" fontId="39" fillId="0" borderId="0" xfId="0" applyNumberFormat="1" applyFont="1"/>
    <xf numFmtId="3" fontId="40" fillId="0" borderId="0" xfId="0" applyNumberFormat="1" applyFont="1"/>
    <xf numFmtId="3" fontId="40" fillId="0" borderId="0" xfId="0" applyNumberFormat="1" applyFont="1" applyBorder="1"/>
    <xf numFmtId="3" fontId="30" fillId="0" borderId="0" xfId="0" applyNumberFormat="1" applyFont="1"/>
    <xf numFmtId="3" fontId="21" fillId="0" borderId="0" xfId="0" applyNumberFormat="1" applyFont="1" applyAlignment="1">
      <alignment horizontal="center"/>
    </xf>
    <xf numFmtId="3" fontId="29" fillId="0" borderId="0" xfId="0" applyNumberFormat="1" applyFont="1" applyBorder="1"/>
    <xf numFmtId="3" fontId="27" fillId="0" borderId="0" xfId="0" applyNumberFormat="1" applyFont="1"/>
    <xf numFmtId="3" fontId="29" fillId="0" borderId="0" xfId="0" applyNumberFormat="1" applyFont="1"/>
    <xf numFmtId="3" fontId="27" fillId="0" borderId="0" xfId="0" applyNumberFormat="1" applyFont="1" applyBorder="1"/>
    <xf numFmtId="3" fontId="20" fillId="0" borderId="0" xfId="0" applyNumberFormat="1" applyFont="1" applyBorder="1"/>
    <xf numFmtId="3" fontId="32" fillId="0" borderId="0" xfId="0" applyNumberFormat="1" applyFont="1" applyBorder="1"/>
    <xf numFmtId="3" fontId="32" fillId="0" borderId="0" xfId="0" applyNumberFormat="1" applyFont="1"/>
    <xf numFmtId="165" fontId="29" fillId="0" borderId="0" xfId="0" applyNumberFormat="1" applyFont="1"/>
    <xf numFmtId="165" fontId="27" fillId="0" borderId="21" xfId="0" applyNumberFormat="1" applyFont="1" applyBorder="1"/>
    <xf numFmtId="165" fontId="20" fillId="0" borderId="0" xfId="0" applyNumberFormat="1" applyFont="1"/>
    <xf numFmtId="165" fontId="27" fillId="0" borderId="0" xfId="0" applyNumberFormat="1" applyFont="1"/>
    <xf numFmtId="0" fontId="21" fillId="0" borderId="0" xfId="0" applyFont="1"/>
    <xf numFmtId="0" fontId="20" fillId="0" borderId="0" xfId="0" applyFont="1"/>
    <xf numFmtId="0" fontId="21" fillId="0" borderId="0" xfId="0" applyFont="1" applyAlignment="1">
      <alignment horizontal="center"/>
    </xf>
    <xf numFmtId="165" fontId="29" fillId="0" borderId="21" xfId="0" applyNumberFormat="1" applyFont="1" applyBorder="1"/>
    <xf numFmtId="3" fontId="0" fillId="0" borderId="0" xfId="0" applyNumberFormat="1"/>
    <xf numFmtId="0" fontId="20" fillId="25" borderId="0" xfId="0" applyFont="1" applyFill="1"/>
    <xf numFmtId="0" fontId="20" fillId="25" borderId="0" xfId="0" applyFont="1" applyFill="1" applyAlignment="1">
      <alignment horizontal="center"/>
    </xf>
    <xf numFmtId="2" fontId="21" fillId="25" borderId="0" xfId="0" applyNumberFormat="1" applyFont="1" applyFill="1" applyAlignment="1">
      <alignment horizontal="right"/>
    </xf>
    <xf numFmtId="0" fontId="28" fillId="25" borderId="0" xfId="0" applyFont="1" applyFill="1"/>
    <xf numFmtId="0" fontId="40" fillId="25" borderId="0" xfId="0" applyFont="1" applyFill="1"/>
    <xf numFmtId="3" fontId="40" fillId="25" borderId="0" xfId="0" applyNumberFormat="1" applyFont="1" applyFill="1"/>
    <xf numFmtId="0" fontId="29" fillId="25" borderId="0" xfId="0" applyFont="1" applyFill="1"/>
    <xf numFmtId="0" fontId="27" fillId="25" borderId="0" xfId="0" applyFont="1" applyFill="1"/>
    <xf numFmtId="0" fontId="20" fillId="26" borderId="0" xfId="0" applyFont="1" applyFill="1"/>
    <xf numFmtId="0" fontId="20" fillId="26" borderId="0" xfId="0" applyFont="1" applyFill="1" applyAlignment="1">
      <alignment horizontal="center"/>
    </xf>
    <xf numFmtId="2" fontId="21" fillId="26" borderId="0" xfId="0" applyNumberFormat="1" applyFont="1" applyFill="1" applyAlignment="1">
      <alignment horizontal="right"/>
    </xf>
    <xf numFmtId="165" fontId="29" fillId="26" borderId="0" xfId="0" applyNumberFormat="1" applyFont="1" applyFill="1"/>
    <xf numFmtId="3" fontId="39" fillId="26" borderId="0" xfId="0" applyNumberFormat="1" applyFont="1" applyFill="1"/>
    <xf numFmtId="0" fontId="26" fillId="26" borderId="0" xfId="0" applyFont="1" applyFill="1"/>
    <xf numFmtId="0" fontId="20" fillId="26" borderId="0" xfId="0" applyFont="1" applyFill="1"/>
    <xf numFmtId="0" fontId="20" fillId="27" borderId="0" xfId="0" applyFont="1" applyFill="1"/>
    <xf numFmtId="2" fontId="21" fillId="27" borderId="0" xfId="0" applyNumberFormat="1" applyFont="1" applyFill="1" applyAlignment="1">
      <alignment horizontal="right"/>
    </xf>
    <xf numFmtId="0" fontId="20" fillId="28" borderId="0" xfId="0" applyFont="1" applyFill="1"/>
    <xf numFmtId="0" fontId="20" fillId="28" borderId="0" xfId="0" applyFont="1" applyFill="1" applyAlignment="1">
      <alignment horizontal="center"/>
    </xf>
    <xf numFmtId="2" fontId="21" fillId="28" borderId="0" xfId="0" applyNumberFormat="1" applyFont="1" applyFill="1" applyAlignment="1">
      <alignment horizontal="right"/>
    </xf>
    <xf numFmtId="165" fontId="29" fillId="28" borderId="0" xfId="0" applyNumberFormat="1" applyFont="1" applyFill="1"/>
    <xf numFmtId="0" fontId="26" fillId="28" borderId="0" xfId="0" applyFont="1" applyFill="1"/>
    <xf numFmtId="0" fontId="20" fillId="28" borderId="0" xfId="0" applyFont="1" applyFill="1"/>
    <xf numFmtId="0" fontId="20" fillId="29" borderId="0" xfId="0" applyFont="1" applyFill="1"/>
    <xf numFmtId="0" fontId="20" fillId="29" borderId="0" xfId="0" applyFont="1" applyFill="1" applyAlignment="1">
      <alignment horizontal="center"/>
    </xf>
    <xf numFmtId="2" fontId="21" fillId="29" borderId="0" xfId="0" applyNumberFormat="1" applyFont="1" applyFill="1" applyAlignment="1">
      <alignment horizontal="right"/>
    </xf>
    <xf numFmtId="0" fontId="28" fillId="29" borderId="0" xfId="0" applyFont="1" applyFill="1"/>
    <xf numFmtId="0" fontId="40" fillId="29" borderId="0" xfId="0" applyFont="1" applyFill="1"/>
    <xf numFmtId="2" fontId="41" fillId="29" borderId="0" xfId="0" applyNumberFormat="1" applyFont="1" applyFill="1" applyAlignment="1">
      <alignment horizontal="right"/>
    </xf>
    <xf numFmtId="3" fontId="40" fillId="29" borderId="0" xfId="0" applyNumberFormat="1" applyFont="1" applyFill="1"/>
    <xf numFmtId="0" fontId="26" fillId="29" borderId="0" xfId="0" applyFont="1" applyFill="1"/>
    <xf numFmtId="0" fontId="29" fillId="29" borderId="0" xfId="0" applyFont="1" applyFill="1"/>
    <xf numFmtId="3" fontId="40" fillId="29" borderId="0" xfId="0" applyNumberFormat="1" applyFont="1" applyFill="1" applyBorder="1"/>
    <xf numFmtId="165" fontId="27" fillId="0" borderId="22" xfId="0" applyNumberFormat="1" applyFont="1" applyBorder="1"/>
    <xf numFmtId="165" fontId="27" fillId="0" borderId="23" xfId="0" applyNumberFormat="1" applyFont="1" applyBorder="1"/>
    <xf numFmtId="0" fontId="32" fillId="0" borderId="0" xfId="0" applyFont="1"/>
    <xf numFmtId="165" fontId="32" fillId="0" borderId="0" xfId="0" applyNumberFormat="1" applyFont="1"/>
    <xf numFmtId="165" fontId="32" fillId="0" borderId="21" xfId="0" applyNumberFormat="1" applyFont="1" applyBorder="1"/>
    <xf numFmtId="165" fontId="32" fillId="0" borderId="22" xfId="0" applyNumberFormat="1" applyFont="1" applyBorder="1"/>
    <xf numFmtId="165" fontId="32" fillId="0" borderId="23" xfId="0" applyNumberFormat="1" applyFont="1" applyBorder="1"/>
    <xf numFmtId="0" fontId="21" fillId="0" borderId="21" xfId="0" applyFont="1" applyBorder="1"/>
    <xf numFmtId="165" fontId="43" fillId="0" borderId="21" xfId="0" applyNumberFormat="1" applyFont="1" applyBorder="1"/>
    <xf numFmtId="165" fontId="47" fillId="0" borderId="21" xfId="0" applyNumberFormat="1" applyFont="1" applyBorder="1"/>
    <xf numFmtId="165" fontId="0" fillId="0" borderId="0" xfId="0" applyNumberFormat="1"/>
    <xf numFmtId="165" fontId="47" fillId="30" borderId="21" xfId="0" applyNumberFormat="1" applyFont="1" applyFill="1" applyBorder="1"/>
    <xf numFmtId="3" fontId="0" fillId="30" borderId="0" xfId="0" applyNumberFormat="1" applyFill="1"/>
    <xf numFmtId="3" fontId="40" fillId="26" borderId="0" xfId="0" applyNumberFormat="1" applyFont="1" applyFill="1"/>
    <xf numFmtId="0" fontId="48" fillId="0" borderId="0" xfId="0" applyFont="1"/>
    <xf numFmtId="165" fontId="23" fillId="0" borderId="0" xfId="0" applyNumberFormat="1" applyFont="1"/>
    <xf numFmtId="165" fontId="23" fillId="30" borderId="0" xfId="0" applyNumberFormat="1" applyFont="1" applyFill="1"/>
    <xf numFmtId="3" fontId="0" fillId="0" borderId="0" xfId="0" applyNumberFormat="1" applyFill="1"/>
    <xf numFmtId="0" fontId="0" fillId="30" borderId="0" xfId="0" applyFill="1"/>
    <xf numFmtId="165" fontId="27" fillId="30" borderId="0" xfId="0" applyNumberFormat="1" applyFont="1" applyFill="1"/>
    <xf numFmtId="0" fontId="21" fillId="30" borderId="0" xfId="0" applyFont="1" applyFill="1"/>
    <xf numFmtId="0" fontId="21" fillId="28" borderId="0" xfId="0" applyFont="1" applyFill="1"/>
    <xf numFmtId="165" fontId="43" fillId="30" borderId="0" xfId="0" applyNumberFormat="1" applyFont="1" applyFill="1"/>
    <xf numFmtId="165" fontId="47" fillId="30" borderId="0" xfId="0" applyNumberFormat="1" applyFont="1" applyFill="1"/>
    <xf numFmtId="165" fontId="32" fillId="29" borderId="0" xfId="0" applyNumberFormat="1" applyFont="1" applyFill="1" applyAlignment="1"/>
    <xf numFmtId="3" fontId="41" fillId="29" borderId="0" xfId="0" applyNumberFormat="1" applyFont="1" applyFill="1" applyAlignment="1"/>
    <xf numFmtId="165" fontId="23" fillId="30" borderId="0" xfId="0" applyNumberFormat="1" applyFont="1" applyFill="1" applyAlignment="1"/>
    <xf numFmtId="165" fontId="32" fillId="25" borderId="0" xfId="0" applyNumberFormat="1" applyFont="1" applyFill="1"/>
    <xf numFmtId="0" fontId="20" fillId="31" borderId="0" xfId="0" applyFont="1" applyFill="1"/>
    <xf numFmtId="0" fontId="20" fillId="31" borderId="0" xfId="0" applyFont="1" applyFill="1" applyAlignment="1">
      <alignment horizontal="center"/>
    </xf>
    <xf numFmtId="2" fontId="21" fillId="31" borderId="0" xfId="0" applyNumberFormat="1" applyFont="1" applyFill="1" applyAlignment="1">
      <alignment horizontal="right"/>
    </xf>
    <xf numFmtId="3" fontId="39" fillId="31" borderId="0" xfId="0" applyNumberFormat="1" applyFont="1" applyFill="1"/>
    <xf numFmtId="0" fontId="28" fillId="31" borderId="0" xfId="0" applyFont="1" applyFill="1"/>
    <xf numFmtId="0" fontId="40" fillId="27" borderId="0" xfId="0" applyFont="1" applyFill="1"/>
    <xf numFmtId="0" fontId="29" fillId="27" borderId="0" xfId="0" applyFont="1" applyFill="1"/>
    <xf numFmtId="0" fontId="27" fillId="27" borderId="0" xfId="0" applyFont="1" applyFill="1"/>
    <xf numFmtId="0" fontId="40" fillId="26" borderId="0" xfId="0" applyFont="1" applyFill="1"/>
    <xf numFmtId="0" fontId="28" fillId="26" borderId="0" xfId="0" applyFont="1" applyFill="1"/>
    <xf numFmtId="0" fontId="29" fillId="26" borderId="0" xfId="0" applyFont="1" applyFill="1"/>
    <xf numFmtId="0" fontId="27" fillId="26" borderId="0" xfId="0" applyFont="1" applyFill="1"/>
    <xf numFmtId="3" fontId="20" fillId="27" borderId="0" xfId="0" applyNumberFormat="1" applyFont="1" applyFill="1" applyAlignment="1">
      <alignment horizontal="right"/>
    </xf>
    <xf numFmtId="165" fontId="20" fillId="26" borderId="0" xfId="0" applyNumberFormat="1" applyFont="1" applyFill="1" applyAlignment="1">
      <alignment horizontal="right"/>
    </xf>
    <xf numFmtId="0" fontId="20" fillId="32" borderId="0" xfId="0" applyFont="1" applyFill="1"/>
    <xf numFmtId="2" fontId="21" fillId="32" borderId="0" xfId="0" applyNumberFormat="1" applyFont="1" applyFill="1" applyAlignment="1">
      <alignment horizontal="right"/>
    </xf>
    <xf numFmtId="3" fontId="40" fillId="32" borderId="0" xfId="0" applyNumberFormat="1" applyFont="1" applyFill="1"/>
    <xf numFmtId="0" fontId="28" fillId="32" borderId="0" xfId="0" applyFont="1" applyFill="1"/>
    <xf numFmtId="3" fontId="32" fillId="26" borderId="0" xfId="0" applyNumberFormat="1" applyFont="1" applyFill="1"/>
    <xf numFmtId="0" fontId="47" fillId="32" borderId="0" xfId="0" applyFont="1" applyFill="1"/>
    <xf numFmtId="165" fontId="32" fillId="26" borderId="0" xfId="0" applyNumberFormat="1" applyFont="1" applyFill="1"/>
    <xf numFmtId="165" fontId="32" fillId="28" borderId="0" xfId="0" applyNumberFormat="1" applyFont="1" applyFill="1"/>
    <xf numFmtId="3" fontId="32" fillId="27" borderId="0" xfId="0" applyNumberFormat="1" applyFont="1" applyFill="1"/>
    <xf numFmtId="3" fontId="32" fillId="29" borderId="0" xfId="0" applyNumberFormat="1" applyFont="1" applyFill="1"/>
    <xf numFmtId="3" fontId="32" fillId="30" borderId="0" xfId="0" applyNumberFormat="1" applyFont="1" applyFill="1"/>
    <xf numFmtId="0" fontId="0" fillId="27" borderId="0" xfId="0" applyFill="1"/>
    <xf numFmtId="3" fontId="48" fillId="27" borderId="0" xfId="0" applyNumberFormat="1" applyFont="1" applyFill="1"/>
    <xf numFmtId="0" fontId="0" fillId="0" borderId="0" xfId="0" applyFill="1"/>
    <xf numFmtId="49" fontId="21" fillId="25" borderId="0" xfId="0" applyNumberFormat="1" applyFont="1" applyFill="1" applyAlignment="1">
      <alignment horizontal="right"/>
    </xf>
    <xf numFmtId="49" fontId="21" fillId="26" borderId="0" xfId="0" applyNumberFormat="1" applyFont="1" applyFill="1" applyAlignment="1">
      <alignment horizontal="right"/>
    </xf>
    <xf numFmtId="49" fontId="21" fillId="28" borderId="0" xfId="0" applyNumberFormat="1" applyFont="1" applyFill="1" applyAlignment="1">
      <alignment horizontal="right"/>
    </xf>
    <xf numFmtId="49" fontId="21" fillId="29" borderId="0" xfId="0" applyNumberFormat="1" applyFont="1" applyFill="1" applyAlignment="1">
      <alignment horizontal="right"/>
    </xf>
    <xf numFmtId="49" fontId="41" fillId="29" borderId="0" xfId="0" applyNumberFormat="1" applyFont="1" applyFill="1" applyAlignment="1">
      <alignment horizontal="right"/>
    </xf>
    <xf numFmtId="49" fontId="21" fillId="31" borderId="0" xfId="0" applyNumberFormat="1" applyFont="1" applyFill="1" applyAlignment="1">
      <alignment horizontal="right"/>
    </xf>
    <xf numFmtId="49" fontId="21" fillId="27" borderId="0" xfId="0" applyNumberFormat="1" applyFont="1" applyFill="1" applyAlignment="1">
      <alignment horizontal="right"/>
    </xf>
    <xf numFmtId="49" fontId="21" fillId="32" borderId="0" xfId="0" applyNumberFormat="1" applyFont="1" applyFill="1" applyAlignment="1">
      <alignment horizontal="right"/>
    </xf>
    <xf numFmtId="49" fontId="42" fillId="0" borderId="0" xfId="0" applyNumberFormat="1" applyFont="1" applyAlignment="1">
      <alignment horizontal="right"/>
    </xf>
    <xf numFmtId="49" fontId="23" fillId="0" borderId="11" xfId="0" applyNumberFormat="1" applyFont="1" applyBorder="1" applyAlignment="1">
      <alignment horizontal="right"/>
    </xf>
    <xf numFmtId="49" fontId="43" fillId="0" borderId="12" xfId="0" applyNumberFormat="1" applyFont="1" applyBorder="1" applyAlignment="1">
      <alignment horizontal="right"/>
    </xf>
    <xf numFmtId="0" fontId="32" fillId="26" borderId="0" xfId="0" applyFont="1" applyFill="1"/>
    <xf numFmtId="4" fontId="20" fillId="25" borderId="0" xfId="0" applyNumberFormat="1" applyFont="1" applyFill="1"/>
    <xf numFmtId="4" fontId="39" fillId="25" borderId="0" xfId="0" applyNumberFormat="1" applyFont="1" applyFill="1"/>
    <xf numFmtId="4" fontId="40" fillId="25" borderId="0" xfId="0" applyNumberFormat="1" applyFont="1" applyFill="1"/>
    <xf numFmtId="4" fontId="20" fillId="26" borderId="0" xfId="0" applyNumberFormat="1" applyFont="1" applyFill="1"/>
    <xf numFmtId="4" fontId="39" fillId="26" borderId="0" xfId="0" applyNumberFormat="1" applyFont="1" applyFill="1"/>
    <xf numFmtId="4" fontId="40" fillId="26" borderId="0" xfId="0" applyNumberFormat="1" applyFont="1" applyFill="1"/>
    <xf numFmtId="4" fontId="40" fillId="29" borderId="0" xfId="0" applyNumberFormat="1" applyFont="1" applyFill="1"/>
    <xf numFmtId="4" fontId="32" fillId="26" borderId="0" xfId="0" applyNumberFormat="1" applyFont="1" applyFill="1"/>
    <xf numFmtId="4" fontId="39" fillId="28" borderId="0" xfId="0" applyNumberFormat="1" applyFont="1" applyFill="1"/>
    <xf numFmtId="4" fontId="39" fillId="29" borderId="0" xfId="0" applyNumberFormat="1" applyFont="1" applyFill="1"/>
    <xf numFmtId="4" fontId="20" fillId="29" borderId="0" xfId="0" applyNumberFormat="1" applyFont="1" applyFill="1"/>
    <xf numFmtId="4" fontId="40" fillId="29" borderId="12" xfId="0" applyNumberFormat="1" applyFont="1" applyFill="1" applyBorder="1"/>
    <xf numFmtId="4" fontId="20" fillId="31" borderId="0" xfId="0" applyNumberFormat="1" applyFont="1" applyFill="1"/>
    <xf numFmtId="4" fontId="39" fillId="31" borderId="0" xfId="0" applyNumberFormat="1" applyFont="1" applyFill="1"/>
    <xf numFmtId="4" fontId="40" fillId="27" borderId="0" xfId="0" applyNumberFormat="1" applyFont="1" applyFill="1"/>
    <xf numFmtId="4" fontId="41" fillId="26" borderId="0" xfId="0" applyNumberFormat="1" applyFont="1" applyFill="1"/>
    <xf numFmtId="4" fontId="32" fillId="29" borderId="0" xfId="0" applyNumberFormat="1" applyFont="1" applyFill="1"/>
    <xf numFmtId="4" fontId="32" fillId="32" borderId="0" xfId="0" applyNumberFormat="1" applyFont="1" applyFill="1"/>
    <xf numFmtId="4" fontId="40" fillId="32" borderId="0" xfId="0" applyNumberFormat="1" applyFont="1" applyFill="1"/>
    <xf numFmtId="4" fontId="20" fillId="32" borderId="0" xfId="0" applyNumberFormat="1" applyFont="1" applyFill="1"/>
    <xf numFmtId="4" fontId="32" fillId="0" borderId="0" xfId="0" applyNumberFormat="1" applyFont="1"/>
    <xf numFmtId="4" fontId="32" fillId="0" borderId="0" xfId="0" applyNumberFormat="1" applyFont="1" applyBorder="1"/>
    <xf numFmtId="4" fontId="20" fillId="0" borderId="0" xfId="0" applyNumberFormat="1" applyFont="1"/>
    <xf numFmtId="4" fontId="29" fillId="0" borderId="0" xfId="0" applyNumberFormat="1" applyFont="1" applyBorder="1"/>
    <xf numFmtId="4" fontId="27" fillId="0" borderId="0" xfId="0" applyNumberFormat="1" applyFont="1" applyBorder="1"/>
    <xf numFmtId="4" fontId="20" fillId="0" borderId="0" xfId="0" applyNumberFormat="1" applyFont="1" applyBorder="1"/>
    <xf numFmtId="3" fontId="0" fillId="26" borderId="0" xfId="0" applyNumberFormat="1" applyFill="1"/>
    <xf numFmtId="0" fontId="0" fillId="26" borderId="0" xfId="0" applyFill="1"/>
    <xf numFmtId="3" fontId="0" fillId="28" borderId="0" xfId="0" applyNumberFormat="1" applyFill="1"/>
    <xf numFmtId="0" fontId="0" fillId="28" borderId="0" xfId="0" applyFill="1"/>
    <xf numFmtId="2" fontId="0" fillId="0" borderId="0" xfId="0" applyNumberFormat="1"/>
    <xf numFmtId="166" fontId="20" fillId="0" borderId="0" xfId="0" applyNumberFormat="1" applyFont="1"/>
    <xf numFmtId="166" fontId="50" fillId="0" borderId="0" xfId="0" applyNumberFormat="1" applyFont="1" applyAlignment="1">
      <alignment horizontal="right"/>
    </xf>
    <xf numFmtId="166" fontId="51" fillId="0" borderId="0" xfId="0" applyNumberFormat="1" applyFont="1"/>
    <xf numFmtId="166" fontId="51" fillId="25" borderId="0" xfId="0" applyNumberFormat="1" applyFont="1" applyFill="1"/>
    <xf numFmtId="166" fontId="50" fillId="25" borderId="0" xfId="0" applyNumberFormat="1" applyFont="1" applyFill="1" applyAlignment="1">
      <alignment horizontal="right"/>
    </xf>
    <xf numFmtId="166" fontId="50" fillId="26" borderId="0" xfId="0" applyNumberFormat="1" applyFont="1" applyFill="1" applyAlignment="1">
      <alignment horizontal="right"/>
    </xf>
    <xf numFmtId="166" fontId="51" fillId="26" borderId="0" xfId="0" applyNumberFormat="1" applyFont="1" applyFill="1" applyAlignment="1">
      <alignment horizontal="right"/>
    </xf>
    <xf numFmtId="166" fontId="51" fillId="26" borderId="0" xfId="0" applyNumberFormat="1" applyFont="1" applyFill="1"/>
    <xf numFmtId="166" fontId="51" fillId="28" borderId="0" xfId="0" applyNumberFormat="1" applyFont="1" applyFill="1"/>
    <xf numFmtId="166" fontId="51" fillId="29" borderId="0" xfId="0" applyNumberFormat="1" applyFont="1" applyFill="1" applyAlignment="1"/>
    <xf numFmtId="166" fontId="50" fillId="29" borderId="0" xfId="0" applyNumberFormat="1" applyFont="1" applyFill="1" applyAlignment="1"/>
    <xf numFmtId="166" fontId="50" fillId="29" borderId="0" xfId="0" applyNumberFormat="1" applyFont="1" applyFill="1" applyAlignment="1">
      <alignment horizontal="right"/>
    </xf>
    <xf numFmtId="166" fontId="51" fillId="27" borderId="0" xfId="0" applyNumberFormat="1" applyFont="1" applyFill="1" applyAlignment="1">
      <alignment horizontal="right"/>
    </xf>
    <xf numFmtId="166" fontId="50" fillId="32" borderId="0" xfId="0" applyNumberFormat="1" applyFont="1" applyFill="1" applyAlignment="1">
      <alignment horizontal="right"/>
    </xf>
    <xf numFmtId="166" fontId="50" fillId="0" borderId="0" xfId="0" applyNumberFormat="1" applyFont="1" applyBorder="1" applyAlignment="1">
      <alignment horizontal="right"/>
    </xf>
    <xf numFmtId="166" fontId="52" fillId="0" borderId="0" xfId="0" applyNumberFormat="1" applyFont="1"/>
    <xf numFmtId="166" fontId="50" fillId="0" borderId="11" xfId="0" applyNumberFormat="1" applyFont="1" applyBorder="1" applyAlignment="1">
      <alignment horizontal="right"/>
    </xf>
    <xf numFmtId="166" fontId="50" fillId="0" borderId="12" xfId="0" applyNumberFormat="1" applyFont="1" applyBorder="1" applyAlignment="1">
      <alignment horizontal="right"/>
    </xf>
    <xf numFmtId="166" fontId="51" fillId="29" borderId="0" xfId="0" applyNumberFormat="1" applyFont="1" applyFill="1" applyAlignment="1">
      <alignment horizontal="right"/>
    </xf>
    <xf numFmtId="166" fontId="51" fillId="32" borderId="0" xfId="0" applyNumberFormat="1" applyFont="1" applyFill="1" applyAlignment="1">
      <alignment horizontal="right"/>
    </xf>
    <xf numFmtId="166" fontId="51" fillId="31" borderId="0" xfId="0" applyNumberFormat="1" applyFont="1" applyFill="1" applyAlignment="1">
      <alignment horizontal="right"/>
    </xf>
    <xf numFmtId="0" fontId="20" fillId="0" borderId="0" xfId="0" applyFont="1" applyFill="1"/>
    <xf numFmtId="0" fontId="28" fillId="0" borderId="0" xfId="0" applyFont="1" applyFill="1"/>
    <xf numFmtId="0" fontId="29" fillId="0" borderId="0" xfId="0" applyFont="1" applyFill="1"/>
    <xf numFmtId="0" fontId="26" fillId="0" borderId="0" xfId="0" applyFont="1" applyFill="1"/>
    <xf numFmtId="2" fontId="21" fillId="0" borderId="0" xfId="0" applyNumberFormat="1" applyFont="1" applyFill="1" applyAlignment="1">
      <alignment horizontal="right"/>
    </xf>
    <xf numFmtId="0" fontId="31" fillId="0" borderId="0" xfId="0" applyFont="1" applyFill="1"/>
    <xf numFmtId="0" fontId="30" fillId="0" borderId="0" xfId="0" applyFont="1" applyFill="1"/>
    <xf numFmtId="49" fontId="53" fillId="0" borderId="0" xfId="0" applyNumberFormat="1" applyFont="1" applyAlignment="1">
      <alignment horizontal="right"/>
    </xf>
    <xf numFmtId="49" fontId="53" fillId="25" borderId="0" xfId="0" applyNumberFormat="1" applyFont="1" applyFill="1" applyAlignment="1">
      <alignment horizontal="right"/>
    </xf>
    <xf numFmtId="49" fontId="53" fillId="26" borderId="0" xfId="0" applyNumberFormat="1" applyFont="1" applyFill="1" applyAlignment="1">
      <alignment horizontal="right"/>
    </xf>
    <xf numFmtId="49" fontId="53" fillId="28" borderId="0" xfId="0" applyNumberFormat="1" applyFont="1" applyFill="1" applyAlignment="1">
      <alignment horizontal="right"/>
    </xf>
    <xf numFmtId="49" fontId="53" fillId="29" borderId="0" xfId="0" applyNumberFormat="1" applyFont="1" applyFill="1" applyAlignment="1">
      <alignment horizontal="right"/>
    </xf>
    <xf numFmtId="49" fontId="53" fillId="31" borderId="0" xfId="0" applyNumberFormat="1" applyFont="1" applyFill="1" applyAlignment="1">
      <alignment horizontal="right"/>
    </xf>
    <xf numFmtId="49" fontId="53" fillId="27" borderId="0" xfId="0" applyNumberFormat="1" applyFont="1" applyFill="1" applyAlignment="1">
      <alignment horizontal="right"/>
    </xf>
    <xf numFmtId="49" fontId="53" fillId="32" borderId="0" xfId="0" applyNumberFormat="1" applyFont="1" applyFill="1" applyAlignment="1">
      <alignment horizontal="right"/>
    </xf>
    <xf numFmtId="49" fontId="53" fillId="0" borderId="0" xfId="0" applyNumberFormat="1" applyFont="1" applyBorder="1" applyAlignment="1">
      <alignment horizontal="right"/>
    </xf>
    <xf numFmtId="4" fontId="54" fillId="0" borderId="0" xfId="0" applyNumberFormat="1" applyFont="1"/>
    <xf numFmtId="0" fontId="54" fillId="0" borderId="0" xfId="0" applyFont="1"/>
    <xf numFmtId="0" fontId="55" fillId="0" borderId="0" xfId="0" applyFont="1"/>
    <xf numFmtId="49" fontId="53" fillId="0" borderId="11" xfId="0" applyNumberFormat="1" applyFont="1" applyBorder="1" applyAlignment="1">
      <alignment horizontal="right"/>
    </xf>
    <xf numFmtId="49" fontId="53" fillId="0" borderId="12" xfId="0" applyNumberFormat="1" applyFont="1" applyBorder="1" applyAlignment="1">
      <alignment horizontal="right"/>
    </xf>
    <xf numFmtId="0" fontId="20" fillId="33" borderId="0" xfId="0" applyFont="1" applyFill="1"/>
    <xf numFmtId="2" fontId="21" fillId="33" borderId="0" xfId="0" applyNumberFormat="1" applyFont="1" applyFill="1" applyAlignment="1">
      <alignment horizontal="right"/>
    </xf>
    <xf numFmtId="49" fontId="21" fillId="33" borderId="0" xfId="0" applyNumberFormat="1" applyFont="1" applyFill="1" applyAlignment="1">
      <alignment horizontal="right"/>
    </xf>
    <xf numFmtId="49" fontId="53" fillId="33" borderId="0" xfId="0" applyNumberFormat="1" applyFont="1" applyFill="1" applyAlignment="1">
      <alignment horizontal="right"/>
    </xf>
    <xf numFmtId="166" fontId="50" fillId="33" borderId="0" xfId="0" applyNumberFormat="1" applyFont="1" applyFill="1" applyAlignment="1">
      <alignment horizontal="right"/>
    </xf>
    <xf numFmtId="0" fontId="20" fillId="33" borderId="0" xfId="0" applyFont="1" applyFill="1" applyAlignment="1">
      <alignment horizontal="center"/>
    </xf>
    <xf numFmtId="166" fontId="51" fillId="33" borderId="0" xfId="0" applyNumberFormat="1" applyFont="1" applyFill="1"/>
    <xf numFmtId="0" fontId="40" fillId="33" borderId="0" xfId="0" applyFont="1" applyFill="1"/>
    <xf numFmtId="0" fontId="20" fillId="34" borderId="0" xfId="0" applyFont="1" applyFill="1"/>
    <xf numFmtId="0" fontId="20" fillId="34" borderId="0" xfId="0" applyFont="1" applyFill="1" applyAlignment="1">
      <alignment horizontal="center"/>
    </xf>
    <xf numFmtId="2" fontId="21" fillId="34" borderId="0" xfId="0" applyNumberFormat="1" applyFont="1" applyFill="1" applyAlignment="1">
      <alignment horizontal="right"/>
    </xf>
    <xf numFmtId="49" fontId="21" fillId="34" borderId="0" xfId="0" applyNumberFormat="1" applyFont="1" applyFill="1" applyAlignment="1">
      <alignment horizontal="right"/>
    </xf>
    <xf numFmtId="49" fontId="53" fillId="34" borderId="0" xfId="0" applyNumberFormat="1" applyFont="1" applyFill="1" applyAlignment="1">
      <alignment horizontal="right"/>
    </xf>
    <xf numFmtId="166" fontId="50" fillId="34" borderId="0" xfId="0" applyNumberFormat="1" applyFont="1" applyFill="1" applyAlignment="1">
      <alignment horizontal="right"/>
    </xf>
    <xf numFmtId="166" fontId="51" fillId="34" borderId="0" xfId="0" applyNumberFormat="1" applyFont="1" applyFill="1" applyAlignment="1">
      <alignment horizontal="right"/>
    </xf>
    <xf numFmtId="0" fontId="20" fillId="35" borderId="0" xfId="0" applyFont="1" applyFill="1"/>
    <xf numFmtId="0" fontId="32" fillId="35" borderId="0" xfId="0" applyFont="1" applyFill="1"/>
    <xf numFmtId="0" fontId="20" fillId="35" borderId="0" xfId="0" applyFont="1" applyFill="1" applyAlignment="1">
      <alignment horizontal="center"/>
    </xf>
    <xf numFmtId="2" fontId="21" fillId="35" borderId="0" xfId="0" applyNumberFormat="1" applyFont="1" applyFill="1" applyAlignment="1">
      <alignment horizontal="right"/>
    </xf>
    <xf numFmtId="49" fontId="21" fillId="35" borderId="0" xfId="0" applyNumberFormat="1" applyFont="1" applyFill="1" applyAlignment="1">
      <alignment horizontal="right"/>
    </xf>
    <xf numFmtId="49" fontId="53" fillId="35" borderId="0" xfId="0" applyNumberFormat="1" applyFont="1" applyFill="1" applyAlignment="1">
      <alignment horizontal="right"/>
    </xf>
    <xf numFmtId="166" fontId="50" fillId="35" borderId="0" xfId="0" applyNumberFormat="1" applyFont="1" applyFill="1" applyAlignment="1">
      <alignment horizontal="right"/>
    </xf>
    <xf numFmtId="166" fontId="51" fillId="35" borderId="0" xfId="0" applyNumberFormat="1" applyFont="1" applyFill="1" applyAlignment="1">
      <alignment horizontal="right"/>
    </xf>
    <xf numFmtId="166" fontId="51" fillId="35" borderId="0" xfId="0" applyNumberFormat="1" applyFont="1" applyFill="1"/>
    <xf numFmtId="0" fontId="20" fillId="36" borderId="0" xfId="0" applyFont="1" applyFill="1"/>
    <xf numFmtId="2" fontId="21" fillId="36" borderId="0" xfId="0" applyNumberFormat="1" applyFont="1" applyFill="1" applyAlignment="1">
      <alignment horizontal="right"/>
    </xf>
    <xf numFmtId="49" fontId="21" fillId="36" borderId="0" xfId="0" applyNumberFormat="1" applyFont="1" applyFill="1" applyAlignment="1">
      <alignment horizontal="right"/>
    </xf>
    <xf numFmtId="49" fontId="53" fillId="36" borderId="0" xfId="0" applyNumberFormat="1" applyFont="1" applyFill="1" applyAlignment="1">
      <alignment horizontal="right"/>
    </xf>
    <xf numFmtId="0" fontId="20" fillId="37" borderId="0" xfId="0" applyFont="1" applyFill="1"/>
    <xf numFmtId="0" fontId="21" fillId="37" borderId="0" xfId="0" applyFont="1" applyFill="1"/>
    <xf numFmtId="0" fontId="20" fillId="37" borderId="0" xfId="0" applyFont="1" applyFill="1" applyAlignment="1">
      <alignment horizontal="center"/>
    </xf>
    <xf numFmtId="2" fontId="21" fillId="37" borderId="0" xfId="0" applyNumberFormat="1" applyFont="1" applyFill="1" applyAlignment="1">
      <alignment horizontal="right"/>
    </xf>
    <xf numFmtId="49" fontId="21" fillId="37" borderId="0" xfId="0" applyNumberFormat="1" applyFont="1" applyFill="1" applyAlignment="1">
      <alignment horizontal="right"/>
    </xf>
    <xf numFmtId="49" fontId="53" fillId="37" borderId="0" xfId="0" applyNumberFormat="1" applyFont="1" applyFill="1" applyAlignment="1">
      <alignment horizontal="right"/>
    </xf>
    <xf numFmtId="166" fontId="51" fillId="37" borderId="0" xfId="0" applyNumberFormat="1" applyFont="1" applyFill="1"/>
    <xf numFmtId="166" fontId="51" fillId="34" borderId="0" xfId="0" applyNumberFormat="1" applyFont="1" applyFill="1" applyAlignment="1"/>
    <xf numFmtId="0" fontId="40" fillId="34" borderId="0" xfId="0" applyFont="1" applyFill="1"/>
    <xf numFmtId="2" fontId="41" fillId="34" borderId="0" xfId="0" applyNumberFormat="1" applyFont="1" applyFill="1" applyAlignment="1">
      <alignment horizontal="right"/>
    </xf>
    <xf numFmtId="49" fontId="41" fillId="34" borderId="0" xfId="0" applyNumberFormat="1" applyFont="1" applyFill="1" applyAlignment="1">
      <alignment horizontal="right"/>
    </xf>
    <xf numFmtId="166" fontId="50" fillId="34" borderId="0" xfId="0" applyNumberFormat="1" applyFont="1" applyFill="1" applyAlignment="1"/>
    <xf numFmtId="0" fontId="20" fillId="38" borderId="0" xfId="0" applyFont="1" applyFill="1"/>
    <xf numFmtId="0" fontId="20" fillId="38" borderId="0" xfId="0" applyFont="1" applyFill="1" applyAlignment="1">
      <alignment horizontal="center"/>
    </xf>
    <xf numFmtId="2" fontId="21" fillId="38" borderId="0" xfId="0" applyNumberFormat="1" applyFont="1" applyFill="1" applyAlignment="1">
      <alignment horizontal="right"/>
    </xf>
    <xf numFmtId="49" fontId="21" fillId="38" borderId="0" xfId="0" applyNumberFormat="1" applyFont="1" applyFill="1" applyAlignment="1">
      <alignment horizontal="right"/>
    </xf>
    <xf numFmtId="49" fontId="53" fillId="38" borderId="0" xfId="0" applyNumberFormat="1" applyFont="1" applyFill="1" applyAlignment="1">
      <alignment horizontal="right"/>
    </xf>
    <xf numFmtId="166" fontId="51" fillId="38" borderId="0" xfId="0" applyNumberFormat="1" applyFont="1" applyFill="1" applyAlignment="1">
      <alignment horizontal="right"/>
    </xf>
    <xf numFmtId="0" fontId="40" fillId="36" borderId="0" xfId="0" applyFont="1" applyFill="1"/>
    <xf numFmtId="166" fontId="51" fillId="36" borderId="0" xfId="0" applyNumberFormat="1" applyFont="1" applyFill="1" applyAlignment="1">
      <alignment horizontal="right"/>
    </xf>
    <xf numFmtId="0" fontId="20" fillId="39" borderId="0" xfId="0" applyFont="1" applyFill="1"/>
    <xf numFmtId="0" fontId="40" fillId="39" borderId="0" xfId="0" applyFont="1" applyFill="1"/>
    <xf numFmtId="2" fontId="21" fillId="39" borderId="0" xfId="0" applyNumberFormat="1" applyFont="1" applyFill="1" applyAlignment="1">
      <alignment horizontal="right"/>
    </xf>
    <xf numFmtId="49" fontId="21" fillId="39" borderId="0" xfId="0" applyNumberFormat="1" applyFont="1" applyFill="1" applyAlignment="1">
      <alignment horizontal="right"/>
    </xf>
    <xf numFmtId="49" fontId="53" fillId="39" borderId="0" xfId="0" applyNumberFormat="1" applyFont="1" applyFill="1" applyAlignment="1">
      <alignment horizontal="right"/>
    </xf>
    <xf numFmtId="166" fontId="51" fillId="39" borderId="0" xfId="0" applyNumberFormat="1" applyFont="1" applyFill="1" applyAlignment="1">
      <alignment horizontal="right"/>
    </xf>
    <xf numFmtId="0" fontId="20" fillId="40" borderId="0" xfId="0" applyFont="1" applyFill="1"/>
    <xf numFmtId="0" fontId="40" fillId="40" borderId="0" xfId="0" applyFont="1" applyFill="1"/>
    <xf numFmtId="2" fontId="21" fillId="40" borderId="0" xfId="0" applyNumberFormat="1" applyFont="1" applyFill="1" applyAlignment="1">
      <alignment horizontal="right"/>
    </xf>
    <xf numFmtId="49" fontId="21" fillId="40" borderId="0" xfId="0" applyNumberFormat="1" applyFont="1" applyFill="1" applyAlignment="1">
      <alignment horizontal="right"/>
    </xf>
    <xf numFmtId="49" fontId="53" fillId="40" borderId="0" xfId="0" applyNumberFormat="1" applyFont="1" applyFill="1" applyAlignment="1">
      <alignment horizontal="right"/>
    </xf>
    <xf numFmtId="166" fontId="51" fillId="40" borderId="0" xfId="0" applyNumberFormat="1" applyFont="1" applyFill="1" applyAlignment="1">
      <alignment horizontal="right"/>
    </xf>
    <xf numFmtId="0" fontId="20" fillId="41" borderId="0" xfId="0" applyFont="1" applyFill="1"/>
    <xf numFmtId="0" fontId="47" fillId="41" borderId="0" xfId="0" applyFont="1" applyFill="1"/>
    <xf numFmtId="2" fontId="21" fillId="41" borderId="0" xfId="0" applyNumberFormat="1" applyFont="1" applyFill="1" applyAlignment="1">
      <alignment horizontal="right"/>
    </xf>
    <xf numFmtId="49" fontId="21" fillId="41" borderId="0" xfId="0" applyNumberFormat="1" applyFont="1" applyFill="1" applyAlignment="1">
      <alignment horizontal="right"/>
    </xf>
    <xf numFmtId="49" fontId="53" fillId="41" borderId="0" xfId="0" applyNumberFormat="1" applyFont="1" applyFill="1" applyAlignment="1">
      <alignment horizontal="right"/>
    </xf>
    <xf numFmtId="166" fontId="51" fillId="41" borderId="0" xfId="0" applyNumberFormat="1" applyFont="1" applyFill="1" applyAlignment="1">
      <alignment horizontal="right"/>
    </xf>
    <xf numFmtId="166" fontId="50" fillId="41" borderId="0" xfId="0" applyNumberFormat="1" applyFont="1" applyFill="1" applyAlignment="1">
      <alignment horizontal="righ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rmal_Sheet2" xfId="38"/>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00FF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81"/>
  <sheetViews>
    <sheetView zoomScale="125" zoomScaleNormal="125" workbookViewId="0">
      <pane ySplit="1" topLeftCell="A697" activePane="bottomLeft" state="frozen"/>
      <selection activeCell="B1" sqref="B1"/>
      <selection pane="bottomLeft" activeCell="F715" sqref="F715"/>
    </sheetView>
  </sheetViews>
  <sheetFormatPr defaultRowHeight="12" x14ac:dyDescent="0.2"/>
  <cols>
    <col min="1" max="1" width="56.85546875" style="1" customWidth="1"/>
    <col min="2" max="5" width="10.5703125" style="1" customWidth="1"/>
    <col min="6" max="6" width="48.7109375" style="1" customWidth="1"/>
    <col min="7" max="7" width="24.7109375" style="1" customWidth="1"/>
    <col min="8" max="8" width="67.42578125" style="1" customWidth="1"/>
    <col min="9" max="16384" width="9.140625" style="1"/>
  </cols>
  <sheetData>
    <row r="1" spans="1:8" x14ac:dyDescent="0.2">
      <c r="A1" s="2" t="s">
        <v>804</v>
      </c>
      <c r="F1" s="3" t="s">
        <v>805</v>
      </c>
      <c r="G1" s="3" t="s">
        <v>806</v>
      </c>
      <c r="H1" s="3" t="s">
        <v>807</v>
      </c>
    </row>
    <row r="2" spans="1:8" x14ac:dyDescent="0.2">
      <c r="F2" s="4" t="s">
        <v>808</v>
      </c>
    </row>
    <row r="3" spans="1:8" x14ac:dyDescent="0.2">
      <c r="F3" s="4" t="s">
        <v>809</v>
      </c>
    </row>
    <row r="4" spans="1:8" x14ac:dyDescent="0.2">
      <c r="F4" s="4" t="s">
        <v>810</v>
      </c>
      <c r="G4" s="1" t="s">
        <v>811</v>
      </c>
    </row>
    <row r="5" spans="1:8" x14ac:dyDescent="0.2">
      <c r="F5" s="4" t="s">
        <v>812</v>
      </c>
      <c r="G5" s="1" t="s">
        <v>811</v>
      </c>
    </row>
    <row r="6" spans="1:8" x14ac:dyDescent="0.2">
      <c r="F6" s="4" t="s">
        <v>813</v>
      </c>
    </row>
    <row r="7" spans="1:8" x14ac:dyDescent="0.2">
      <c r="F7" s="4" t="s">
        <v>814</v>
      </c>
    </row>
    <row r="9" spans="1:8" x14ac:dyDescent="0.2">
      <c r="A9" s="5" t="s">
        <v>815</v>
      </c>
      <c r="F9" s="6" t="s">
        <v>816</v>
      </c>
    </row>
    <row r="10" spans="1:8" x14ac:dyDescent="0.2">
      <c r="A10" s="7" t="s">
        <v>817</v>
      </c>
    </row>
    <row r="11" spans="1:8" x14ac:dyDescent="0.2">
      <c r="A11" s="1" t="s">
        <v>818</v>
      </c>
    </row>
    <row r="12" spans="1:8" x14ac:dyDescent="0.2">
      <c r="A12" s="1" t="s">
        <v>819</v>
      </c>
    </row>
    <row r="14" spans="1:8" x14ac:dyDescent="0.2">
      <c r="A14" s="1" t="s">
        <v>819</v>
      </c>
    </row>
    <row r="15" spans="1:8" x14ac:dyDescent="0.2">
      <c r="A15" s="1" t="s">
        <v>820</v>
      </c>
      <c r="F15" s="8" t="s">
        <v>821</v>
      </c>
    </row>
    <row r="17" spans="1:8" x14ac:dyDescent="0.2">
      <c r="A17" s="7" t="s">
        <v>822</v>
      </c>
    </row>
    <row r="18" spans="1:8" x14ac:dyDescent="0.2">
      <c r="A18" s="9" t="s">
        <v>823</v>
      </c>
      <c r="F18" s="6" t="s">
        <v>824</v>
      </c>
      <c r="H18" s="1" t="s">
        <v>825</v>
      </c>
    </row>
    <row r="19" spans="1:8" x14ac:dyDescent="0.2">
      <c r="A19" s="10" t="s">
        <v>826</v>
      </c>
      <c r="F19" s="8" t="s">
        <v>827</v>
      </c>
      <c r="H19" s="1" t="s">
        <v>825</v>
      </c>
    </row>
    <row r="20" spans="1:8" x14ac:dyDescent="0.2">
      <c r="A20" s="9" t="s">
        <v>828</v>
      </c>
      <c r="F20" s="6" t="s">
        <v>829</v>
      </c>
      <c r="H20" s="1" t="s">
        <v>825</v>
      </c>
    </row>
    <row r="22" spans="1:8" x14ac:dyDescent="0.2">
      <c r="A22" s="7" t="s">
        <v>830</v>
      </c>
    </row>
    <row r="23" spans="1:8" x14ac:dyDescent="0.2">
      <c r="A23" s="10" t="s">
        <v>831</v>
      </c>
      <c r="F23" s="8" t="s">
        <v>832</v>
      </c>
      <c r="H23" s="1" t="s">
        <v>833</v>
      </c>
    </row>
    <row r="24" spans="1:8" x14ac:dyDescent="0.2">
      <c r="A24" s="9" t="s">
        <v>834</v>
      </c>
      <c r="F24" s="6" t="s">
        <v>832</v>
      </c>
      <c r="H24" s="1" t="s">
        <v>835</v>
      </c>
    </row>
    <row r="26" spans="1:8" x14ac:dyDescent="0.2">
      <c r="A26" s="7" t="s">
        <v>836</v>
      </c>
    </row>
    <row r="27" spans="1:8" x14ac:dyDescent="0.2">
      <c r="A27" s="10" t="s">
        <v>837</v>
      </c>
      <c r="F27" s="8" t="s">
        <v>832</v>
      </c>
      <c r="H27" s="1" t="s">
        <v>838</v>
      </c>
    </row>
    <row r="29" spans="1:8" x14ac:dyDescent="0.2">
      <c r="A29" s="7" t="s">
        <v>839</v>
      </c>
    </row>
    <row r="30" spans="1:8" x14ac:dyDescent="0.2">
      <c r="A30" s="9" t="s">
        <v>840</v>
      </c>
      <c r="F30" s="6" t="s">
        <v>841</v>
      </c>
      <c r="H30" s="1" t="s">
        <v>842</v>
      </c>
    </row>
    <row r="31" spans="1:8" x14ac:dyDescent="0.2">
      <c r="A31" s="10" t="s">
        <v>843</v>
      </c>
      <c r="F31" s="8" t="s">
        <v>824</v>
      </c>
      <c r="H31" s="1" t="s">
        <v>842</v>
      </c>
    </row>
    <row r="32" spans="1:8" x14ac:dyDescent="0.2">
      <c r="A32" s="9" t="s">
        <v>826</v>
      </c>
      <c r="F32" s="6" t="s">
        <v>827</v>
      </c>
      <c r="H32" s="1" t="s">
        <v>842</v>
      </c>
    </row>
    <row r="33" spans="1:8" x14ac:dyDescent="0.2">
      <c r="A33" s="10" t="s">
        <v>844</v>
      </c>
      <c r="F33" s="8" t="s">
        <v>829</v>
      </c>
      <c r="H33" s="1" t="s">
        <v>842</v>
      </c>
    </row>
    <row r="35" spans="1:8" x14ac:dyDescent="0.2">
      <c r="A35" s="1" t="s">
        <v>819</v>
      </c>
    </row>
    <row r="36" spans="1:8" x14ac:dyDescent="0.2">
      <c r="A36" s="7" t="s">
        <v>815</v>
      </c>
    </row>
    <row r="37" spans="1:8" x14ac:dyDescent="0.2">
      <c r="A37" s="7" t="s">
        <v>845</v>
      </c>
    </row>
    <row r="38" spans="1:8" x14ac:dyDescent="0.2">
      <c r="A38" s="1" t="s">
        <v>818</v>
      </c>
    </row>
    <row r="40" spans="1:8" x14ac:dyDescent="0.2">
      <c r="A40" s="1" t="s">
        <v>846</v>
      </c>
    </row>
    <row r="41" spans="1:8" x14ac:dyDescent="0.2">
      <c r="A41" s="1" t="s">
        <v>847</v>
      </c>
    </row>
    <row r="43" spans="1:8" x14ac:dyDescent="0.2">
      <c r="A43" s="7" t="s">
        <v>848</v>
      </c>
    </row>
    <row r="44" spans="1:8" x14ac:dyDescent="0.2">
      <c r="A44" s="1" t="s">
        <v>849</v>
      </c>
    </row>
    <row r="45" spans="1:8" x14ac:dyDescent="0.2">
      <c r="A45" s="1" t="s">
        <v>850</v>
      </c>
    </row>
    <row r="47" spans="1:8" x14ac:dyDescent="0.2">
      <c r="A47" s="7" t="s">
        <v>851</v>
      </c>
    </row>
    <row r="48" spans="1:8" x14ac:dyDescent="0.2">
      <c r="A48" s="9" t="s">
        <v>852</v>
      </c>
      <c r="F48" s="6" t="s">
        <v>853</v>
      </c>
    </row>
    <row r="49" spans="1:3" x14ac:dyDescent="0.2">
      <c r="A49" s="9" t="s">
        <v>854</v>
      </c>
    </row>
    <row r="50" spans="1:3" x14ac:dyDescent="0.2">
      <c r="A50" s="9" t="s">
        <v>855</v>
      </c>
    </row>
    <row r="51" spans="1:3" x14ac:dyDescent="0.2">
      <c r="A51" s="9" t="s">
        <v>856</v>
      </c>
    </row>
    <row r="53" spans="1:3" s="9" customFormat="1" x14ac:dyDescent="0.2">
      <c r="A53" s="9" t="s">
        <v>857</v>
      </c>
    </row>
    <row r="54" spans="1:3" s="9" customFormat="1" x14ac:dyDescent="0.2">
      <c r="A54" s="9" t="s">
        <v>858</v>
      </c>
    </row>
    <row r="56" spans="1:3" x14ac:dyDescent="0.2">
      <c r="A56" s="9" t="s">
        <v>859</v>
      </c>
    </row>
    <row r="57" spans="1:3" x14ac:dyDescent="0.2">
      <c r="A57" s="9" t="s">
        <v>860</v>
      </c>
    </row>
    <row r="58" spans="1:3" x14ac:dyDescent="0.2">
      <c r="A58" s="9" t="s">
        <v>861</v>
      </c>
    </row>
    <row r="59" spans="1:3" x14ac:dyDescent="0.2">
      <c r="A59" s="9" t="s">
        <v>862</v>
      </c>
    </row>
    <row r="60" spans="1:3" x14ac:dyDescent="0.2">
      <c r="A60" s="9" t="s">
        <v>863</v>
      </c>
    </row>
    <row r="62" spans="1:3" x14ac:dyDescent="0.2">
      <c r="A62" s="7" t="s">
        <v>864</v>
      </c>
    </row>
    <row r="63" spans="1:3" x14ac:dyDescent="0.2">
      <c r="B63" s="3">
        <v>2009</v>
      </c>
      <c r="C63" s="3">
        <v>2008</v>
      </c>
    </row>
    <row r="64" spans="1:3" x14ac:dyDescent="0.2">
      <c r="A64" s="1" t="s">
        <v>819</v>
      </c>
    </row>
    <row r="66" spans="1:3" x14ac:dyDescent="0.2">
      <c r="A66" s="1" t="s">
        <v>819</v>
      </c>
    </row>
    <row r="67" spans="1:3" x14ac:dyDescent="0.2">
      <c r="A67" s="1" t="s">
        <v>865</v>
      </c>
      <c r="B67" s="11">
        <v>0.10299999999999999</v>
      </c>
      <c r="C67" s="11">
        <v>7.0000000000000007E-2</v>
      </c>
    </row>
    <row r="68" spans="1:3" x14ac:dyDescent="0.2">
      <c r="A68" s="1" t="s">
        <v>866</v>
      </c>
      <c r="B68" s="11">
        <v>0.16800000000000001</v>
      </c>
      <c r="C68" s="11">
        <v>0.13900000000000001</v>
      </c>
    </row>
    <row r="69" spans="1:3" x14ac:dyDescent="0.2">
      <c r="A69" s="1" t="s">
        <v>867</v>
      </c>
      <c r="B69" s="11">
        <v>1.2E-2</v>
      </c>
      <c r="C69" s="11">
        <v>1.9E-2</v>
      </c>
    </row>
    <row r="71" spans="1:3" x14ac:dyDescent="0.2">
      <c r="A71" s="1" t="s">
        <v>868</v>
      </c>
      <c r="B71" s="11">
        <v>0.93</v>
      </c>
      <c r="C71" s="11">
        <v>0.95299999999999996</v>
      </c>
    </row>
    <row r="74" spans="1:3" x14ac:dyDescent="0.2">
      <c r="A74" s="1" t="s">
        <v>819</v>
      </c>
    </row>
    <row r="75" spans="1:3" x14ac:dyDescent="0.2">
      <c r="A75" s="7" t="s">
        <v>869</v>
      </c>
    </row>
    <row r="76" spans="1:3" x14ac:dyDescent="0.2">
      <c r="A76" s="1" t="s">
        <v>870</v>
      </c>
    </row>
    <row r="77" spans="1:3" x14ac:dyDescent="0.2">
      <c r="A77" s="1" t="s">
        <v>871</v>
      </c>
    </row>
    <row r="78" spans="1:3" x14ac:dyDescent="0.2">
      <c r="A78" s="1" t="s">
        <v>872</v>
      </c>
    </row>
    <row r="79" spans="1:3" x14ac:dyDescent="0.2">
      <c r="A79" s="1" t="s">
        <v>873</v>
      </c>
    </row>
    <row r="80" spans="1:3" x14ac:dyDescent="0.2">
      <c r="A80" s="1" t="s">
        <v>874</v>
      </c>
    </row>
    <row r="82" spans="1:6" x14ac:dyDescent="0.2">
      <c r="A82" s="7" t="s">
        <v>875</v>
      </c>
    </row>
    <row r="83" spans="1:6" x14ac:dyDescent="0.2">
      <c r="A83" s="10" t="s">
        <v>876</v>
      </c>
      <c r="F83" s="10" t="s">
        <v>877</v>
      </c>
    </row>
    <row r="84" spans="1:6" x14ac:dyDescent="0.2">
      <c r="A84" s="10" t="s">
        <v>878</v>
      </c>
    </row>
    <row r="85" spans="1:6" x14ac:dyDescent="0.2">
      <c r="A85" s="10" t="s">
        <v>879</v>
      </c>
    </row>
    <row r="86" spans="1:6" x14ac:dyDescent="0.2">
      <c r="A86" s="10"/>
    </row>
    <row r="87" spans="1:6" x14ac:dyDescent="0.2">
      <c r="A87" s="10" t="s">
        <v>880</v>
      </c>
    </row>
    <row r="88" spans="1:6" x14ac:dyDescent="0.2">
      <c r="A88" s="10" t="s">
        <v>881</v>
      </c>
    </row>
    <row r="89" spans="1:6" x14ac:dyDescent="0.2">
      <c r="A89" s="10" t="s">
        <v>882</v>
      </c>
    </row>
    <row r="90" spans="1:6" x14ac:dyDescent="0.2">
      <c r="A90" s="10" t="s">
        <v>883</v>
      </c>
    </row>
    <row r="91" spans="1:6" x14ac:dyDescent="0.2">
      <c r="A91" s="10" t="s">
        <v>884</v>
      </c>
    </row>
    <row r="92" spans="1:6" x14ac:dyDescent="0.2">
      <c r="A92" s="10" t="s">
        <v>885</v>
      </c>
    </row>
    <row r="93" spans="1:6" x14ac:dyDescent="0.2">
      <c r="A93" s="10"/>
    </row>
    <row r="94" spans="1:6" x14ac:dyDescent="0.2">
      <c r="A94" s="10" t="s">
        <v>886</v>
      </c>
    </row>
    <row r="95" spans="1:6" x14ac:dyDescent="0.2">
      <c r="A95" s="10" t="s">
        <v>887</v>
      </c>
    </row>
    <row r="97" spans="1:6" x14ac:dyDescent="0.2">
      <c r="A97" s="7" t="s">
        <v>888</v>
      </c>
    </row>
    <row r="98" spans="1:6" x14ac:dyDescent="0.2">
      <c r="A98" s="9" t="s">
        <v>889</v>
      </c>
      <c r="F98" s="9" t="s">
        <v>890</v>
      </c>
    </row>
    <row r="99" spans="1:6" x14ac:dyDescent="0.2">
      <c r="A99" s="9" t="s">
        <v>891</v>
      </c>
    </row>
    <row r="100" spans="1:6" x14ac:dyDescent="0.2">
      <c r="A100" s="9" t="s">
        <v>892</v>
      </c>
    </row>
    <row r="101" spans="1:6" x14ac:dyDescent="0.2">
      <c r="A101" s="9"/>
    </row>
    <row r="102" spans="1:6" x14ac:dyDescent="0.2">
      <c r="A102" s="9" t="s">
        <v>893</v>
      </c>
    </row>
    <row r="103" spans="1:6" x14ac:dyDescent="0.2">
      <c r="A103" s="9" t="s">
        <v>894</v>
      </c>
    </row>
    <row r="104" spans="1:6" x14ac:dyDescent="0.2">
      <c r="A104" s="9" t="s">
        <v>895</v>
      </c>
    </row>
    <row r="105" spans="1:6" x14ac:dyDescent="0.2">
      <c r="A105" s="9" t="s">
        <v>896</v>
      </c>
    </row>
    <row r="106" spans="1:6" x14ac:dyDescent="0.2">
      <c r="A106" s="9" t="s">
        <v>897</v>
      </c>
    </row>
    <row r="107" spans="1:6" x14ac:dyDescent="0.2">
      <c r="A107" s="9"/>
    </row>
    <row r="108" spans="1:6" x14ac:dyDescent="0.2">
      <c r="A108" s="9" t="s">
        <v>898</v>
      </c>
    </row>
    <row r="109" spans="1:6" x14ac:dyDescent="0.2">
      <c r="A109" s="9" t="s">
        <v>899</v>
      </c>
    </row>
    <row r="111" spans="1:6" x14ac:dyDescent="0.2">
      <c r="A111" s="7" t="s">
        <v>900</v>
      </c>
    </row>
    <row r="112" spans="1:6" x14ac:dyDescent="0.2">
      <c r="A112" s="10" t="s">
        <v>901</v>
      </c>
      <c r="F112" s="10" t="s">
        <v>902</v>
      </c>
    </row>
    <row r="113" spans="1:6" x14ac:dyDescent="0.2">
      <c r="A113" s="10" t="s">
        <v>903</v>
      </c>
    </row>
    <row r="114" spans="1:6" x14ac:dyDescent="0.2">
      <c r="A114" s="10" t="s">
        <v>904</v>
      </c>
    </row>
    <row r="115" spans="1:6" x14ac:dyDescent="0.2">
      <c r="A115" s="10"/>
    </row>
    <row r="116" spans="1:6" x14ac:dyDescent="0.2">
      <c r="A116" s="10" t="s">
        <v>905</v>
      </c>
    </row>
    <row r="117" spans="1:6" x14ac:dyDescent="0.2">
      <c r="A117" s="10" t="s">
        <v>906</v>
      </c>
    </row>
    <row r="118" spans="1:6" x14ac:dyDescent="0.2">
      <c r="A118" s="10" t="s">
        <v>95</v>
      </c>
    </row>
    <row r="119" spans="1:6" x14ac:dyDescent="0.2">
      <c r="A119" s="10" t="s">
        <v>96</v>
      </c>
    </row>
    <row r="120" spans="1:6" x14ac:dyDescent="0.2">
      <c r="A120" s="10"/>
    </row>
    <row r="121" spans="1:6" x14ac:dyDescent="0.2">
      <c r="A121" s="10" t="s">
        <v>97</v>
      </c>
    </row>
    <row r="123" spans="1:6" x14ac:dyDescent="0.2">
      <c r="A123" s="7" t="s">
        <v>98</v>
      </c>
    </row>
    <row r="124" spans="1:6" x14ac:dyDescent="0.2">
      <c r="A124" s="9" t="s">
        <v>99</v>
      </c>
      <c r="F124" s="9" t="s">
        <v>100</v>
      </c>
    </row>
    <row r="125" spans="1:6" x14ac:dyDescent="0.2">
      <c r="A125" s="9" t="s">
        <v>101</v>
      </c>
    </row>
    <row r="126" spans="1:6" x14ac:dyDescent="0.2">
      <c r="A126" s="9" t="s">
        <v>102</v>
      </c>
    </row>
    <row r="127" spans="1:6" x14ac:dyDescent="0.2">
      <c r="A127" s="9" t="s">
        <v>103</v>
      </c>
    </row>
    <row r="129" spans="1:6" x14ac:dyDescent="0.2">
      <c r="A129" s="7" t="s">
        <v>104</v>
      </c>
    </row>
    <row r="130" spans="1:6" x14ac:dyDescent="0.2">
      <c r="A130" s="10" t="s">
        <v>105</v>
      </c>
      <c r="F130" s="10" t="s">
        <v>106</v>
      </c>
    </row>
    <row r="131" spans="1:6" x14ac:dyDescent="0.2">
      <c r="A131" s="10" t="s">
        <v>107</v>
      </c>
    </row>
    <row r="132" spans="1:6" x14ac:dyDescent="0.2">
      <c r="A132" s="10" t="s">
        <v>108</v>
      </c>
    </row>
    <row r="134" spans="1:6" x14ac:dyDescent="0.2">
      <c r="A134" s="7" t="s">
        <v>109</v>
      </c>
    </row>
    <row r="135" spans="1:6" x14ac:dyDescent="0.2">
      <c r="A135" s="1" t="s">
        <v>110</v>
      </c>
    </row>
    <row r="136" spans="1:6" x14ac:dyDescent="0.2">
      <c r="A136" s="1" t="s">
        <v>111</v>
      </c>
    </row>
    <row r="137" spans="1:6" x14ac:dyDescent="0.2">
      <c r="A137" s="1" t="s">
        <v>112</v>
      </c>
    </row>
    <row r="138" spans="1:6" x14ac:dyDescent="0.2">
      <c r="A138" s="1" t="s">
        <v>113</v>
      </c>
    </row>
    <row r="139" spans="1:6" x14ac:dyDescent="0.2">
      <c r="A139" s="1" t="s">
        <v>114</v>
      </c>
    </row>
    <row r="140" spans="1:6" x14ac:dyDescent="0.2">
      <c r="A140" s="1" t="s">
        <v>115</v>
      </c>
    </row>
    <row r="141" spans="1:6" x14ac:dyDescent="0.2">
      <c r="A141" s="1" t="s">
        <v>116</v>
      </c>
    </row>
    <row r="143" spans="1:6" x14ac:dyDescent="0.2">
      <c r="A143" s="7" t="s">
        <v>830</v>
      </c>
    </row>
    <row r="144" spans="1:6" x14ac:dyDescent="0.2">
      <c r="A144" s="1" t="s">
        <v>117</v>
      </c>
    </row>
    <row r="146" spans="1:8" x14ac:dyDescent="0.2">
      <c r="A146" s="9" t="s">
        <v>831</v>
      </c>
      <c r="F146" s="6" t="s">
        <v>832</v>
      </c>
      <c r="H146" s="1" t="s">
        <v>833</v>
      </c>
    </row>
    <row r="147" spans="1:8" x14ac:dyDescent="0.2">
      <c r="A147" s="10" t="s">
        <v>834</v>
      </c>
      <c r="F147" s="8" t="s">
        <v>832</v>
      </c>
      <c r="H147" s="1" t="s">
        <v>835</v>
      </c>
    </row>
    <row r="149" spans="1:8" x14ac:dyDescent="0.2">
      <c r="A149" s="7" t="s">
        <v>118</v>
      </c>
    </row>
    <row r="150" spans="1:8" x14ac:dyDescent="0.2">
      <c r="A150" s="1" t="s">
        <v>119</v>
      </c>
    </row>
    <row r="151" spans="1:8" x14ac:dyDescent="0.2">
      <c r="A151" s="1" t="s">
        <v>120</v>
      </c>
    </row>
    <row r="152" spans="1:8" x14ac:dyDescent="0.2">
      <c r="A152" s="1" t="s">
        <v>121</v>
      </c>
    </row>
    <row r="153" spans="1:8" x14ac:dyDescent="0.2">
      <c r="A153" s="1" t="s">
        <v>122</v>
      </c>
    </row>
    <row r="155" spans="1:8" x14ac:dyDescent="0.2">
      <c r="A155" s="7" t="s">
        <v>123</v>
      </c>
    </row>
    <row r="156" spans="1:8" x14ac:dyDescent="0.2">
      <c r="A156" s="9" t="s">
        <v>124</v>
      </c>
      <c r="F156" s="9" t="s">
        <v>125</v>
      </c>
    </row>
    <row r="157" spans="1:8" x14ac:dyDescent="0.2">
      <c r="A157" s="9" t="s">
        <v>126</v>
      </c>
    </row>
    <row r="158" spans="1:8" x14ac:dyDescent="0.2">
      <c r="A158" s="9" t="s">
        <v>127</v>
      </c>
    </row>
    <row r="159" spans="1:8" x14ac:dyDescent="0.2">
      <c r="A159" s="9" t="s">
        <v>128</v>
      </c>
    </row>
    <row r="161" spans="1:6" x14ac:dyDescent="0.2">
      <c r="A161" s="7" t="s">
        <v>129</v>
      </c>
    </row>
    <row r="162" spans="1:6" x14ac:dyDescent="0.2">
      <c r="A162" s="10" t="s">
        <v>130</v>
      </c>
      <c r="F162" s="8" t="s">
        <v>131</v>
      </c>
    </row>
    <row r="163" spans="1:6" x14ac:dyDescent="0.2">
      <c r="A163" s="10" t="s">
        <v>132</v>
      </c>
    </row>
    <row r="164" spans="1:6" x14ac:dyDescent="0.2">
      <c r="A164" s="10"/>
    </row>
    <row r="165" spans="1:6" x14ac:dyDescent="0.2">
      <c r="A165" s="10" t="s">
        <v>133</v>
      </c>
    </row>
    <row r="166" spans="1:6" x14ac:dyDescent="0.2">
      <c r="A166" s="10" t="s">
        <v>134</v>
      </c>
    </row>
    <row r="167" spans="1:6" x14ac:dyDescent="0.2">
      <c r="A167" s="10" t="s">
        <v>135</v>
      </c>
    </row>
    <row r="168" spans="1:6" x14ac:dyDescent="0.2">
      <c r="A168" s="12" t="s">
        <v>136</v>
      </c>
    </row>
    <row r="169" spans="1:6" x14ac:dyDescent="0.2">
      <c r="A169" s="12" t="s">
        <v>137</v>
      </c>
    </row>
    <row r="170" spans="1:6" x14ac:dyDescent="0.2">
      <c r="A170" s="12" t="s">
        <v>138</v>
      </c>
    </row>
    <row r="171" spans="1:6" x14ac:dyDescent="0.2">
      <c r="A171" s="12" t="s">
        <v>139</v>
      </c>
    </row>
    <row r="172" spans="1:6" x14ac:dyDescent="0.2">
      <c r="A172" s="10" t="s">
        <v>140</v>
      </c>
    </row>
    <row r="173" spans="1:6" x14ac:dyDescent="0.2">
      <c r="A173" s="10"/>
    </row>
    <row r="174" spans="1:6" x14ac:dyDescent="0.2">
      <c r="A174" s="13" t="s">
        <v>141</v>
      </c>
    </row>
    <row r="175" spans="1:6" x14ac:dyDescent="0.2">
      <c r="A175" s="10"/>
    </row>
    <row r="176" spans="1:6" x14ac:dyDescent="0.2">
      <c r="A176" s="13" t="s">
        <v>142</v>
      </c>
    </row>
    <row r="177" spans="1:6" x14ac:dyDescent="0.2">
      <c r="A177" s="10"/>
    </row>
    <row r="178" spans="1:6" x14ac:dyDescent="0.2">
      <c r="A178" s="13" t="s">
        <v>143</v>
      </c>
    </row>
    <row r="179" spans="1:6" x14ac:dyDescent="0.2">
      <c r="A179" s="13" t="s">
        <v>144</v>
      </c>
    </row>
    <row r="180" spans="1:6" x14ac:dyDescent="0.2">
      <c r="A180" s="10"/>
    </row>
    <row r="181" spans="1:6" x14ac:dyDescent="0.2">
      <c r="A181" s="13" t="s">
        <v>145</v>
      </c>
    </row>
    <row r="182" spans="1:6" x14ac:dyDescent="0.2">
      <c r="A182" s="13" t="s">
        <v>146</v>
      </c>
    </row>
    <row r="183" spans="1:6" x14ac:dyDescent="0.2">
      <c r="A183" s="10" t="s">
        <v>819</v>
      </c>
    </row>
    <row r="184" spans="1:6" x14ac:dyDescent="0.2">
      <c r="A184" s="10" t="s">
        <v>819</v>
      </c>
    </row>
    <row r="185" spans="1:6" x14ac:dyDescent="0.2">
      <c r="A185" s="10" t="s">
        <v>147</v>
      </c>
    </row>
    <row r="186" spans="1:6" x14ac:dyDescent="0.2">
      <c r="A186" s="10" t="s">
        <v>148</v>
      </c>
    </row>
    <row r="187" spans="1:6" x14ac:dyDescent="0.2">
      <c r="A187" s="10" t="s">
        <v>149</v>
      </c>
    </row>
    <row r="188" spans="1:6" x14ac:dyDescent="0.2">
      <c r="A188" s="10" t="s">
        <v>150</v>
      </c>
    </row>
    <row r="189" spans="1:6" x14ac:dyDescent="0.2">
      <c r="A189" s="10" t="s">
        <v>151</v>
      </c>
    </row>
    <row r="190" spans="1:6" x14ac:dyDescent="0.2">
      <c r="A190" s="10" t="s">
        <v>152</v>
      </c>
    </row>
    <row r="192" spans="1:6" x14ac:dyDescent="0.2">
      <c r="A192" s="9" t="s">
        <v>153</v>
      </c>
      <c r="F192" s="9" t="s">
        <v>154</v>
      </c>
    </row>
    <row r="193" spans="1:1" x14ac:dyDescent="0.2">
      <c r="A193" s="9"/>
    </row>
    <row r="194" spans="1:1" x14ac:dyDescent="0.2">
      <c r="A194" s="14" t="s">
        <v>155</v>
      </c>
    </row>
    <row r="195" spans="1:1" x14ac:dyDescent="0.2">
      <c r="A195" s="14" t="s">
        <v>156</v>
      </c>
    </row>
    <row r="196" spans="1:1" x14ac:dyDescent="0.2">
      <c r="A196" s="9"/>
    </row>
    <row r="197" spans="1:1" x14ac:dyDescent="0.2">
      <c r="A197" s="14" t="s">
        <v>157</v>
      </c>
    </row>
    <row r="198" spans="1:1" x14ac:dyDescent="0.2">
      <c r="A198" s="14" t="s">
        <v>158</v>
      </c>
    </row>
    <row r="199" spans="1:1" x14ac:dyDescent="0.2">
      <c r="A199" s="14" t="s">
        <v>159</v>
      </c>
    </row>
    <row r="201" spans="1:1" x14ac:dyDescent="0.2">
      <c r="A201" s="1" t="s">
        <v>160</v>
      </c>
    </row>
    <row r="202" spans="1:1" x14ac:dyDescent="0.2">
      <c r="A202" s="1" t="s">
        <v>161</v>
      </c>
    </row>
    <row r="203" spans="1:1" x14ac:dyDescent="0.2">
      <c r="A203" s="1" t="s">
        <v>162</v>
      </c>
    </row>
    <row r="204" spans="1:1" x14ac:dyDescent="0.2">
      <c r="A204" s="1" t="s">
        <v>163</v>
      </c>
    </row>
    <row r="206" spans="1:1" x14ac:dyDescent="0.2">
      <c r="A206" s="7" t="s">
        <v>839</v>
      </c>
    </row>
    <row r="207" spans="1:1" x14ac:dyDescent="0.2">
      <c r="A207" s="1" t="s">
        <v>164</v>
      </c>
    </row>
    <row r="208" spans="1:1" x14ac:dyDescent="0.2">
      <c r="A208" s="1" t="s">
        <v>165</v>
      </c>
    </row>
    <row r="210" spans="1:8" x14ac:dyDescent="0.2">
      <c r="A210" s="7" t="s">
        <v>166</v>
      </c>
    </row>
    <row r="212" spans="1:8" x14ac:dyDescent="0.2">
      <c r="A212" s="1" t="s">
        <v>167</v>
      </c>
      <c r="F212" s="8" t="s">
        <v>168</v>
      </c>
    </row>
    <row r="213" spans="1:8" x14ac:dyDescent="0.2">
      <c r="A213" s="1" t="s">
        <v>169</v>
      </c>
    </row>
    <row r="215" spans="1:8" x14ac:dyDescent="0.2">
      <c r="A215" s="9" t="s">
        <v>834</v>
      </c>
      <c r="F215" s="6" t="s">
        <v>832</v>
      </c>
      <c r="H215" s="1" t="s">
        <v>835</v>
      </c>
    </row>
    <row r="216" spans="1:8" s="15" customFormat="1" x14ac:dyDescent="0.2">
      <c r="A216" s="15" t="s">
        <v>170</v>
      </c>
      <c r="F216" s="16" t="s">
        <v>171</v>
      </c>
      <c r="H216" s="15" t="s">
        <v>835</v>
      </c>
    </row>
    <row r="218" spans="1:8" x14ac:dyDescent="0.2">
      <c r="A218" s="7" t="s">
        <v>172</v>
      </c>
    </row>
    <row r="220" spans="1:8" x14ac:dyDescent="0.2">
      <c r="A220" s="17" t="s">
        <v>173</v>
      </c>
    </row>
    <row r="221" spans="1:8" x14ac:dyDescent="0.2">
      <c r="A221" s="17" t="s">
        <v>174</v>
      </c>
    </row>
    <row r="222" spans="1:8" x14ac:dyDescent="0.2">
      <c r="A222" s="17" t="s">
        <v>175</v>
      </c>
    </row>
    <row r="223" spans="1:8" x14ac:dyDescent="0.2">
      <c r="A223" s="17" t="s">
        <v>274</v>
      </c>
    </row>
    <row r="224" spans="1:8" x14ac:dyDescent="0.2">
      <c r="A224" s="17" t="s">
        <v>275</v>
      </c>
    </row>
    <row r="225" spans="1:8" x14ac:dyDescent="0.2">
      <c r="A225" s="17"/>
    </row>
    <row r="226" spans="1:8" x14ac:dyDescent="0.2">
      <c r="A226" s="17" t="s">
        <v>276</v>
      </c>
      <c r="H226" s="1" t="s">
        <v>842</v>
      </c>
    </row>
    <row r="227" spans="1:8" x14ac:dyDescent="0.2">
      <c r="A227" s="17" t="s">
        <v>277</v>
      </c>
    </row>
    <row r="228" spans="1:8" x14ac:dyDescent="0.2">
      <c r="A228" s="17" t="s">
        <v>278</v>
      </c>
    </row>
    <row r="229" spans="1:8" x14ac:dyDescent="0.2">
      <c r="A229" s="17" t="s">
        <v>279</v>
      </c>
    </row>
    <row r="230" spans="1:8" x14ac:dyDescent="0.2">
      <c r="A230" s="17" t="s">
        <v>280</v>
      </c>
    </row>
    <row r="231" spans="1:8" x14ac:dyDescent="0.2">
      <c r="A231" s="17" t="s">
        <v>281</v>
      </c>
    </row>
    <row r="232" spans="1:8" x14ac:dyDescent="0.2">
      <c r="A232" s="17" t="s">
        <v>282</v>
      </c>
    </row>
    <row r="234" spans="1:8" x14ac:dyDescent="0.2">
      <c r="A234" s="7" t="s">
        <v>283</v>
      </c>
    </row>
    <row r="235" spans="1:8" x14ac:dyDescent="0.2">
      <c r="A235" s="10" t="s">
        <v>284</v>
      </c>
      <c r="F235" s="10" t="s">
        <v>285</v>
      </c>
      <c r="H235" s="1" t="s">
        <v>842</v>
      </c>
    </row>
    <row r="236" spans="1:8" x14ac:dyDescent="0.2">
      <c r="A236" s="10" t="s">
        <v>286</v>
      </c>
    </row>
    <row r="237" spans="1:8" x14ac:dyDescent="0.2">
      <c r="A237" s="10" t="s">
        <v>287</v>
      </c>
    </row>
    <row r="238" spans="1:8" x14ac:dyDescent="0.2">
      <c r="A238" s="10" t="s">
        <v>288</v>
      </c>
    </row>
    <row r="239" spans="1:8" x14ac:dyDescent="0.2">
      <c r="A239" s="10" t="s">
        <v>289</v>
      </c>
    </row>
    <row r="240" spans="1:8" x14ac:dyDescent="0.2">
      <c r="A240" s="10" t="s">
        <v>294</v>
      </c>
    </row>
    <row r="241" spans="1:8" x14ac:dyDescent="0.2">
      <c r="A241" s="10" t="s">
        <v>295</v>
      </c>
    </row>
    <row r="243" spans="1:8" x14ac:dyDescent="0.2">
      <c r="A243" s="7" t="s">
        <v>296</v>
      </c>
    </row>
    <row r="245" spans="1:8" x14ac:dyDescent="0.2">
      <c r="A245" s="9" t="s">
        <v>297</v>
      </c>
      <c r="F245" s="9" t="s">
        <v>298</v>
      </c>
      <c r="H245" s="1" t="s">
        <v>842</v>
      </c>
    </row>
    <row r="246" spans="1:8" x14ac:dyDescent="0.2">
      <c r="A246" s="9" t="s">
        <v>299</v>
      </c>
    </row>
    <row r="248" spans="1:8" x14ac:dyDescent="0.2">
      <c r="A248" s="7" t="s">
        <v>300</v>
      </c>
    </row>
    <row r="249" spans="1:8" x14ac:dyDescent="0.2">
      <c r="A249" s="7"/>
    </row>
    <row r="250" spans="1:8" x14ac:dyDescent="0.2">
      <c r="A250" s="10" t="s">
        <v>301</v>
      </c>
      <c r="F250" s="10" t="s">
        <v>302</v>
      </c>
      <c r="H250" s="1" t="s">
        <v>842</v>
      </c>
    </row>
    <row r="251" spans="1:8" x14ac:dyDescent="0.2">
      <c r="A251" s="10"/>
    </row>
    <row r="252" spans="1:8" x14ac:dyDescent="0.2">
      <c r="A252" s="13" t="s">
        <v>303</v>
      </c>
    </row>
    <row r="253" spans="1:8" x14ac:dyDescent="0.2">
      <c r="A253" s="13" t="s">
        <v>304</v>
      </c>
    </row>
    <row r="254" spans="1:8" x14ac:dyDescent="0.2">
      <c r="A254" s="10"/>
    </row>
    <row r="255" spans="1:8" x14ac:dyDescent="0.2">
      <c r="A255" s="13" t="s">
        <v>305</v>
      </c>
    </row>
    <row r="256" spans="1:8" x14ac:dyDescent="0.2">
      <c r="A256" s="13" t="s">
        <v>306</v>
      </c>
    </row>
    <row r="257" spans="1:1" x14ac:dyDescent="0.2">
      <c r="A257" s="10"/>
    </row>
    <row r="258" spans="1:1" x14ac:dyDescent="0.2">
      <c r="A258" s="13" t="s">
        <v>307</v>
      </c>
    </row>
    <row r="261" spans="1:1" x14ac:dyDescent="0.2">
      <c r="A261" s="7" t="s">
        <v>308</v>
      </c>
    </row>
    <row r="263" spans="1:1" x14ac:dyDescent="0.2">
      <c r="A263" s="1" t="s">
        <v>309</v>
      </c>
    </row>
    <row r="264" spans="1:1" x14ac:dyDescent="0.2">
      <c r="A264" s="1" t="s">
        <v>310</v>
      </c>
    </row>
    <row r="265" spans="1:1" x14ac:dyDescent="0.2">
      <c r="A265" s="18" t="s">
        <v>311</v>
      </c>
    </row>
    <row r="267" spans="1:1" x14ac:dyDescent="0.2">
      <c r="A267" s="7" t="s">
        <v>312</v>
      </c>
    </row>
    <row r="268" spans="1:1" x14ac:dyDescent="0.2">
      <c r="A268" s="7"/>
    </row>
    <row r="269" spans="1:1" x14ac:dyDescent="0.2">
      <c r="A269" s="19" t="s">
        <v>313</v>
      </c>
    </row>
    <row r="270" spans="1:1" x14ac:dyDescent="0.2">
      <c r="A270" s="19" t="s">
        <v>314</v>
      </c>
    </row>
    <row r="272" spans="1:1" x14ac:dyDescent="0.2">
      <c r="A272" s="19" t="s">
        <v>315</v>
      </c>
    </row>
    <row r="273" spans="1:8" x14ac:dyDescent="0.2">
      <c r="A273" s="19" t="s">
        <v>316</v>
      </c>
    </row>
    <row r="275" spans="1:8" ht="24" x14ac:dyDescent="0.2">
      <c r="A275" s="20" t="s">
        <v>317</v>
      </c>
    </row>
    <row r="276" spans="1:8" x14ac:dyDescent="0.2">
      <c r="A276" s="19" t="s">
        <v>318</v>
      </c>
    </row>
    <row r="277" spans="1:8" x14ac:dyDescent="0.2">
      <c r="A277" s="19"/>
    </row>
    <row r="278" spans="1:8" x14ac:dyDescent="0.2">
      <c r="A278" s="19" t="s">
        <v>319</v>
      </c>
    </row>
    <row r="279" spans="1:8" x14ac:dyDescent="0.2">
      <c r="A279" s="19" t="s">
        <v>320</v>
      </c>
    </row>
    <row r="281" spans="1:8" x14ac:dyDescent="0.2">
      <c r="A281" s="19" t="s">
        <v>321</v>
      </c>
    </row>
    <row r="282" spans="1:8" x14ac:dyDescent="0.2">
      <c r="A282" s="19" t="s">
        <v>322</v>
      </c>
    </row>
    <row r="284" spans="1:8" x14ac:dyDescent="0.2">
      <c r="A284" s="9" t="s">
        <v>323</v>
      </c>
      <c r="F284" s="9" t="s">
        <v>324</v>
      </c>
      <c r="H284" s="1" t="s">
        <v>842</v>
      </c>
    </row>
    <row r="285" spans="1:8" x14ac:dyDescent="0.2">
      <c r="A285" s="1" t="s">
        <v>325</v>
      </c>
    </row>
    <row r="286" spans="1:8" x14ac:dyDescent="0.2">
      <c r="A286" s="1" t="s">
        <v>326</v>
      </c>
      <c r="F286" s="8" t="s">
        <v>841</v>
      </c>
      <c r="H286" s="1" t="s">
        <v>842</v>
      </c>
    </row>
    <row r="287" spans="1:8" x14ac:dyDescent="0.2">
      <c r="A287" s="1" t="s">
        <v>327</v>
      </c>
    </row>
    <row r="289" spans="1:8" x14ac:dyDescent="0.2">
      <c r="A289" s="21" t="s">
        <v>328</v>
      </c>
      <c r="F289" s="6" t="s">
        <v>329</v>
      </c>
      <c r="H289" s="1" t="s">
        <v>842</v>
      </c>
    </row>
    <row r="291" spans="1:8" x14ac:dyDescent="0.2">
      <c r="A291" s="7" t="s">
        <v>330</v>
      </c>
    </row>
    <row r="293" spans="1:8" x14ac:dyDescent="0.2">
      <c r="A293" s="7" t="s">
        <v>331</v>
      </c>
    </row>
    <row r="294" spans="1:8" x14ac:dyDescent="0.2">
      <c r="A294" s="10" t="s">
        <v>332</v>
      </c>
      <c r="F294" s="8" t="s">
        <v>333</v>
      </c>
    </row>
    <row r="295" spans="1:8" x14ac:dyDescent="0.2">
      <c r="A295" s="10" t="s">
        <v>334</v>
      </c>
    </row>
    <row r="297" spans="1:8" x14ac:dyDescent="0.2">
      <c r="A297" s="7" t="s">
        <v>335</v>
      </c>
    </row>
    <row r="298" spans="1:8" x14ac:dyDescent="0.2">
      <c r="A298" s="9" t="s">
        <v>336</v>
      </c>
      <c r="F298" s="6" t="s">
        <v>337</v>
      </c>
    </row>
    <row r="299" spans="1:8" x14ac:dyDescent="0.2">
      <c r="A299" s="9" t="s">
        <v>338</v>
      </c>
    </row>
    <row r="300" spans="1:8" x14ac:dyDescent="0.2">
      <c r="A300" s="9" t="s">
        <v>339</v>
      </c>
    </row>
    <row r="302" spans="1:8" x14ac:dyDescent="0.2">
      <c r="A302" s="7" t="s">
        <v>340</v>
      </c>
    </row>
    <row r="303" spans="1:8" x14ac:dyDescent="0.2">
      <c r="A303" s="10" t="s">
        <v>341</v>
      </c>
      <c r="F303" s="8" t="s">
        <v>342</v>
      </c>
    </row>
    <row r="304" spans="1:8" x14ac:dyDescent="0.2">
      <c r="A304" s="10" t="s">
        <v>343</v>
      </c>
    </row>
    <row r="305" spans="1:8" x14ac:dyDescent="0.2">
      <c r="A305" s="10" t="s">
        <v>344</v>
      </c>
    </row>
    <row r="306" spans="1:8" x14ac:dyDescent="0.2">
      <c r="A306" s="10" t="s">
        <v>345</v>
      </c>
    </row>
    <row r="308" spans="1:8" x14ac:dyDescent="0.2">
      <c r="A308" s="1" t="s">
        <v>346</v>
      </c>
    </row>
    <row r="309" spans="1:8" x14ac:dyDescent="0.2">
      <c r="A309" s="1" t="s">
        <v>819</v>
      </c>
    </row>
    <row r="310" spans="1:8" x14ac:dyDescent="0.2">
      <c r="A310" s="1" t="s">
        <v>347</v>
      </c>
      <c r="B310" s="22">
        <v>0.02</v>
      </c>
      <c r="C310" s="9" t="s">
        <v>348</v>
      </c>
      <c r="F310" s="6" t="s">
        <v>349</v>
      </c>
      <c r="H310" s="1" t="s">
        <v>350</v>
      </c>
    </row>
    <row r="311" spans="1:8" x14ac:dyDescent="0.2">
      <c r="A311" s="1" t="s">
        <v>351</v>
      </c>
      <c r="B311" s="23">
        <v>0.125</v>
      </c>
      <c r="C311" s="10" t="s">
        <v>348</v>
      </c>
      <c r="F311" s="8" t="s">
        <v>349</v>
      </c>
      <c r="H311" s="1" t="s">
        <v>352</v>
      </c>
    </row>
    <row r="312" spans="1:8" x14ac:dyDescent="0.2">
      <c r="A312" s="1" t="s">
        <v>353</v>
      </c>
      <c r="B312" s="22">
        <v>0.25</v>
      </c>
      <c r="C312" s="9" t="s">
        <v>348</v>
      </c>
      <c r="F312" s="6" t="s">
        <v>349</v>
      </c>
      <c r="H312" s="1" t="s">
        <v>354</v>
      </c>
    </row>
    <row r="313" spans="1:8" x14ac:dyDescent="0.2">
      <c r="A313" s="1" t="s">
        <v>355</v>
      </c>
      <c r="B313" s="23">
        <v>0.33</v>
      </c>
      <c r="C313" s="10" t="s">
        <v>348</v>
      </c>
      <c r="F313" s="8" t="s">
        <v>349</v>
      </c>
      <c r="H313" s="1" t="s">
        <v>356</v>
      </c>
    </row>
    <row r="314" spans="1:8" x14ac:dyDescent="0.2">
      <c r="A314" s="1" t="s">
        <v>357</v>
      </c>
      <c r="B314" s="22">
        <v>0.125</v>
      </c>
      <c r="C314" s="9" t="s">
        <v>348</v>
      </c>
      <c r="F314" s="6" t="s">
        <v>349</v>
      </c>
      <c r="H314" s="1" t="s">
        <v>358</v>
      </c>
    </row>
    <row r="315" spans="1:8" x14ac:dyDescent="0.2">
      <c r="A315" s="1" t="s">
        <v>819</v>
      </c>
    </row>
    <row r="316" spans="1:8" x14ac:dyDescent="0.2">
      <c r="A316" s="7" t="s">
        <v>359</v>
      </c>
    </row>
    <row r="317" spans="1:8" x14ac:dyDescent="0.2">
      <c r="A317" s="10" t="s">
        <v>360</v>
      </c>
      <c r="F317" s="10" t="s">
        <v>361</v>
      </c>
    </row>
    <row r="318" spans="1:8" x14ac:dyDescent="0.2">
      <c r="A318" s="10" t="s">
        <v>362</v>
      </c>
    </row>
    <row r="319" spans="1:8" x14ac:dyDescent="0.2">
      <c r="A319" s="10" t="s">
        <v>363</v>
      </c>
    </row>
    <row r="320" spans="1:8" x14ac:dyDescent="0.2">
      <c r="A320" s="10" t="s">
        <v>364</v>
      </c>
    </row>
    <row r="321" spans="1:6" x14ac:dyDescent="0.2">
      <c r="A321" s="10"/>
    </row>
    <row r="322" spans="1:6" x14ac:dyDescent="0.2">
      <c r="A322" s="10" t="s">
        <v>365</v>
      </c>
    </row>
    <row r="323" spans="1:6" x14ac:dyDescent="0.2">
      <c r="A323" s="10" t="s">
        <v>366</v>
      </c>
    </row>
    <row r="324" spans="1:6" x14ac:dyDescent="0.2">
      <c r="A324" s="10" t="s">
        <v>367</v>
      </c>
    </row>
    <row r="325" spans="1:6" x14ac:dyDescent="0.2">
      <c r="A325" s="10" t="s">
        <v>368</v>
      </c>
    </row>
    <row r="326" spans="1:6" x14ac:dyDescent="0.2">
      <c r="A326" s="10" t="s">
        <v>369</v>
      </c>
    </row>
    <row r="327" spans="1:6" x14ac:dyDescent="0.2">
      <c r="A327" s="10" t="s">
        <v>370</v>
      </c>
    </row>
    <row r="328" spans="1:6" x14ac:dyDescent="0.2">
      <c r="A328" s="10" t="s">
        <v>371</v>
      </c>
    </row>
    <row r="330" spans="1:6" x14ac:dyDescent="0.2">
      <c r="A330" s="7" t="s">
        <v>372</v>
      </c>
    </row>
    <row r="331" spans="1:6" x14ac:dyDescent="0.2">
      <c r="A331" s="9" t="s">
        <v>373</v>
      </c>
      <c r="F331" s="9" t="s">
        <v>374</v>
      </c>
    </row>
    <row r="332" spans="1:6" x14ac:dyDescent="0.2">
      <c r="A332" s="9" t="s">
        <v>375</v>
      </c>
    </row>
    <row r="333" spans="1:6" x14ac:dyDescent="0.2">
      <c r="A333" s="9" t="s">
        <v>376</v>
      </c>
    </row>
    <row r="334" spans="1:6" x14ac:dyDescent="0.2">
      <c r="A334" s="9" t="s">
        <v>377</v>
      </c>
    </row>
    <row r="335" spans="1:6" x14ac:dyDescent="0.2">
      <c r="A335" s="9" t="s">
        <v>378</v>
      </c>
    </row>
    <row r="336" spans="1:6" x14ac:dyDescent="0.2">
      <c r="A336" s="9"/>
    </row>
    <row r="337" spans="1:1" x14ac:dyDescent="0.2">
      <c r="A337" s="9" t="s">
        <v>379</v>
      </c>
    </row>
    <row r="338" spans="1:1" x14ac:dyDescent="0.2">
      <c r="A338" s="9" t="s">
        <v>380</v>
      </c>
    </row>
    <row r="339" spans="1:1" x14ac:dyDescent="0.2">
      <c r="A339" s="9" t="s">
        <v>381</v>
      </c>
    </row>
    <row r="340" spans="1:1" x14ac:dyDescent="0.2">
      <c r="A340" s="9" t="s">
        <v>382</v>
      </c>
    </row>
    <row r="341" spans="1:1" x14ac:dyDescent="0.2">
      <c r="A341" s="9"/>
    </row>
    <row r="342" spans="1:1" x14ac:dyDescent="0.2">
      <c r="A342" s="9" t="s">
        <v>383</v>
      </c>
    </row>
    <row r="343" spans="1:1" x14ac:dyDescent="0.2">
      <c r="A343" s="9" t="s">
        <v>384</v>
      </c>
    </row>
    <row r="344" spans="1:1" x14ac:dyDescent="0.2">
      <c r="A344" s="9"/>
    </row>
    <row r="345" spans="1:1" x14ac:dyDescent="0.2">
      <c r="A345" s="9" t="s">
        <v>385</v>
      </c>
    </row>
    <row r="346" spans="1:1" x14ac:dyDescent="0.2">
      <c r="A346" s="9" t="s">
        <v>386</v>
      </c>
    </row>
    <row r="347" spans="1:1" x14ac:dyDescent="0.2">
      <c r="A347" s="9" t="s">
        <v>387</v>
      </c>
    </row>
    <row r="348" spans="1:1" x14ac:dyDescent="0.2">
      <c r="A348" s="9" t="s">
        <v>388</v>
      </c>
    </row>
    <row r="349" spans="1:1" x14ac:dyDescent="0.2">
      <c r="A349" s="9"/>
    </row>
    <row r="350" spans="1:1" x14ac:dyDescent="0.2">
      <c r="A350" s="9" t="s">
        <v>389</v>
      </c>
    </row>
    <row r="351" spans="1:1" x14ac:dyDescent="0.2">
      <c r="A351" s="9" t="s">
        <v>390</v>
      </c>
    </row>
    <row r="352" spans="1:1" x14ac:dyDescent="0.2">
      <c r="A352" s="9" t="s">
        <v>391</v>
      </c>
    </row>
    <row r="353" spans="1:6" x14ac:dyDescent="0.2">
      <c r="A353" s="9" t="s">
        <v>392</v>
      </c>
    </row>
    <row r="355" spans="1:6" x14ac:dyDescent="0.2">
      <c r="A355" s="7" t="s">
        <v>393</v>
      </c>
    </row>
    <row r="356" spans="1:6" x14ac:dyDescent="0.2">
      <c r="A356" s="10" t="s">
        <v>394</v>
      </c>
      <c r="F356" s="10" t="s">
        <v>395</v>
      </c>
    </row>
    <row r="357" spans="1:6" x14ac:dyDescent="0.2">
      <c r="A357" s="10" t="s">
        <v>396</v>
      </c>
    </row>
    <row r="358" spans="1:6" x14ac:dyDescent="0.2">
      <c r="A358" s="10" t="s">
        <v>397</v>
      </c>
    </row>
    <row r="359" spans="1:6" x14ac:dyDescent="0.2">
      <c r="A359" s="10" t="s">
        <v>398</v>
      </c>
    </row>
    <row r="360" spans="1:6" x14ac:dyDescent="0.2">
      <c r="A360" s="10"/>
    </row>
    <row r="361" spans="1:6" x14ac:dyDescent="0.2">
      <c r="A361" s="10" t="s">
        <v>399</v>
      </c>
    </row>
    <row r="362" spans="1:6" x14ac:dyDescent="0.2">
      <c r="A362" s="10" t="s">
        <v>400</v>
      </c>
    </row>
    <row r="363" spans="1:6" x14ac:dyDescent="0.2">
      <c r="A363" s="10" t="s">
        <v>401</v>
      </c>
    </row>
    <row r="364" spans="1:6" x14ac:dyDescent="0.2">
      <c r="A364" s="10"/>
    </row>
    <row r="365" spans="1:6" x14ac:dyDescent="0.2">
      <c r="A365" s="10" t="s">
        <v>402</v>
      </c>
    </row>
    <row r="366" spans="1:6" x14ac:dyDescent="0.2">
      <c r="A366" s="10" t="s">
        <v>403</v>
      </c>
    </row>
    <row r="367" spans="1:6" x14ac:dyDescent="0.2">
      <c r="A367" s="10"/>
    </row>
    <row r="368" spans="1:6" x14ac:dyDescent="0.2">
      <c r="A368" s="10" t="s">
        <v>404</v>
      </c>
    </row>
    <row r="369" spans="1:6" x14ac:dyDescent="0.2">
      <c r="A369" s="10" t="s">
        <v>405</v>
      </c>
    </row>
    <row r="371" spans="1:6" x14ac:dyDescent="0.2">
      <c r="A371" s="7" t="s">
        <v>406</v>
      </c>
    </row>
    <row r="372" spans="1:6" x14ac:dyDescent="0.2">
      <c r="A372" s="9" t="s">
        <v>407</v>
      </c>
      <c r="F372" s="9" t="s">
        <v>408</v>
      </c>
    </row>
    <row r="373" spans="1:6" x14ac:dyDescent="0.2">
      <c r="A373" s="9" t="s">
        <v>409</v>
      </c>
    </row>
    <row r="375" spans="1:6" x14ac:dyDescent="0.2">
      <c r="A375" s="7" t="s">
        <v>410</v>
      </c>
    </row>
    <row r="376" spans="1:6" x14ac:dyDescent="0.2">
      <c r="A376" s="10" t="s">
        <v>411</v>
      </c>
      <c r="F376" s="10" t="s">
        <v>412</v>
      </c>
    </row>
    <row r="377" spans="1:6" x14ac:dyDescent="0.2">
      <c r="A377" s="10" t="s">
        <v>413</v>
      </c>
    </row>
    <row r="378" spans="1:6" x14ac:dyDescent="0.2">
      <c r="A378" s="10" t="s">
        <v>414</v>
      </c>
    </row>
    <row r="379" spans="1:6" x14ac:dyDescent="0.2">
      <c r="A379" s="10" t="s">
        <v>415</v>
      </c>
    </row>
    <row r="381" spans="1:6" x14ac:dyDescent="0.2">
      <c r="A381" s="7" t="s">
        <v>118</v>
      </c>
    </row>
    <row r="382" spans="1:6" x14ac:dyDescent="0.2">
      <c r="A382" s="9" t="s">
        <v>416</v>
      </c>
      <c r="F382" s="9" t="s">
        <v>417</v>
      </c>
    </row>
    <row r="383" spans="1:6" x14ac:dyDescent="0.2">
      <c r="A383" s="9" t="s">
        <v>418</v>
      </c>
    </row>
    <row r="384" spans="1:6" x14ac:dyDescent="0.2">
      <c r="A384" s="9" t="s">
        <v>419</v>
      </c>
    </row>
    <row r="385" spans="1:6" x14ac:dyDescent="0.2">
      <c r="A385" s="9" t="s">
        <v>420</v>
      </c>
    </row>
    <row r="386" spans="1:6" x14ac:dyDescent="0.2">
      <c r="A386" s="9" t="s">
        <v>421</v>
      </c>
    </row>
    <row r="387" spans="1:6" x14ac:dyDescent="0.2">
      <c r="A387" s="9" t="s">
        <v>422</v>
      </c>
    </row>
    <row r="388" spans="1:6" x14ac:dyDescent="0.2">
      <c r="A388" s="9" t="s">
        <v>423</v>
      </c>
    </row>
    <row r="390" spans="1:6" x14ac:dyDescent="0.2">
      <c r="A390" s="7" t="s">
        <v>424</v>
      </c>
    </row>
    <row r="391" spans="1:6" s="15" customFormat="1" x14ac:dyDescent="0.2">
      <c r="A391" s="15" t="s">
        <v>425</v>
      </c>
      <c r="F391" s="16" t="s">
        <v>426</v>
      </c>
    </row>
    <row r="392" spans="1:6" s="15" customFormat="1" x14ac:dyDescent="0.2">
      <c r="A392" s="15" t="s">
        <v>427</v>
      </c>
    </row>
    <row r="393" spans="1:6" s="15" customFormat="1" x14ac:dyDescent="0.2">
      <c r="A393" s="15" t="s">
        <v>428</v>
      </c>
    </row>
    <row r="395" spans="1:6" x14ac:dyDescent="0.2">
      <c r="A395" s="7" t="s">
        <v>429</v>
      </c>
    </row>
    <row r="396" spans="1:6" x14ac:dyDescent="0.2">
      <c r="A396" s="10" t="s">
        <v>430</v>
      </c>
      <c r="F396" s="10" t="s">
        <v>431</v>
      </c>
    </row>
    <row r="397" spans="1:6" x14ac:dyDescent="0.2">
      <c r="A397" s="10" t="s">
        <v>432</v>
      </c>
    </row>
    <row r="398" spans="1:6" x14ac:dyDescent="0.2">
      <c r="A398" s="10" t="s">
        <v>433</v>
      </c>
    </row>
    <row r="400" spans="1:6" x14ac:dyDescent="0.2">
      <c r="A400" s="7" t="s">
        <v>875</v>
      </c>
    </row>
    <row r="401" spans="1:6" x14ac:dyDescent="0.2">
      <c r="A401" s="9" t="s">
        <v>434</v>
      </c>
      <c r="F401" s="6" t="s">
        <v>435</v>
      </c>
    </row>
    <row r="402" spans="1:6" x14ac:dyDescent="0.2">
      <c r="A402" s="9" t="s">
        <v>436</v>
      </c>
    </row>
    <row r="403" spans="1:6" x14ac:dyDescent="0.2">
      <c r="A403" s="9" t="s">
        <v>437</v>
      </c>
    </row>
    <row r="404" spans="1:6" x14ac:dyDescent="0.2">
      <c r="A404" s="9" t="s">
        <v>438</v>
      </c>
    </row>
    <row r="405" spans="1:6" x14ac:dyDescent="0.2">
      <c r="A405" s="9"/>
    </row>
    <row r="406" spans="1:6" x14ac:dyDescent="0.2">
      <c r="A406" s="9" t="s">
        <v>439</v>
      </c>
    </row>
    <row r="407" spans="1:6" x14ac:dyDescent="0.2">
      <c r="A407" s="9" t="s">
        <v>440</v>
      </c>
    </row>
    <row r="408" spans="1:6" x14ac:dyDescent="0.2">
      <c r="A408" s="9" t="s">
        <v>441</v>
      </c>
    </row>
    <row r="409" spans="1:6" x14ac:dyDescent="0.2">
      <c r="A409" s="9" t="s">
        <v>442</v>
      </c>
    </row>
    <row r="410" spans="1:6" x14ac:dyDescent="0.2">
      <c r="A410" s="9" t="s">
        <v>443</v>
      </c>
    </row>
    <row r="411" spans="1:6" x14ac:dyDescent="0.2">
      <c r="A411" s="9" t="s">
        <v>444</v>
      </c>
    </row>
    <row r="412" spans="1:6" x14ac:dyDescent="0.2">
      <c r="A412" s="9" t="s">
        <v>445</v>
      </c>
    </row>
    <row r="413" spans="1:6" x14ac:dyDescent="0.2">
      <c r="A413" s="9"/>
    </row>
    <row r="414" spans="1:6" x14ac:dyDescent="0.2">
      <c r="A414" s="9" t="s">
        <v>446</v>
      </c>
    </row>
    <row r="415" spans="1:6" x14ac:dyDescent="0.2">
      <c r="A415" s="9" t="s">
        <v>447</v>
      </c>
    </row>
    <row r="416" spans="1:6" x14ac:dyDescent="0.2">
      <c r="A416" s="9" t="s">
        <v>448</v>
      </c>
    </row>
    <row r="417" spans="1:6" x14ac:dyDescent="0.2">
      <c r="A417" s="9" t="s">
        <v>449</v>
      </c>
    </row>
    <row r="419" spans="1:6" x14ac:dyDescent="0.2">
      <c r="A419" s="7" t="s">
        <v>450</v>
      </c>
    </row>
    <row r="420" spans="1:6" x14ac:dyDescent="0.2">
      <c r="A420" s="7" t="s">
        <v>818</v>
      </c>
    </row>
    <row r="421" spans="1:6" x14ac:dyDescent="0.2">
      <c r="B421" s="3" t="s">
        <v>451</v>
      </c>
      <c r="C421" s="3">
        <v>2009</v>
      </c>
      <c r="E421" s="3">
        <v>2008</v>
      </c>
    </row>
    <row r="422" spans="1:6" x14ac:dyDescent="0.2">
      <c r="C422" s="3" t="s">
        <v>452</v>
      </c>
      <c r="E422" s="3" t="s">
        <v>452</v>
      </c>
    </row>
    <row r="423" spans="1:6" x14ac:dyDescent="0.2">
      <c r="A423" s="1" t="s">
        <v>453</v>
      </c>
      <c r="B423" s="24">
        <v>1</v>
      </c>
      <c r="C423" s="25">
        <v>16613551</v>
      </c>
      <c r="E423" s="25">
        <v>19195013</v>
      </c>
      <c r="F423" s="8" t="s">
        <v>454</v>
      </c>
    </row>
    <row r="424" spans="1:6" x14ac:dyDescent="0.2">
      <c r="A424" s="1" t="s">
        <v>455</v>
      </c>
      <c r="B424" s="24"/>
      <c r="C424" s="26">
        <v>-13819379</v>
      </c>
      <c r="E424" s="26">
        <v>-16524490</v>
      </c>
      <c r="F424" s="6" t="s">
        <v>456</v>
      </c>
    </row>
    <row r="425" spans="1:6" x14ac:dyDescent="0.2">
      <c r="A425" s="1" t="s">
        <v>459</v>
      </c>
      <c r="B425" s="24"/>
      <c r="C425" s="27">
        <v>2794172</v>
      </c>
      <c r="E425" s="27">
        <v>2670523</v>
      </c>
      <c r="F425" s="8" t="s">
        <v>460</v>
      </c>
    </row>
    <row r="426" spans="1:6" x14ac:dyDescent="0.2">
      <c r="A426" s="1" t="s">
        <v>461</v>
      </c>
      <c r="B426" s="24"/>
      <c r="C426" s="26">
        <v>-221780</v>
      </c>
      <c r="E426" s="26">
        <v>-260471</v>
      </c>
      <c r="F426" s="6" t="s">
        <v>462</v>
      </c>
    </row>
    <row r="427" spans="1:6" x14ac:dyDescent="0.2">
      <c r="A427" s="1" t="s">
        <v>463</v>
      </c>
      <c r="B427" s="24"/>
      <c r="C427" s="25">
        <v>-862719</v>
      </c>
      <c r="E427" s="25">
        <v>-1057994</v>
      </c>
      <c r="F427" s="8" t="s">
        <v>464</v>
      </c>
    </row>
    <row r="428" spans="1:6" x14ac:dyDescent="0.2">
      <c r="A428" s="1" t="s">
        <v>465</v>
      </c>
      <c r="B428" s="24">
        <v>2</v>
      </c>
      <c r="C428" s="28">
        <v>1709673</v>
      </c>
      <c r="E428" s="28">
        <v>1352058</v>
      </c>
      <c r="F428" s="6" t="s">
        <v>466</v>
      </c>
    </row>
    <row r="429" spans="1:6" x14ac:dyDescent="0.2">
      <c r="A429" s="1" t="s">
        <v>467</v>
      </c>
      <c r="B429" s="24"/>
      <c r="C429" s="25">
        <v>372</v>
      </c>
      <c r="E429" s="25">
        <v>1876</v>
      </c>
      <c r="F429" s="8" t="s">
        <v>468</v>
      </c>
    </row>
    <row r="430" spans="1:6" x14ac:dyDescent="0.2">
      <c r="A430" s="1" t="s">
        <v>469</v>
      </c>
      <c r="B430" s="24">
        <v>4</v>
      </c>
      <c r="C430" s="26">
        <v>-81149</v>
      </c>
      <c r="E430" s="26">
        <v>-117176</v>
      </c>
      <c r="F430" s="6" t="s">
        <v>470</v>
      </c>
    </row>
    <row r="431" spans="1:6" x14ac:dyDescent="0.2">
      <c r="A431" s="1" t="s">
        <v>471</v>
      </c>
      <c r="B431" s="24"/>
      <c r="C431" s="27">
        <v>1628896</v>
      </c>
      <c r="E431" s="27">
        <v>1236758</v>
      </c>
      <c r="F431" s="8" t="s">
        <v>472</v>
      </c>
    </row>
    <row r="432" spans="1:6" x14ac:dyDescent="0.2">
      <c r="A432" s="1" t="s">
        <v>473</v>
      </c>
      <c r="B432" s="24">
        <v>5</v>
      </c>
      <c r="C432" s="26">
        <v>-212422</v>
      </c>
      <c r="E432" s="26">
        <v>-337173</v>
      </c>
      <c r="F432" s="6" t="s">
        <v>474</v>
      </c>
    </row>
    <row r="433" spans="1:6" x14ac:dyDescent="0.2">
      <c r="A433" s="1" t="s">
        <v>475</v>
      </c>
      <c r="B433" s="24"/>
      <c r="C433" s="29">
        <v>1416474</v>
      </c>
      <c r="E433" s="29">
        <v>899585</v>
      </c>
      <c r="F433" s="8" t="s">
        <v>476</v>
      </c>
    </row>
    <row r="434" spans="1:6" x14ac:dyDescent="0.2">
      <c r="B434" s="24"/>
      <c r="C434" s="30"/>
      <c r="E434" s="30"/>
    </row>
    <row r="435" spans="1:6" s="15" customFormat="1" x14ac:dyDescent="0.2">
      <c r="A435" s="15" t="s">
        <v>477</v>
      </c>
      <c r="F435" s="16" t="s">
        <v>478</v>
      </c>
    </row>
    <row r="438" spans="1:6" x14ac:dyDescent="0.2">
      <c r="A438" s="7" t="s">
        <v>479</v>
      </c>
      <c r="F438" s="6" t="s">
        <v>480</v>
      </c>
    </row>
    <row r="439" spans="1:6" x14ac:dyDescent="0.2">
      <c r="A439" s="7" t="s">
        <v>818</v>
      </c>
    </row>
    <row r="440" spans="1:6" x14ac:dyDescent="0.2">
      <c r="B440" s="3" t="s">
        <v>451</v>
      </c>
      <c r="C440" s="3">
        <v>2009</v>
      </c>
      <c r="E440" s="3">
        <v>2008</v>
      </c>
    </row>
    <row r="441" spans="1:6" x14ac:dyDescent="0.2">
      <c r="C441" s="3" t="s">
        <v>452</v>
      </c>
      <c r="E441" s="3" t="s">
        <v>452</v>
      </c>
    </row>
    <row r="442" spans="1:6" x14ac:dyDescent="0.2">
      <c r="A442" s="1" t="s">
        <v>481</v>
      </c>
    </row>
    <row r="443" spans="1:6" x14ac:dyDescent="0.2">
      <c r="A443" s="1" t="s">
        <v>482</v>
      </c>
      <c r="B443" s="24">
        <v>7</v>
      </c>
      <c r="C443" s="25">
        <v>406383</v>
      </c>
      <c r="E443" s="25">
        <v>363958</v>
      </c>
      <c r="F443" s="8" t="s">
        <v>483</v>
      </c>
    </row>
    <row r="444" spans="1:6" x14ac:dyDescent="0.2">
      <c r="A444" s="1" t="s">
        <v>484</v>
      </c>
      <c r="B444" s="24">
        <v>8</v>
      </c>
      <c r="C444" s="26">
        <v>3542723</v>
      </c>
      <c r="E444" s="26">
        <v>3792075</v>
      </c>
      <c r="F444" s="6" t="s">
        <v>485</v>
      </c>
    </row>
    <row r="445" spans="1:6" x14ac:dyDescent="0.2">
      <c r="B445" s="24"/>
      <c r="C445" s="27">
        <v>3949106</v>
      </c>
      <c r="E445" s="27">
        <v>4156033</v>
      </c>
      <c r="F445" s="8" t="s">
        <v>486</v>
      </c>
    </row>
    <row r="446" spans="1:6" x14ac:dyDescent="0.2">
      <c r="A446" s="1" t="s">
        <v>487</v>
      </c>
      <c r="B446" s="24"/>
      <c r="C446" s="31"/>
      <c r="E446" s="31"/>
    </row>
    <row r="447" spans="1:6" x14ac:dyDescent="0.2">
      <c r="A447" s="1" t="s">
        <v>488</v>
      </c>
      <c r="B447" s="24">
        <v>9</v>
      </c>
      <c r="C447" s="26">
        <v>2195092</v>
      </c>
      <c r="E447" s="26">
        <v>2410817</v>
      </c>
      <c r="F447" s="6" t="s">
        <v>489</v>
      </c>
    </row>
    <row r="448" spans="1:6" x14ac:dyDescent="0.2">
      <c r="A448" s="1" t="s">
        <v>490</v>
      </c>
      <c r="B448" s="24">
        <v>10</v>
      </c>
      <c r="C448" s="25">
        <v>4522203</v>
      </c>
      <c r="E448" s="25">
        <v>3385253</v>
      </c>
      <c r="F448" s="8" t="s">
        <v>491</v>
      </c>
    </row>
    <row r="449" spans="1:6" x14ac:dyDescent="0.2">
      <c r="A449" s="1" t="s">
        <v>492</v>
      </c>
      <c r="B449" s="24"/>
      <c r="C449" s="26">
        <v>66330</v>
      </c>
      <c r="E449" s="26">
        <v>35082</v>
      </c>
      <c r="F449" s="6" t="s">
        <v>493</v>
      </c>
    </row>
    <row r="450" spans="1:6" x14ac:dyDescent="0.2">
      <c r="B450" s="24"/>
      <c r="C450" s="27">
        <v>6783625</v>
      </c>
      <c r="E450" s="27">
        <v>5831152</v>
      </c>
      <c r="F450" s="8" t="s">
        <v>494</v>
      </c>
    </row>
    <row r="451" spans="1:6" x14ac:dyDescent="0.2">
      <c r="A451" s="1" t="s">
        <v>495</v>
      </c>
      <c r="B451" s="24">
        <v>11</v>
      </c>
      <c r="C451" s="26">
        <v>-5003464</v>
      </c>
      <c r="E451" s="26">
        <v>-4590691</v>
      </c>
      <c r="F451" s="6" t="s">
        <v>496</v>
      </c>
    </row>
    <row r="452" spans="1:6" x14ac:dyDescent="0.2">
      <c r="A452" s="1" t="s">
        <v>497</v>
      </c>
      <c r="B452" s="24"/>
      <c r="C452" s="29">
        <v>1780161</v>
      </c>
      <c r="E452" s="29">
        <v>1240461</v>
      </c>
      <c r="F452" s="8" t="s">
        <v>498</v>
      </c>
    </row>
    <row r="453" spans="1:6" x14ac:dyDescent="0.2">
      <c r="A453" s="1" t="s">
        <v>499</v>
      </c>
      <c r="B453" s="24"/>
      <c r="C453" s="32">
        <v>5729267</v>
      </c>
      <c r="E453" s="32">
        <v>5396494</v>
      </c>
      <c r="F453" s="6" t="s">
        <v>500</v>
      </c>
    </row>
    <row r="454" spans="1:6" x14ac:dyDescent="0.2">
      <c r="A454" s="1" t="s">
        <v>501</v>
      </c>
      <c r="B454" s="24">
        <v>12</v>
      </c>
      <c r="C454" s="25">
        <v>-592949</v>
      </c>
      <c r="E454" s="25">
        <v>-959560</v>
      </c>
      <c r="F454" s="8" t="s">
        <v>502</v>
      </c>
    </row>
    <row r="455" spans="1:6" x14ac:dyDescent="0.2">
      <c r="A455" s="1" t="s">
        <v>503</v>
      </c>
      <c r="B455" s="24">
        <v>13</v>
      </c>
      <c r="C455" s="26">
        <v>-148112</v>
      </c>
      <c r="E455" s="26">
        <v>-165202</v>
      </c>
      <c r="F455" s="6" t="s">
        <v>504</v>
      </c>
    </row>
    <row r="456" spans="1:6" x14ac:dyDescent="0.2">
      <c r="A456" s="1" t="s">
        <v>505</v>
      </c>
      <c r="B456" s="24"/>
      <c r="C456" s="29">
        <v>4988206</v>
      </c>
      <c r="E456" s="29">
        <v>4271732</v>
      </c>
      <c r="F456" s="8" t="s">
        <v>506</v>
      </c>
    </row>
    <row r="457" spans="1:6" x14ac:dyDescent="0.2">
      <c r="A457" s="1" t="s">
        <v>507</v>
      </c>
      <c r="B457" s="24"/>
      <c r="C457" s="31"/>
      <c r="E457" s="31"/>
    </row>
    <row r="458" spans="1:6" x14ac:dyDescent="0.2">
      <c r="A458" s="1" t="s">
        <v>508</v>
      </c>
      <c r="B458" s="24">
        <v>14</v>
      </c>
      <c r="C458" s="26">
        <v>3981190</v>
      </c>
      <c r="E458" s="26">
        <v>3981190</v>
      </c>
      <c r="F458" s="6" t="s">
        <v>509</v>
      </c>
    </row>
    <row r="459" spans="1:6" x14ac:dyDescent="0.2">
      <c r="A459" s="1" t="s">
        <v>510</v>
      </c>
      <c r="B459" s="24">
        <v>15</v>
      </c>
      <c r="C459" s="25">
        <v>1007016</v>
      </c>
      <c r="E459" s="25">
        <v>290542</v>
      </c>
      <c r="F459" s="8" t="s">
        <v>511</v>
      </c>
    </row>
    <row r="460" spans="1:6" x14ac:dyDescent="0.2">
      <c r="A460" s="1" t="s">
        <v>512</v>
      </c>
      <c r="B460" s="24"/>
      <c r="C460" s="32">
        <v>4988206</v>
      </c>
      <c r="E460" s="32">
        <v>4271732</v>
      </c>
      <c r="F460" s="6" t="s">
        <v>513</v>
      </c>
    </row>
    <row r="463" spans="1:6" x14ac:dyDescent="0.2">
      <c r="A463" s="1" t="s">
        <v>514</v>
      </c>
      <c r="F463" s="8" t="s">
        <v>515</v>
      </c>
    </row>
    <row r="465" spans="1:8" s="15" customFormat="1" x14ac:dyDescent="0.2">
      <c r="A465" s="15" t="s">
        <v>834</v>
      </c>
      <c r="F465" s="16" t="s">
        <v>516</v>
      </c>
      <c r="H465" s="15" t="s">
        <v>835</v>
      </c>
    </row>
    <row r="466" spans="1:8" x14ac:dyDescent="0.2">
      <c r="A466" s="1" t="s">
        <v>170</v>
      </c>
    </row>
    <row r="468" spans="1:8" x14ac:dyDescent="0.2">
      <c r="A468" s="7" t="s">
        <v>517</v>
      </c>
    </row>
    <row r="470" spans="1:8" x14ac:dyDescent="0.2">
      <c r="A470" s="7" t="s">
        <v>518</v>
      </c>
    </row>
    <row r="475" spans="1:8" x14ac:dyDescent="0.2">
      <c r="A475" s="1" t="s">
        <v>519</v>
      </c>
    </row>
    <row r="477" spans="1:8" x14ac:dyDescent="0.2">
      <c r="C477" s="3">
        <v>2009</v>
      </c>
      <c r="E477" s="3">
        <v>2008</v>
      </c>
    </row>
    <row r="478" spans="1:8" x14ac:dyDescent="0.2">
      <c r="C478" s="3" t="s">
        <v>452</v>
      </c>
      <c r="E478" s="3" t="s">
        <v>452</v>
      </c>
    </row>
    <row r="479" spans="1:8" x14ac:dyDescent="0.2">
      <c r="C479" s="3"/>
      <c r="E479" s="3"/>
    </row>
    <row r="480" spans="1:8" x14ac:dyDescent="0.2">
      <c r="A480" s="1" t="s">
        <v>520</v>
      </c>
      <c r="C480" s="26">
        <v>16509371</v>
      </c>
      <c r="E480" s="26">
        <v>18012026</v>
      </c>
      <c r="F480" s="9" t="s">
        <v>521</v>
      </c>
      <c r="H480" s="1" t="s">
        <v>522</v>
      </c>
    </row>
    <row r="481" spans="1:8" x14ac:dyDescent="0.2">
      <c r="A481" s="1" t="s">
        <v>523</v>
      </c>
      <c r="C481" s="25">
        <v>81856</v>
      </c>
      <c r="E481" s="25">
        <v>13084</v>
      </c>
      <c r="F481" s="10" t="s">
        <v>521</v>
      </c>
      <c r="H481" s="1" t="s">
        <v>524</v>
      </c>
    </row>
    <row r="482" spans="1:8" x14ac:dyDescent="0.2">
      <c r="A482" s="1" t="s">
        <v>525</v>
      </c>
      <c r="C482" s="25"/>
      <c r="E482" s="26">
        <v>878597</v>
      </c>
      <c r="F482" s="9" t="s">
        <v>521</v>
      </c>
      <c r="H482" s="1" t="s">
        <v>526</v>
      </c>
    </row>
    <row r="483" spans="1:8" x14ac:dyDescent="0.2">
      <c r="A483" s="1" t="s">
        <v>527</v>
      </c>
      <c r="C483" s="25">
        <v>22324</v>
      </c>
      <c r="E483" s="25">
        <v>291306</v>
      </c>
      <c r="F483" s="10" t="s">
        <v>521</v>
      </c>
      <c r="H483" s="1" t="s">
        <v>528</v>
      </c>
    </row>
    <row r="484" spans="1:8" x14ac:dyDescent="0.2">
      <c r="C484" s="32">
        <v>16613551</v>
      </c>
      <c r="E484" s="32">
        <v>19195013</v>
      </c>
      <c r="F484" s="6" t="s">
        <v>454</v>
      </c>
    </row>
    <row r="485" spans="1:8" x14ac:dyDescent="0.2">
      <c r="A485" s="7" t="s">
        <v>529</v>
      </c>
    </row>
    <row r="486" spans="1:8" x14ac:dyDescent="0.2">
      <c r="A486" s="1" t="s">
        <v>530</v>
      </c>
    </row>
    <row r="487" spans="1:8" x14ac:dyDescent="0.2">
      <c r="C487" s="3">
        <v>2009</v>
      </c>
      <c r="E487" s="3">
        <v>2008</v>
      </c>
    </row>
    <row r="488" spans="1:8" x14ac:dyDescent="0.2">
      <c r="C488" s="3" t="s">
        <v>452</v>
      </c>
      <c r="E488" s="3" t="s">
        <v>452</v>
      </c>
    </row>
    <row r="489" spans="1:8" x14ac:dyDescent="0.2">
      <c r="A489" s="1" t="s">
        <v>531</v>
      </c>
      <c r="C489" s="25">
        <v>16500</v>
      </c>
      <c r="E489" s="25">
        <v>16500</v>
      </c>
      <c r="F489" s="8" t="s">
        <v>532</v>
      </c>
      <c r="H489" s="1" t="s">
        <v>842</v>
      </c>
    </row>
    <row r="490" spans="1:8" x14ac:dyDescent="0.2">
      <c r="A490" s="1" t="s">
        <v>533</v>
      </c>
      <c r="C490" s="26">
        <v>6922</v>
      </c>
      <c r="E490" s="26">
        <v>10445</v>
      </c>
      <c r="F490" s="9" t="s">
        <v>534</v>
      </c>
    </row>
    <row r="491" spans="1:8" x14ac:dyDescent="0.2">
      <c r="A491" s="1" t="s">
        <v>535</v>
      </c>
      <c r="C491" s="31"/>
      <c r="E491" s="31"/>
    </row>
    <row r="492" spans="1:8" x14ac:dyDescent="0.2">
      <c r="A492" s="1" t="s">
        <v>536</v>
      </c>
      <c r="C492" s="25">
        <v>279468</v>
      </c>
      <c r="E492" s="25">
        <v>241176</v>
      </c>
      <c r="F492" s="8" t="s">
        <v>537</v>
      </c>
      <c r="H492" s="1" t="s">
        <v>538</v>
      </c>
    </row>
    <row r="493" spans="1:8" x14ac:dyDescent="0.2">
      <c r="A493" s="1" t="s">
        <v>539</v>
      </c>
      <c r="C493" s="26">
        <v>167234</v>
      </c>
      <c r="E493" s="26">
        <v>202824</v>
      </c>
      <c r="F493" s="6" t="s">
        <v>537</v>
      </c>
      <c r="H493" s="1" t="s">
        <v>540</v>
      </c>
    </row>
    <row r="494" spans="1:8" x14ac:dyDescent="0.2">
      <c r="A494" s="1" t="s">
        <v>541</v>
      </c>
      <c r="C494" s="25">
        <v>40140</v>
      </c>
      <c r="E494" s="25">
        <v>40141</v>
      </c>
      <c r="F494" s="8" t="s">
        <v>542</v>
      </c>
    </row>
    <row r="495" spans="1:8" x14ac:dyDescent="0.2">
      <c r="A495" s="1" t="s">
        <v>543</v>
      </c>
      <c r="C495" s="33">
        <v>-9596</v>
      </c>
      <c r="E495" s="33">
        <v>-2108</v>
      </c>
      <c r="F495" s="6" t="s">
        <v>544</v>
      </c>
    </row>
    <row r="496" spans="1:8" x14ac:dyDescent="0.2">
      <c r="B496" s="30"/>
      <c r="C496" s="30"/>
    </row>
    <row r="497" spans="1:6" s="15" customFormat="1" x14ac:dyDescent="0.2">
      <c r="A497" s="15" t="s">
        <v>545</v>
      </c>
      <c r="F497" s="15" t="s">
        <v>546</v>
      </c>
    </row>
    <row r="498" spans="1:6" s="15" customFormat="1" x14ac:dyDescent="0.2">
      <c r="A498" s="15" t="s">
        <v>547</v>
      </c>
    </row>
    <row r="499" spans="1:6" s="15" customFormat="1" x14ac:dyDescent="0.2">
      <c r="A499" s="15" t="s">
        <v>548</v>
      </c>
    </row>
    <row r="500" spans="1:6" s="15" customFormat="1" x14ac:dyDescent="0.2">
      <c r="A500" s="15" t="s">
        <v>549</v>
      </c>
    </row>
    <row r="501" spans="1:6" s="15" customFormat="1" x14ac:dyDescent="0.2">
      <c r="A501" s="15" t="s">
        <v>550</v>
      </c>
    </row>
    <row r="502" spans="1:6" s="15" customFormat="1" x14ac:dyDescent="0.2">
      <c r="A502" s="15" t="s">
        <v>551</v>
      </c>
    </row>
    <row r="504" spans="1:6" x14ac:dyDescent="0.2">
      <c r="A504" s="7" t="s">
        <v>552</v>
      </c>
    </row>
    <row r="505" spans="1:6" x14ac:dyDescent="0.2">
      <c r="A505" s="1" t="s">
        <v>553</v>
      </c>
    </row>
    <row r="506" spans="1:6" x14ac:dyDescent="0.2">
      <c r="C506" s="3">
        <v>2009</v>
      </c>
      <c r="E506" s="3">
        <v>2008</v>
      </c>
    </row>
    <row r="507" spans="1:6" x14ac:dyDescent="0.2">
      <c r="C507" s="3" t="s">
        <v>452</v>
      </c>
      <c r="E507" s="3" t="s">
        <v>452</v>
      </c>
    </row>
    <row r="509" spans="1:6" x14ac:dyDescent="0.2">
      <c r="A509" s="1" t="s">
        <v>554</v>
      </c>
      <c r="C509" s="25">
        <v>4177750</v>
      </c>
      <c r="E509" s="25">
        <v>4177099</v>
      </c>
      <c r="F509" s="8" t="s">
        <v>555</v>
      </c>
    </row>
    <row r="510" spans="1:6" x14ac:dyDescent="0.2">
      <c r="A510" s="1" t="s">
        <v>556</v>
      </c>
      <c r="C510" s="26">
        <v>412790</v>
      </c>
      <c r="E510" s="26">
        <v>442516</v>
      </c>
      <c r="F510" s="6" t="s">
        <v>557</v>
      </c>
    </row>
    <row r="511" spans="1:6" x14ac:dyDescent="0.2">
      <c r="A511" s="1" t="s">
        <v>558</v>
      </c>
      <c r="C511" s="25">
        <v>151502</v>
      </c>
      <c r="E511" s="25">
        <v>155713</v>
      </c>
      <c r="F511" s="8" t="s">
        <v>559</v>
      </c>
    </row>
    <row r="512" spans="1:6" x14ac:dyDescent="0.2">
      <c r="C512" s="32">
        <v>4742042</v>
      </c>
      <c r="E512" s="32">
        <v>4775328</v>
      </c>
      <c r="F512" s="6" t="s">
        <v>560</v>
      </c>
    </row>
    <row r="514" spans="1:8" x14ac:dyDescent="0.2">
      <c r="A514" s="1" t="s">
        <v>561</v>
      </c>
    </row>
    <row r="516" spans="1:8" x14ac:dyDescent="0.2">
      <c r="C516" s="3">
        <v>2009</v>
      </c>
      <c r="E516" s="3">
        <v>2008</v>
      </c>
    </row>
    <row r="517" spans="1:8" x14ac:dyDescent="0.2">
      <c r="C517" s="3" t="s">
        <v>562</v>
      </c>
      <c r="E517" s="3" t="s">
        <v>562</v>
      </c>
    </row>
    <row r="518" spans="1:8" x14ac:dyDescent="0.2">
      <c r="A518" s="1" t="s">
        <v>563</v>
      </c>
      <c r="C518" s="25">
        <v>140</v>
      </c>
      <c r="E518" s="25">
        <v>155</v>
      </c>
      <c r="F518" s="10" t="s">
        <v>564</v>
      </c>
    </row>
    <row r="519" spans="1:8" x14ac:dyDescent="0.2">
      <c r="A519" s="1" t="s">
        <v>565</v>
      </c>
      <c r="C519" s="26">
        <v>11</v>
      </c>
      <c r="E519" s="26">
        <v>9</v>
      </c>
      <c r="F519" s="9" t="s">
        <v>566</v>
      </c>
    </row>
    <row r="520" spans="1:8" x14ac:dyDescent="0.2">
      <c r="A520" s="1" t="s">
        <v>567</v>
      </c>
      <c r="C520" s="25">
        <v>12</v>
      </c>
      <c r="E520" s="25">
        <v>12</v>
      </c>
      <c r="F520" s="10" t="s">
        <v>568</v>
      </c>
    </row>
    <row r="521" spans="1:8" x14ac:dyDescent="0.2">
      <c r="C521" s="32">
        <v>163</v>
      </c>
      <c r="E521" s="32">
        <v>176</v>
      </c>
      <c r="F521" s="9" t="s">
        <v>569</v>
      </c>
    </row>
    <row r="522" spans="1:8" x14ac:dyDescent="0.2">
      <c r="A522" s="1" t="s">
        <v>570</v>
      </c>
    </row>
    <row r="523" spans="1:8" x14ac:dyDescent="0.2">
      <c r="C523" s="3">
        <v>2009</v>
      </c>
      <c r="E523" s="3">
        <v>2008</v>
      </c>
    </row>
    <row r="524" spans="1:8" x14ac:dyDescent="0.2">
      <c r="C524" s="3" t="s">
        <v>452</v>
      </c>
      <c r="E524" s="3" t="s">
        <v>452</v>
      </c>
    </row>
    <row r="525" spans="1:8" x14ac:dyDescent="0.2">
      <c r="A525" s="1" t="s">
        <v>571</v>
      </c>
      <c r="C525" s="25">
        <v>240321</v>
      </c>
      <c r="E525" s="25">
        <v>267040</v>
      </c>
      <c r="F525" s="8" t="s">
        <v>572</v>
      </c>
      <c r="H525" s="1" t="s">
        <v>573</v>
      </c>
    </row>
    <row r="526" spans="1:8" x14ac:dyDescent="0.2">
      <c r="A526" s="1" t="s">
        <v>574</v>
      </c>
      <c r="C526" s="26">
        <v>47956</v>
      </c>
      <c r="E526" s="26">
        <v>79600</v>
      </c>
      <c r="F526" s="6" t="s">
        <v>575</v>
      </c>
      <c r="H526" s="1" t="s">
        <v>573</v>
      </c>
    </row>
    <row r="527" spans="1:8" x14ac:dyDescent="0.2">
      <c r="C527" s="29">
        <v>288277</v>
      </c>
      <c r="E527" s="29">
        <v>346640</v>
      </c>
      <c r="F527" s="8" t="s">
        <v>576</v>
      </c>
      <c r="H527" s="1" t="s">
        <v>573</v>
      </c>
    </row>
    <row r="528" spans="1:8" x14ac:dyDescent="0.2">
      <c r="B528" s="30"/>
    </row>
    <row r="529" spans="1:8" x14ac:dyDescent="0.2">
      <c r="A529" s="1" t="s">
        <v>577</v>
      </c>
    </row>
    <row r="530" spans="1:8" x14ac:dyDescent="0.2">
      <c r="C530" s="3">
        <v>2009</v>
      </c>
      <c r="E530" s="3">
        <v>2008</v>
      </c>
    </row>
    <row r="531" spans="1:8" x14ac:dyDescent="0.2">
      <c r="C531" s="3" t="s">
        <v>452</v>
      </c>
      <c r="E531" s="3" t="s">
        <v>452</v>
      </c>
    </row>
    <row r="532" spans="1:8" x14ac:dyDescent="0.2">
      <c r="A532" s="1" t="s">
        <v>571</v>
      </c>
      <c r="C532" s="26">
        <v>125218</v>
      </c>
      <c r="E532" s="26">
        <v>113226</v>
      </c>
      <c r="F532" s="6" t="s">
        <v>572</v>
      </c>
      <c r="H532" s="1" t="s">
        <v>578</v>
      </c>
    </row>
    <row r="533" spans="1:8" x14ac:dyDescent="0.2">
      <c r="A533" s="1" t="s">
        <v>574</v>
      </c>
      <c r="C533" s="25">
        <v>15506</v>
      </c>
      <c r="E533" s="25">
        <v>62813</v>
      </c>
      <c r="F533" s="8" t="s">
        <v>575</v>
      </c>
      <c r="H533" s="1" t="s">
        <v>578</v>
      </c>
    </row>
    <row r="534" spans="1:8" x14ac:dyDescent="0.2">
      <c r="C534" s="32">
        <v>140724</v>
      </c>
      <c r="E534" s="32">
        <v>176039</v>
      </c>
      <c r="F534" s="6" t="s">
        <v>576</v>
      </c>
      <c r="H534" s="1" t="s">
        <v>578</v>
      </c>
    </row>
    <row r="536" spans="1:8" x14ac:dyDescent="0.2">
      <c r="A536" s="1" t="s">
        <v>579</v>
      </c>
    </row>
    <row r="537" spans="1:8" x14ac:dyDescent="0.2">
      <c r="A537" s="1" t="s">
        <v>580</v>
      </c>
      <c r="F537" s="10" t="s">
        <v>581</v>
      </c>
      <c r="H537" s="1" t="s">
        <v>573</v>
      </c>
    </row>
    <row r="539" spans="1:8" x14ac:dyDescent="0.2">
      <c r="A539" s="7" t="s">
        <v>582</v>
      </c>
    </row>
    <row r="540" spans="1:8" x14ac:dyDescent="0.2">
      <c r="C540" s="3">
        <v>2009</v>
      </c>
      <c r="E540" s="3">
        <v>2008</v>
      </c>
    </row>
    <row r="541" spans="1:8" x14ac:dyDescent="0.2">
      <c r="C541" s="3" t="s">
        <v>452</v>
      </c>
      <c r="E541" s="3" t="s">
        <v>452</v>
      </c>
    </row>
    <row r="543" spans="1:8" x14ac:dyDescent="0.2">
      <c r="A543" s="1" t="s">
        <v>583</v>
      </c>
      <c r="C543" s="26">
        <v>23386</v>
      </c>
      <c r="E543" s="26">
        <v>49178</v>
      </c>
      <c r="F543" s="9" t="s">
        <v>584</v>
      </c>
    </row>
    <row r="544" spans="1:8" x14ac:dyDescent="0.2">
      <c r="A544" s="1" t="s">
        <v>585</v>
      </c>
      <c r="C544" s="25">
        <v>57763</v>
      </c>
      <c r="E544" s="25">
        <v>67998</v>
      </c>
      <c r="F544" s="10" t="s">
        <v>586</v>
      </c>
    </row>
    <row r="545" spans="1:6" x14ac:dyDescent="0.2">
      <c r="C545" s="32">
        <v>81149</v>
      </c>
      <c r="E545" s="32">
        <v>117176</v>
      </c>
      <c r="F545" s="6" t="s">
        <v>470</v>
      </c>
    </row>
    <row r="547" spans="1:6" x14ac:dyDescent="0.2">
      <c r="A547" s="7" t="s">
        <v>590</v>
      </c>
    </row>
    <row r="548" spans="1:6" x14ac:dyDescent="0.2">
      <c r="A548" s="1" t="s">
        <v>591</v>
      </c>
    </row>
    <row r="550" spans="1:6" x14ac:dyDescent="0.2">
      <c r="C550" s="3">
        <v>2009</v>
      </c>
      <c r="E550" s="3">
        <v>2008</v>
      </c>
    </row>
    <row r="551" spans="1:6" x14ac:dyDescent="0.2">
      <c r="C551" s="3" t="s">
        <v>452</v>
      </c>
      <c r="E551" s="3" t="s">
        <v>452</v>
      </c>
    </row>
    <row r="552" spans="1:6" x14ac:dyDescent="0.2">
      <c r="A552" s="1" t="s">
        <v>592</v>
      </c>
    </row>
    <row r="553" spans="1:6" x14ac:dyDescent="0.2">
      <c r="A553" s="1" t="s">
        <v>593</v>
      </c>
      <c r="C553" s="25">
        <v>303243</v>
      </c>
      <c r="E553" s="25">
        <v>104037</v>
      </c>
      <c r="F553" s="8" t="s">
        <v>594</v>
      </c>
    </row>
    <row r="554" spans="1:6" x14ac:dyDescent="0.2">
      <c r="A554" s="1" t="s">
        <v>595</v>
      </c>
      <c r="C554" s="26">
        <v>-209529</v>
      </c>
      <c r="E554" s="26">
        <v>30830</v>
      </c>
      <c r="F554" s="6" t="s">
        <v>596</v>
      </c>
    </row>
    <row r="555" spans="1:6" x14ac:dyDescent="0.2">
      <c r="C555" s="27">
        <v>93714</v>
      </c>
      <c r="E555" s="27">
        <v>134867</v>
      </c>
      <c r="F555" s="10" t="s">
        <v>597</v>
      </c>
    </row>
    <row r="556" spans="1:6" x14ac:dyDescent="0.2">
      <c r="A556" s="1" t="s">
        <v>598</v>
      </c>
      <c r="C556" s="26">
        <v>135798</v>
      </c>
      <c r="E556" s="26">
        <v>249611</v>
      </c>
      <c r="F556" s="9" t="s">
        <v>599</v>
      </c>
    </row>
    <row r="557" spans="1:6" x14ac:dyDescent="0.2">
      <c r="A557" s="1" t="s">
        <v>600</v>
      </c>
      <c r="C557" s="27">
        <v>229512</v>
      </c>
      <c r="E557" s="27">
        <v>384478</v>
      </c>
      <c r="F557" s="8" t="s">
        <v>601</v>
      </c>
    </row>
    <row r="558" spans="1:6" x14ac:dyDescent="0.2">
      <c r="A558" s="1" t="s">
        <v>372</v>
      </c>
      <c r="C558" s="31"/>
      <c r="E558" s="31"/>
    </row>
    <row r="559" spans="1:6" x14ac:dyDescent="0.2">
      <c r="A559" s="1" t="s">
        <v>602</v>
      </c>
      <c r="C559" s="26">
        <v>-24878</v>
      </c>
      <c r="E559" s="26">
        <v>-35114</v>
      </c>
      <c r="F559" s="9" t="s">
        <v>603</v>
      </c>
    </row>
    <row r="560" spans="1:6" x14ac:dyDescent="0.2">
      <c r="A560" s="1" t="s">
        <v>604</v>
      </c>
      <c r="C560" s="25">
        <v>7788</v>
      </c>
      <c r="E560" s="25">
        <v>-12191</v>
      </c>
      <c r="F560" s="10" t="s">
        <v>605</v>
      </c>
    </row>
    <row r="561" spans="1:6" x14ac:dyDescent="0.2">
      <c r="A561" s="1" t="s">
        <v>606</v>
      </c>
      <c r="C561" s="32">
        <v>212422</v>
      </c>
      <c r="E561" s="32">
        <v>337173</v>
      </c>
      <c r="F561" s="6" t="s">
        <v>474</v>
      </c>
    </row>
    <row r="562" spans="1:6" x14ac:dyDescent="0.2">
      <c r="C562" s="30"/>
    </row>
    <row r="563" spans="1:6" x14ac:dyDescent="0.2">
      <c r="A563" s="1" t="s">
        <v>607</v>
      </c>
    </row>
    <row r="564" spans="1:6" x14ac:dyDescent="0.2">
      <c r="A564" s="1" t="s">
        <v>608</v>
      </c>
    </row>
    <row r="565" spans="1:6" x14ac:dyDescent="0.2">
      <c r="A565" s="1" t="s">
        <v>609</v>
      </c>
    </row>
    <row r="566" spans="1:6" x14ac:dyDescent="0.2">
      <c r="A566" s="1" t="s">
        <v>610</v>
      </c>
    </row>
    <row r="567" spans="1:6" x14ac:dyDescent="0.2">
      <c r="A567" s="1" t="s">
        <v>611</v>
      </c>
    </row>
    <row r="569" spans="1:6" x14ac:dyDescent="0.2">
      <c r="C569" s="3">
        <v>2009</v>
      </c>
      <c r="E569" s="3">
        <v>2008</v>
      </c>
    </row>
    <row r="570" spans="1:6" x14ac:dyDescent="0.2">
      <c r="C570" s="3" t="s">
        <v>452</v>
      </c>
      <c r="E570" s="3" t="s">
        <v>452</v>
      </c>
    </row>
    <row r="571" spans="1:6" x14ac:dyDescent="0.2">
      <c r="A571" s="1" t="s">
        <v>612</v>
      </c>
      <c r="C571" s="34">
        <v>1628896</v>
      </c>
      <c r="E571" s="34">
        <v>1236758</v>
      </c>
      <c r="F571" s="8" t="s">
        <v>472</v>
      </c>
    </row>
    <row r="572" spans="1:6" x14ac:dyDescent="0.2">
      <c r="C572" s="31"/>
      <c r="E572" s="31"/>
      <c r="F572" s="6" t="s">
        <v>613</v>
      </c>
    </row>
    <row r="573" spans="1:6" x14ac:dyDescent="0.2">
      <c r="A573" s="1" t="s">
        <v>614</v>
      </c>
      <c r="C573" s="25">
        <v>456091</v>
      </c>
      <c r="E573" s="25">
        <v>352476</v>
      </c>
      <c r="F573" s="8" t="s">
        <v>615</v>
      </c>
    </row>
    <row r="574" spans="1:6" x14ac:dyDescent="0.2">
      <c r="A574" s="1" t="s">
        <v>616</v>
      </c>
      <c r="C574" s="31"/>
      <c r="E574" s="31"/>
    </row>
    <row r="575" spans="1:6" x14ac:dyDescent="0.2">
      <c r="A575" s="1" t="s">
        <v>617</v>
      </c>
      <c r="C575" s="26">
        <v>-4226</v>
      </c>
      <c r="E575" s="26">
        <v>14516</v>
      </c>
      <c r="F575" s="6" t="s">
        <v>618</v>
      </c>
    </row>
    <row r="576" spans="1:6" x14ac:dyDescent="0.2">
      <c r="A576" s="1" t="s">
        <v>619</v>
      </c>
      <c r="C576" s="25">
        <v>13300</v>
      </c>
      <c r="E576" s="25">
        <v>13116</v>
      </c>
      <c r="F576" s="8" t="s">
        <v>620</v>
      </c>
    </row>
    <row r="577" spans="1:6" x14ac:dyDescent="0.2">
      <c r="A577" s="1" t="s">
        <v>621</v>
      </c>
      <c r="C577" s="26">
        <v>-264757</v>
      </c>
      <c r="E577" s="26">
        <v>-3746</v>
      </c>
      <c r="F577" s="6" t="s">
        <v>622</v>
      </c>
    </row>
    <row r="578" spans="1:6" x14ac:dyDescent="0.2">
      <c r="A578" s="1" t="s">
        <v>623</v>
      </c>
      <c r="C578" s="25">
        <v>29104</v>
      </c>
      <c r="E578" s="25">
        <v>8116</v>
      </c>
      <c r="F578" s="8" t="s">
        <v>624</v>
      </c>
    </row>
    <row r="579" spans="1:6" x14ac:dyDescent="0.2">
      <c r="C579" s="31"/>
      <c r="E579" s="31"/>
    </row>
    <row r="580" spans="1:6" x14ac:dyDescent="0.2">
      <c r="C580" s="32">
        <v>229512</v>
      </c>
      <c r="E580" s="32">
        <v>384478</v>
      </c>
      <c r="F580" s="6" t="s">
        <v>601</v>
      </c>
    </row>
    <row r="582" spans="1:6" x14ac:dyDescent="0.2">
      <c r="A582" s="7" t="s">
        <v>625</v>
      </c>
    </row>
    <row r="583" spans="1:6" x14ac:dyDescent="0.2">
      <c r="C583" s="3">
        <v>2009</v>
      </c>
      <c r="E583" s="3">
        <v>2008</v>
      </c>
    </row>
    <row r="584" spans="1:6" x14ac:dyDescent="0.2">
      <c r="C584" s="3" t="s">
        <v>452</v>
      </c>
      <c r="E584" s="3" t="s">
        <v>452</v>
      </c>
    </row>
    <row r="585" spans="1:6" x14ac:dyDescent="0.2">
      <c r="A585" s="1" t="s">
        <v>626</v>
      </c>
      <c r="C585" s="25">
        <v>700000</v>
      </c>
      <c r="E585" s="25">
        <v>1000000</v>
      </c>
      <c r="F585" s="8" t="s">
        <v>627</v>
      </c>
    </row>
    <row r="588" spans="1:6" x14ac:dyDescent="0.2">
      <c r="A588" s="7" t="s">
        <v>628</v>
      </c>
    </row>
    <row r="589" spans="1:6" x14ac:dyDescent="0.2">
      <c r="C589" s="3" t="s">
        <v>629</v>
      </c>
    </row>
    <row r="590" spans="1:6" x14ac:dyDescent="0.2">
      <c r="C590" s="3" t="s">
        <v>630</v>
      </c>
    </row>
    <row r="591" spans="1:6" x14ac:dyDescent="0.2">
      <c r="C591" s="3" t="s">
        <v>452</v>
      </c>
    </row>
    <row r="592" spans="1:6" x14ac:dyDescent="0.2">
      <c r="A592" s="1" t="s">
        <v>631</v>
      </c>
    </row>
    <row r="593" spans="1:8" x14ac:dyDescent="0.2">
      <c r="A593" s="1" t="s">
        <v>632</v>
      </c>
      <c r="C593" s="26">
        <v>415682</v>
      </c>
      <c r="F593" s="6" t="s">
        <v>633</v>
      </c>
      <c r="H593" s="1" t="s">
        <v>634</v>
      </c>
    </row>
    <row r="594" spans="1:8" x14ac:dyDescent="0.2">
      <c r="A594" s="1" t="s">
        <v>635</v>
      </c>
      <c r="C594" s="25">
        <v>82565</v>
      </c>
      <c r="F594" s="8" t="s">
        <v>636</v>
      </c>
      <c r="H594" s="1" t="s">
        <v>634</v>
      </c>
    </row>
    <row r="595" spans="1:8" x14ac:dyDescent="0.2">
      <c r="A595" s="1" t="s">
        <v>637</v>
      </c>
      <c r="C595" s="32">
        <v>498247</v>
      </c>
      <c r="F595" s="6" t="s">
        <v>633</v>
      </c>
      <c r="H595" s="1" t="s">
        <v>634</v>
      </c>
    </row>
    <row r="596" spans="1:8" x14ac:dyDescent="0.2">
      <c r="A596" s="1" t="s">
        <v>638</v>
      </c>
      <c r="C596" s="31"/>
    </row>
    <row r="597" spans="1:8" x14ac:dyDescent="0.2">
      <c r="A597" s="1" t="s">
        <v>632</v>
      </c>
      <c r="C597" s="25">
        <v>51724</v>
      </c>
      <c r="F597" s="8" t="s">
        <v>639</v>
      </c>
      <c r="H597" s="1" t="s">
        <v>634</v>
      </c>
    </row>
    <row r="598" spans="1:8" x14ac:dyDescent="0.2">
      <c r="A598" s="1" t="s">
        <v>640</v>
      </c>
      <c r="C598" s="26">
        <v>40140</v>
      </c>
      <c r="F598" s="6" t="s">
        <v>641</v>
      </c>
      <c r="H598" s="1" t="s">
        <v>634</v>
      </c>
    </row>
    <row r="599" spans="1:8" x14ac:dyDescent="0.2">
      <c r="A599" s="1" t="s">
        <v>637</v>
      </c>
      <c r="C599" s="29">
        <v>91864</v>
      </c>
      <c r="F599" s="8" t="s">
        <v>639</v>
      </c>
      <c r="H599" s="1" t="s">
        <v>634</v>
      </c>
    </row>
    <row r="600" spans="1:8" x14ac:dyDescent="0.2">
      <c r="A600" s="1" t="s">
        <v>642</v>
      </c>
      <c r="C600" s="32">
        <v>406383</v>
      </c>
      <c r="F600" s="6" t="s">
        <v>483</v>
      </c>
      <c r="H600" s="1" t="s">
        <v>634</v>
      </c>
    </row>
    <row r="601" spans="1:8" x14ac:dyDescent="0.2">
      <c r="A601" s="1" t="s">
        <v>643</v>
      </c>
      <c r="C601" s="29">
        <v>363958</v>
      </c>
      <c r="F601" s="8" t="s">
        <v>483</v>
      </c>
      <c r="H601" s="1" t="s">
        <v>634</v>
      </c>
    </row>
    <row r="603" spans="1:8" x14ac:dyDescent="0.2">
      <c r="A603" s="7" t="s">
        <v>644</v>
      </c>
    </row>
    <row r="605" spans="1:8" x14ac:dyDescent="0.2">
      <c r="B605" s="3" t="s">
        <v>645</v>
      </c>
      <c r="C605" s="3" t="s">
        <v>646</v>
      </c>
      <c r="D605" s="3" t="s">
        <v>647</v>
      </c>
      <c r="E605" s="3"/>
    </row>
    <row r="606" spans="1:8" x14ac:dyDescent="0.2">
      <c r="B606" s="3" t="s">
        <v>648</v>
      </c>
      <c r="C606" s="3" t="s">
        <v>649</v>
      </c>
      <c r="D606" s="3" t="s">
        <v>650</v>
      </c>
      <c r="E606" s="3"/>
    </row>
    <row r="607" spans="1:8" x14ac:dyDescent="0.2">
      <c r="B607" s="3" t="s">
        <v>651</v>
      </c>
      <c r="C607" s="3" t="s">
        <v>652</v>
      </c>
      <c r="D607" s="3" t="s">
        <v>653</v>
      </c>
      <c r="E607" s="3" t="s">
        <v>654</v>
      </c>
    </row>
    <row r="608" spans="1:8" x14ac:dyDescent="0.2">
      <c r="B608" s="3" t="s">
        <v>452</v>
      </c>
      <c r="C608" s="3" t="s">
        <v>452</v>
      </c>
      <c r="D608" s="3" t="s">
        <v>452</v>
      </c>
      <c r="E608" s="3" t="s">
        <v>452</v>
      </c>
    </row>
    <row r="609" spans="1:8" x14ac:dyDescent="0.2">
      <c r="A609" s="1" t="s">
        <v>631</v>
      </c>
      <c r="H609" s="1" t="s">
        <v>655</v>
      </c>
    </row>
    <row r="610" spans="1:8" x14ac:dyDescent="0.2">
      <c r="A610" s="1" t="s">
        <v>656</v>
      </c>
      <c r="B610" s="26">
        <v>2067544</v>
      </c>
      <c r="C610" s="26">
        <v>9374695</v>
      </c>
      <c r="D610" s="26">
        <v>927564</v>
      </c>
      <c r="E610" s="26">
        <v>12369803</v>
      </c>
      <c r="F610" s="6" t="s">
        <v>657</v>
      </c>
    </row>
    <row r="611" spans="1:8" x14ac:dyDescent="0.2">
      <c r="A611" s="1" t="s">
        <v>635</v>
      </c>
      <c r="B611" s="26"/>
      <c r="C611" s="25">
        <v>172975</v>
      </c>
      <c r="D611" s="25">
        <v>24375</v>
      </c>
      <c r="E611" s="25">
        <v>197350</v>
      </c>
      <c r="F611" s="8" t="s">
        <v>658</v>
      </c>
    </row>
    <row r="612" spans="1:8" x14ac:dyDescent="0.2">
      <c r="A612" s="1" t="s">
        <v>659</v>
      </c>
      <c r="B612" s="31"/>
      <c r="C612" s="26">
        <v>-52</v>
      </c>
      <c r="D612" s="26">
        <v>-14820</v>
      </c>
      <c r="E612" s="26">
        <v>-14872</v>
      </c>
      <c r="F612" s="6" t="s">
        <v>660</v>
      </c>
    </row>
    <row r="613" spans="1:8" x14ac:dyDescent="0.2">
      <c r="A613" s="1" t="s">
        <v>637</v>
      </c>
      <c r="B613" s="29">
        <v>2067544</v>
      </c>
      <c r="C613" s="29">
        <v>9547618</v>
      </c>
      <c r="D613" s="29">
        <v>937119</v>
      </c>
      <c r="E613" s="29">
        <v>12552281</v>
      </c>
      <c r="F613" s="8" t="s">
        <v>657</v>
      </c>
    </row>
    <row r="614" spans="1:8" x14ac:dyDescent="0.2">
      <c r="A614" s="1" t="s">
        <v>340</v>
      </c>
      <c r="B614" s="31"/>
      <c r="C614" s="31"/>
      <c r="D614" s="31"/>
      <c r="E614" s="31"/>
    </row>
    <row r="615" spans="1:8" x14ac:dyDescent="0.2">
      <c r="A615" s="1" t="s">
        <v>656</v>
      </c>
      <c r="B615" s="26">
        <v>72887</v>
      </c>
      <c r="C615" s="26">
        <v>7678365</v>
      </c>
      <c r="D615" s="26">
        <v>826476</v>
      </c>
      <c r="E615" s="26">
        <v>8577728</v>
      </c>
      <c r="F615" s="6" t="s">
        <v>661</v>
      </c>
    </row>
    <row r="616" spans="1:8" x14ac:dyDescent="0.2">
      <c r="A616" s="1" t="s">
        <v>662</v>
      </c>
      <c r="B616" s="25">
        <v>23403</v>
      </c>
      <c r="C616" s="25">
        <v>376311</v>
      </c>
      <c r="D616" s="25">
        <v>46988</v>
      </c>
      <c r="E616" s="25">
        <v>446702</v>
      </c>
      <c r="F616" s="8" t="s">
        <v>663</v>
      </c>
    </row>
    <row r="617" spans="1:8" x14ac:dyDescent="0.2">
      <c r="A617" s="1" t="s">
        <v>659</v>
      </c>
      <c r="B617" s="31"/>
      <c r="C617" s="26">
        <v>-52</v>
      </c>
      <c r="D617" s="26">
        <v>-14820</v>
      </c>
      <c r="E617" s="26">
        <v>-14872</v>
      </c>
      <c r="F617" s="6" t="s">
        <v>664</v>
      </c>
    </row>
    <row r="618" spans="1:8" x14ac:dyDescent="0.2">
      <c r="A618" s="1" t="s">
        <v>637</v>
      </c>
      <c r="B618" s="27">
        <v>96290</v>
      </c>
      <c r="C618" s="27">
        <v>8054624</v>
      </c>
      <c r="D618" s="27">
        <v>858644</v>
      </c>
      <c r="E618" s="27">
        <v>9009558</v>
      </c>
      <c r="F618" s="8" t="s">
        <v>661</v>
      </c>
    </row>
    <row r="619" spans="1:8" x14ac:dyDescent="0.2">
      <c r="A619" s="1" t="s">
        <v>642</v>
      </c>
      <c r="B619" s="32">
        <v>1971254</v>
      </c>
      <c r="C619" s="32">
        <v>1492994</v>
      </c>
      <c r="D619" s="32">
        <v>78475</v>
      </c>
      <c r="E619" s="32">
        <v>3542723</v>
      </c>
      <c r="F619" s="6" t="s">
        <v>485</v>
      </c>
    </row>
    <row r="620" spans="1:8" x14ac:dyDescent="0.2">
      <c r="A620" s="1" t="s">
        <v>643</v>
      </c>
      <c r="B620" s="34">
        <v>1994657</v>
      </c>
      <c r="C620" s="34">
        <v>1696330</v>
      </c>
      <c r="D620" s="34">
        <v>101088</v>
      </c>
      <c r="E620" s="34">
        <v>3792075</v>
      </c>
      <c r="F620" s="8" t="s">
        <v>485</v>
      </c>
    </row>
    <row r="622" spans="1:8" x14ac:dyDescent="0.2">
      <c r="A622" s="1" t="s">
        <v>665</v>
      </c>
    </row>
    <row r="623" spans="1:8" x14ac:dyDescent="0.2">
      <c r="A623" s="1" t="s">
        <v>666</v>
      </c>
      <c r="F623" s="6" t="s">
        <v>485</v>
      </c>
      <c r="H623" s="1" t="s">
        <v>540</v>
      </c>
    </row>
    <row r="624" spans="1:8" x14ac:dyDescent="0.2">
      <c r="A624" s="1" t="s">
        <v>667</v>
      </c>
      <c r="F624" s="8" t="s">
        <v>663</v>
      </c>
      <c r="H624" s="1" t="s">
        <v>540</v>
      </c>
    </row>
    <row r="625" spans="1:6" x14ac:dyDescent="0.2">
      <c r="A625" s="1" t="s">
        <v>668</v>
      </c>
    </row>
    <row r="627" spans="1:6" x14ac:dyDescent="0.2">
      <c r="A627" s="7" t="s">
        <v>669</v>
      </c>
    </row>
    <row r="628" spans="1:6" x14ac:dyDescent="0.2">
      <c r="C628" s="3">
        <v>2009</v>
      </c>
      <c r="E628" s="3">
        <v>2008</v>
      </c>
    </row>
    <row r="629" spans="1:6" x14ac:dyDescent="0.2">
      <c r="C629" s="3" t="s">
        <v>452</v>
      </c>
      <c r="E629" s="3" t="s">
        <v>452</v>
      </c>
    </row>
    <row r="633" spans="1:6" x14ac:dyDescent="0.2">
      <c r="A633" s="1" t="s">
        <v>670</v>
      </c>
      <c r="C633" s="26">
        <v>147996</v>
      </c>
      <c r="E633" s="26">
        <v>182290</v>
      </c>
      <c r="F633" s="6" t="s">
        <v>671</v>
      </c>
    </row>
    <row r="634" spans="1:6" x14ac:dyDescent="0.2">
      <c r="A634" s="1" t="s">
        <v>672</v>
      </c>
      <c r="C634" s="25">
        <v>2046481</v>
      </c>
      <c r="E634" s="25">
        <v>2227691</v>
      </c>
      <c r="F634" s="8" t="s">
        <v>673</v>
      </c>
    </row>
    <row r="635" spans="1:6" x14ac:dyDescent="0.2">
      <c r="A635" s="1" t="s">
        <v>674</v>
      </c>
      <c r="C635" s="26">
        <v>615</v>
      </c>
      <c r="E635" s="26">
        <v>836</v>
      </c>
      <c r="F635" s="6" t="s">
        <v>675</v>
      </c>
    </row>
    <row r="636" spans="1:6" x14ac:dyDescent="0.2">
      <c r="C636" s="29">
        <v>2195092</v>
      </c>
      <c r="E636" s="29">
        <v>2410817</v>
      </c>
      <c r="F636" s="8" t="s">
        <v>489</v>
      </c>
    </row>
    <row r="638" spans="1:6" x14ac:dyDescent="0.2">
      <c r="A638" s="1" t="s">
        <v>676</v>
      </c>
    </row>
    <row r="639" spans="1:6" x14ac:dyDescent="0.2">
      <c r="A639" s="1" t="s">
        <v>677</v>
      </c>
    </row>
    <row r="641" spans="1:8" x14ac:dyDescent="0.2">
      <c r="A641" s="7" t="s">
        <v>678</v>
      </c>
    </row>
    <row r="642" spans="1:8" x14ac:dyDescent="0.2">
      <c r="C642" s="3">
        <v>2009</v>
      </c>
      <c r="E642" s="3">
        <v>2008</v>
      </c>
    </row>
    <row r="643" spans="1:8" x14ac:dyDescent="0.2">
      <c r="C643" s="3" t="s">
        <v>452</v>
      </c>
      <c r="E643" s="3" t="s">
        <v>452</v>
      </c>
    </row>
    <row r="645" spans="1:8" x14ac:dyDescent="0.2">
      <c r="A645" s="1" t="s">
        <v>679</v>
      </c>
      <c r="C645" s="26">
        <v>3186522</v>
      </c>
      <c r="E645" s="26">
        <v>2231517</v>
      </c>
      <c r="F645" s="6" t="s">
        <v>680</v>
      </c>
    </row>
    <row r="646" spans="1:8" x14ac:dyDescent="0.2">
      <c r="A646" s="1" t="s">
        <v>681</v>
      </c>
      <c r="C646" s="31"/>
      <c r="E646" s="25">
        <v>822706</v>
      </c>
      <c r="F646" s="8" t="s">
        <v>682</v>
      </c>
    </row>
    <row r="647" spans="1:8" x14ac:dyDescent="0.2">
      <c r="A647" s="1" t="s">
        <v>683</v>
      </c>
      <c r="C647" s="26">
        <v>500</v>
      </c>
      <c r="E647" s="26">
        <v>2650</v>
      </c>
      <c r="F647" s="6" t="s">
        <v>684</v>
      </c>
    </row>
    <row r="648" spans="1:8" x14ac:dyDescent="0.2">
      <c r="A648" s="1" t="s">
        <v>685</v>
      </c>
      <c r="C648" s="25">
        <v>442988</v>
      </c>
      <c r="E648" s="25">
        <v>328380</v>
      </c>
      <c r="F648" s="8" t="s">
        <v>686</v>
      </c>
    </row>
    <row r="649" spans="1:8" x14ac:dyDescent="0.2">
      <c r="A649" s="1" t="s">
        <v>687</v>
      </c>
      <c r="C649" s="26">
        <v>892193</v>
      </c>
      <c r="E649" s="31"/>
      <c r="F649" s="6" t="s">
        <v>688</v>
      </c>
    </row>
    <row r="650" spans="1:8" x14ac:dyDescent="0.2">
      <c r="C650" s="29">
        <v>4522203</v>
      </c>
      <c r="E650" s="29">
        <v>3385253</v>
      </c>
      <c r="F650" s="8" t="s">
        <v>491</v>
      </c>
    </row>
    <row r="652" spans="1:8" x14ac:dyDescent="0.2">
      <c r="A652" s="7" t="s">
        <v>689</v>
      </c>
    </row>
    <row r="654" spans="1:8" x14ac:dyDescent="0.2">
      <c r="C654" s="3">
        <v>2009</v>
      </c>
      <c r="E654" s="3">
        <v>2008</v>
      </c>
    </row>
    <row r="655" spans="1:8" x14ac:dyDescent="0.2">
      <c r="C655" s="3" t="s">
        <v>452</v>
      </c>
      <c r="E655" s="3" t="s">
        <v>452</v>
      </c>
    </row>
    <row r="656" spans="1:8" x14ac:dyDescent="0.2">
      <c r="A656" s="1" t="s">
        <v>583</v>
      </c>
      <c r="C656" s="26">
        <v>331701</v>
      </c>
      <c r="E656" s="26">
        <v>241815</v>
      </c>
      <c r="F656" s="6" t="s">
        <v>690</v>
      </c>
      <c r="H656" s="1" t="s">
        <v>691</v>
      </c>
    </row>
    <row r="657" spans="1:6" x14ac:dyDescent="0.2">
      <c r="A657" s="1" t="s">
        <v>692</v>
      </c>
      <c r="C657" s="25">
        <v>462838</v>
      </c>
      <c r="E657" s="25">
        <v>429504</v>
      </c>
      <c r="F657" s="8" t="s">
        <v>693</v>
      </c>
    </row>
    <row r="658" spans="1:6" x14ac:dyDescent="0.2">
      <c r="A658" s="1" t="s">
        <v>694</v>
      </c>
      <c r="C658" s="26">
        <v>1978195</v>
      </c>
      <c r="E658" s="26">
        <v>2782060</v>
      </c>
      <c r="F658" s="6" t="s">
        <v>695</v>
      </c>
    </row>
    <row r="659" spans="1:6" x14ac:dyDescent="0.2">
      <c r="A659" s="1" t="s">
        <v>696</v>
      </c>
      <c r="C659" s="25">
        <v>452680</v>
      </c>
      <c r="E659" s="25">
        <v>415262</v>
      </c>
      <c r="F659" s="8" t="s">
        <v>697</v>
      </c>
    </row>
    <row r="660" spans="1:6" x14ac:dyDescent="0.2">
      <c r="A660" s="1" t="s">
        <v>698</v>
      </c>
      <c r="C660" s="26">
        <v>198508</v>
      </c>
      <c r="E660" s="26">
        <v>134978</v>
      </c>
      <c r="F660" s="6" t="s">
        <v>699</v>
      </c>
    </row>
    <row r="661" spans="1:6" x14ac:dyDescent="0.2">
      <c r="A661" s="1" t="s">
        <v>700</v>
      </c>
      <c r="C661" s="25">
        <v>603843</v>
      </c>
      <c r="E661" s="25">
        <v>423600</v>
      </c>
      <c r="F661" s="8" t="s">
        <v>701</v>
      </c>
    </row>
    <row r="662" spans="1:6" x14ac:dyDescent="0.2">
      <c r="A662" s="1" t="s">
        <v>702</v>
      </c>
      <c r="C662" s="26">
        <v>171105</v>
      </c>
      <c r="E662" s="26">
        <v>163472</v>
      </c>
      <c r="F662" s="6" t="s">
        <v>703</v>
      </c>
    </row>
    <row r="663" spans="1:6" x14ac:dyDescent="0.2">
      <c r="A663" s="1" t="s">
        <v>704</v>
      </c>
      <c r="C663" s="25">
        <v>778078</v>
      </c>
      <c r="E663" s="31"/>
      <c r="F663" s="8" t="s">
        <v>705</v>
      </c>
    </row>
    <row r="664" spans="1:6" x14ac:dyDescent="0.2">
      <c r="A664" s="1" t="s">
        <v>706</v>
      </c>
      <c r="C664" s="26">
        <v>26516</v>
      </c>
      <c r="E664" s="31"/>
      <c r="F664" s="6" t="s">
        <v>707</v>
      </c>
    </row>
    <row r="665" spans="1:6" x14ac:dyDescent="0.2">
      <c r="C665" s="29">
        <v>5003464</v>
      </c>
      <c r="E665" s="29">
        <v>4590691</v>
      </c>
      <c r="F665" s="8" t="s">
        <v>496</v>
      </c>
    </row>
    <row r="667" spans="1:6" x14ac:dyDescent="0.2">
      <c r="A667" s="1" t="s">
        <v>708</v>
      </c>
    </row>
    <row r="668" spans="1:6" x14ac:dyDescent="0.2">
      <c r="C668" s="3">
        <v>2009</v>
      </c>
      <c r="E668" s="3">
        <v>2008</v>
      </c>
    </row>
    <row r="669" spans="1:6" x14ac:dyDescent="0.2">
      <c r="C669" s="3" t="s">
        <v>452</v>
      </c>
      <c r="E669" s="3" t="s">
        <v>452</v>
      </c>
    </row>
    <row r="671" spans="1:6" x14ac:dyDescent="0.2">
      <c r="A671" s="1" t="s">
        <v>583</v>
      </c>
      <c r="C671" s="26">
        <v>331701</v>
      </c>
      <c r="E671" s="26">
        <v>241815</v>
      </c>
      <c r="F671" s="6" t="s">
        <v>709</v>
      </c>
    </row>
    <row r="672" spans="1:6" x14ac:dyDescent="0.2">
      <c r="A672" s="15" t="s">
        <v>710</v>
      </c>
    </row>
    <row r="673" spans="1:6" x14ac:dyDescent="0.2">
      <c r="A673" s="15" t="s">
        <v>711</v>
      </c>
      <c r="C673" s="35">
        <v>462838</v>
      </c>
      <c r="D673" s="15"/>
      <c r="E673" s="35">
        <v>429504</v>
      </c>
    </row>
    <row r="675" spans="1:6" s="15" customFormat="1" x14ac:dyDescent="0.2">
      <c r="A675" s="15" t="s">
        <v>712</v>
      </c>
      <c r="F675" s="15" t="s">
        <v>713</v>
      </c>
    </row>
    <row r="677" spans="1:6" x14ac:dyDescent="0.2">
      <c r="A677" s="7" t="s">
        <v>714</v>
      </c>
    </row>
    <row r="678" spans="1:6" x14ac:dyDescent="0.2">
      <c r="C678" s="3">
        <v>2009</v>
      </c>
      <c r="E678" s="3">
        <v>2008</v>
      </c>
    </row>
    <row r="679" spans="1:6" x14ac:dyDescent="0.2">
      <c r="C679" s="3" t="s">
        <v>452</v>
      </c>
      <c r="E679" s="3" t="s">
        <v>452</v>
      </c>
    </row>
    <row r="683" spans="1:6" x14ac:dyDescent="0.2">
      <c r="A683" s="1" t="s">
        <v>715</v>
      </c>
      <c r="C683" s="25">
        <v>592949</v>
      </c>
      <c r="E683" s="25">
        <v>959560</v>
      </c>
      <c r="F683" s="8" t="s">
        <v>716</v>
      </c>
    </row>
    <row r="685" spans="1:6" x14ac:dyDescent="0.2">
      <c r="A685" s="9" t="s">
        <v>717</v>
      </c>
      <c r="F685" s="9" t="s">
        <v>718</v>
      </c>
    </row>
    <row r="686" spans="1:6" x14ac:dyDescent="0.2">
      <c r="A686" s="9" t="s">
        <v>719</v>
      </c>
    </row>
    <row r="687" spans="1:6" x14ac:dyDescent="0.2">
      <c r="A687" s="9" t="s">
        <v>720</v>
      </c>
    </row>
    <row r="689" spans="1:8" x14ac:dyDescent="0.2">
      <c r="A689" s="1" t="s">
        <v>721</v>
      </c>
    </row>
    <row r="690" spans="1:8" x14ac:dyDescent="0.2">
      <c r="C690" s="3">
        <v>2009</v>
      </c>
      <c r="E690" s="3">
        <v>2008</v>
      </c>
    </row>
    <row r="691" spans="1:8" x14ac:dyDescent="0.2">
      <c r="C691" s="3" t="s">
        <v>452</v>
      </c>
      <c r="E691" s="3" t="s">
        <v>452</v>
      </c>
    </row>
    <row r="695" spans="1:8" x14ac:dyDescent="0.2">
      <c r="A695" s="1" t="s">
        <v>722</v>
      </c>
      <c r="C695" s="25">
        <v>303130</v>
      </c>
      <c r="E695" s="25">
        <v>429504</v>
      </c>
      <c r="F695" s="8" t="s">
        <v>723</v>
      </c>
    </row>
    <row r="696" spans="1:8" x14ac:dyDescent="0.2">
      <c r="A696" s="1" t="s">
        <v>724</v>
      </c>
      <c r="C696" s="26">
        <v>289819</v>
      </c>
      <c r="E696" s="26">
        <v>530056</v>
      </c>
      <c r="F696" s="6" t="s">
        <v>725</v>
      </c>
    </row>
    <row r="697" spans="1:8" x14ac:dyDescent="0.2">
      <c r="C697" s="29">
        <v>592949</v>
      </c>
      <c r="E697" s="29">
        <v>959560</v>
      </c>
      <c r="F697" s="8" t="s">
        <v>716</v>
      </c>
    </row>
    <row r="698" spans="1:8" x14ac:dyDescent="0.2">
      <c r="B698" s="30"/>
    </row>
    <row r="699" spans="1:8" x14ac:dyDescent="0.2">
      <c r="A699" s="7" t="s">
        <v>726</v>
      </c>
    </row>
    <row r="701" spans="1:8" x14ac:dyDescent="0.2">
      <c r="C701" s="3" t="s">
        <v>727</v>
      </c>
    </row>
    <row r="702" spans="1:8" x14ac:dyDescent="0.2">
      <c r="C702" s="3" t="s">
        <v>728</v>
      </c>
    </row>
    <row r="703" spans="1:8" x14ac:dyDescent="0.2">
      <c r="C703" s="3" t="s">
        <v>452</v>
      </c>
    </row>
    <row r="704" spans="1:8" x14ac:dyDescent="0.2">
      <c r="A704" s="1" t="s">
        <v>632</v>
      </c>
      <c r="C704" s="26">
        <v>165202</v>
      </c>
      <c r="F704" s="6" t="s">
        <v>504</v>
      </c>
      <c r="H704" s="1" t="s">
        <v>729</v>
      </c>
    </row>
    <row r="705" spans="1:8" x14ac:dyDescent="0.2">
      <c r="A705" s="1" t="s">
        <v>510</v>
      </c>
      <c r="C705" s="25">
        <v>-17090</v>
      </c>
      <c r="F705" s="8" t="s">
        <v>730</v>
      </c>
      <c r="H705" s="1" t="s">
        <v>729</v>
      </c>
    </row>
    <row r="706" spans="1:8" x14ac:dyDescent="0.2">
      <c r="A706" s="1" t="s">
        <v>637</v>
      </c>
      <c r="C706" s="32">
        <v>148112</v>
      </c>
      <c r="F706" s="6" t="s">
        <v>504</v>
      </c>
      <c r="H706" s="1" t="s">
        <v>729</v>
      </c>
    </row>
    <row r="708" spans="1:8" x14ac:dyDescent="0.2">
      <c r="A708" s="1" t="s">
        <v>731</v>
      </c>
    </row>
    <row r="709" spans="1:8" x14ac:dyDescent="0.2">
      <c r="A709" s="10" t="s">
        <v>732</v>
      </c>
      <c r="F709" s="10" t="s">
        <v>733</v>
      </c>
      <c r="H709" s="1" t="s">
        <v>729</v>
      </c>
    </row>
    <row r="710" spans="1:8" x14ac:dyDescent="0.2">
      <c r="A710" s="10" t="s">
        <v>734</v>
      </c>
    </row>
    <row r="711" spans="1:8" x14ac:dyDescent="0.2">
      <c r="D711" s="3" t="s">
        <v>735</v>
      </c>
    </row>
    <row r="712" spans="1:8" x14ac:dyDescent="0.2">
      <c r="C712" s="3">
        <v>2009</v>
      </c>
      <c r="E712" s="3">
        <v>2008</v>
      </c>
    </row>
    <row r="713" spans="1:8" x14ac:dyDescent="0.2">
      <c r="C713" s="3" t="s">
        <v>452</v>
      </c>
      <c r="E713" s="3" t="s">
        <v>452</v>
      </c>
    </row>
    <row r="715" spans="1:8" x14ac:dyDescent="0.2">
      <c r="A715" s="1" t="s">
        <v>736</v>
      </c>
      <c r="C715" s="26">
        <v>148112</v>
      </c>
      <c r="E715" s="26">
        <v>177215</v>
      </c>
      <c r="F715" s="6" t="s">
        <v>737</v>
      </c>
    </row>
    <row r="716" spans="1:8" x14ac:dyDescent="0.2">
      <c r="A716" s="1" t="s">
        <v>738</v>
      </c>
      <c r="E716" s="25">
        <v>-12013</v>
      </c>
      <c r="F716" s="8" t="s">
        <v>739</v>
      </c>
    </row>
    <row r="717" spans="1:8" x14ac:dyDescent="0.2">
      <c r="C717" s="32">
        <v>148112</v>
      </c>
      <c r="E717" s="32">
        <v>165202</v>
      </c>
      <c r="F717" s="6" t="s">
        <v>504</v>
      </c>
      <c r="H717" s="1" t="s">
        <v>729</v>
      </c>
    </row>
    <row r="719" spans="1:8" x14ac:dyDescent="0.2">
      <c r="A719" s="7" t="s">
        <v>740</v>
      </c>
    </row>
    <row r="720" spans="1:8" x14ac:dyDescent="0.2">
      <c r="C720" s="3">
        <v>2009</v>
      </c>
      <c r="E720" s="3">
        <v>2008</v>
      </c>
    </row>
    <row r="721" spans="1:8" x14ac:dyDescent="0.2">
      <c r="C721" s="3" t="s">
        <v>452</v>
      </c>
      <c r="E721" s="3" t="s">
        <v>452</v>
      </c>
    </row>
    <row r="723" spans="1:8" x14ac:dyDescent="0.2">
      <c r="A723" s="1" t="s">
        <v>741</v>
      </c>
      <c r="F723" s="8" t="s">
        <v>742</v>
      </c>
    </row>
    <row r="724" spans="1:8" x14ac:dyDescent="0.2">
      <c r="A724" s="1" t="s">
        <v>743</v>
      </c>
      <c r="C724" s="26">
        <v>3981190</v>
      </c>
      <c r="E724" s="26">
        <v>3981190</v>
      </c>
      <c r="F724" s="6" t="s">
        <v>744</v>
      </c>
    </row>
    <row r="726" spans="1:8" x14ac:dyDescent="0.2">
      <c r="A726" s="7" t="s">
        <v>751</v>
      </c>
    </row>
    <row r="728" spans="1:8" x14ac:dyDescent="0.2">
      <c r="C728" s="3" t="s">
        <v>752</v>
      </c>
    </row>
    <row r="729" spans="1:8" x14ac:dyDescent="0.2">
      <c r="C729" s="3" t="s">
        <v>753</v>
      </c>
    </row>
    <row r="730" spans="1:8" x14ac:dyDescent="0.2">
      <c r="C730" s="3" t="s">
        <v>754</v>
      </c>
    </row>
    <row r="731" spans="1:8" x14ac:dyDescent="0.2">
      <c r="C731" s="3" t="s">
        <v>452</v>
      </c>
    </row>
    <row r="733" spans="1:8" x14ac:dyDescent="0.2">
      <c r="A733" s="1" t="s">
        <v>656</v>
      </c>
      <c r="C733" s="25">
        <v>290542</v>
      </c>
      <c r="F733" s="8" t="s">
        <v>511</v>
      </c>
    </row>
    <row r="734" spans="1:8" x14ac:dyDescent="0.2">
      <c r="A734" s="1" t="s">
        <v>755</v>
      </c>
      <c r="C734" s="26">
        <v>1416474</v>
      </c>
      <c r="F734" s="6" t="s">
        <v>476</v>
      </c>
    </row>
    <row r="735" spans="1:8" x14ac:dyDescent="0.2">
      <c r="A735" s="1" t="s">
        <v>756</v>
      </c>
      <c r="C735" s="25">
        <v>-700000</v>
      </c>
      <c r="F735" s="8" t="s">
        <v>627</v>
      </c>
    </row>
    <row r="736" spans="1:8" x14ac:dyDescent="0.2">
      <c r="A736" s="1" t="s">
        <v>637</v>
      </c>
      <c r="C736" s="32">
        <v>1007016</v>
      </c>
      <c r="F736" s="6" t="s">
        <v>511</v>
      </c>
    </row>
    <row r="738" spans="1:6" x14ac:dyDescent="0.2">
      <c r="A738" s="7" t="s">
        <v>757</v>
      </c>
    </row>
    <row r="739" spans="1:6" x14ac:dyDescent="0.2">
      <c r="C739" s="3">
        <v>2009</v>
      </c>
      <c r="E739" s="3">
        <v>2008</v>
      </c>
    </row>
    <row r="740" spans="1:6" x14ac:dyDescent="0.2">
      <c r="C740" s="3" t="s">
        <v>452</v>
      </c>
      <c r="E740" s="3" t="s">
        <v>452</v>
      </c>
    </row>
    <row r="744" spans="1:6" x14ac:dyDescent="0.2">
      <c r="A744" s="1" t="s">
        <v>758</v>
      </c>
      <c r="C744" s="25">
        <v>1416474</v>
      </c>
      <c r="E744" s="25">
        <v>899585</v>
      </c>
      <c r="F744" s="8" t="s">
        <v>476</v>
      </c>
    </row>
    <row r="745" spans="1:6" x14ac:dyDescent="0.2">
      <c r="A745" s="1" t="s">
        <v>756</v>
      </c>
      <c r="C745" s="26">
        <v>-700000</v>
      </c>
      <c r="E745" s="26">
        <v>-1000000</v>
      </c>
      <c r="F745" s="9" t="s">
        <v>759</v>
      </c>
    </row>
    <row r="746" spans="1:6" x14ac:dyDescent="0.2">
      <c r="A746" s="1" t="s">
        <v>760</v>
      </c>
      <c r="C746" s="27">
        <v>716474</v>
      </c>
      <c r="E746" s="27">
        <v>-100415</v>
      </c>
      <c r="F746" s="8" t="s">
        <v>761</v>
      </c>
    </row>
    <row r="747" spans="1:6" x14ac:dyDescent="0.2">
      <c r="A747" s="1" t="s">
        <v>762</v>
      </c>
      <c r="C747" s="26">
        <v>4271732</v>
      </c>
      <c r="E747" s="26">
        <v>4372147</v>
      </c>
      <c r="F747" s="6" t="s">
        <v>513</v>
      </c>
    </row>
    <row r="748" spans="1:6" x14ac:dyDescent="0.2">
      <c r="C748" s="31"/>
      <c r="E748" s="31"/>
    </row>
    <row r="749" spans="1:6" x14ac:dyDescent="0.2">
      <c r="A749" s="1" t="s">
        <v>763</v>
      </c>
      <c r="C749" s="29">
        <v>4988206</v>
      </c>
      <c r="E749" s="29">
        <v>4271732</v>
      </c>
      <c r="F749" s="8" t="s">
        <v>513</v>
      </c>
    </row>
    <row r="752" spans="1:6" x14ac:dyDescent="0.2">
      <c r="A752" s="7" t="s">
        <v>764</v>
      </c>
    </row>
    <row r="754" spans="1:7" x14ac:dyDescent="0.2">
      <c r="A754" s="1" t="s">
        <v>765</v>
      </c>
    </row>
    <row r="755" spans="1:7" x14ac:dyDescent="0.2">
      <c r="A755" s="9" t="s">
        <v>766</v>
      </c>
      <c r="F755" s="9" t="s">
        <v>767</v>
      </c>
      <c r="G755" s="1" t="s">
        <v>768</v>
      </c>
    </row>
    <row r="756" spans="1:7" x14ac:dyDescent="0.2">
      <c r="A756" s="1" t="s">
        <v>769</v>
      </c>
      <c r="F756" s="10" t="s">
        <v>770</v>
      </c>
      <c r="G756" s="1" t="s">
        <v>768</v>
      </c>
    </row>
    <row r="758" spans="1:7" x14ac:dyDescent="0.2">
      <c r="A758" s="1" t="s">
        <v>771</v>
      </c>
    </row>
    <row r="759" spans="1:7" x14ac:dyDescent="0.2">
      <c r="A759" s="1" t="s">
        <v>772</v>
      </c>
    </row>
    <row r="760" spans="1:7" x14ac:dyDescent="0.2">
      <c r="A760" s="1" t="s">
        <v>773</v>
      </c>
    </row>
    <row r="761" spans="1:7" x14ac:dyDescent="0.2">
      <c r="C761" s="3">
        <v>2009</v>
      </c>
      <c r="E761" s="3">
        <v>2008</v>
      </c>
    </row>
    <row r="762" spans="1:7" x14ac:dyDescent="0.2">
      <c r="C762" s="3" t="s">
        <v>452</v>
      </c>
      <c r="E762" s="3" t="s">
        <v>452</v>
      </c>
    </row>
    <row r="766" spans="1:7" x14ac:dyDescent="0.2">
      <c r="A766" s="1" t="s">
        <v>774</v>
      </c>
      <c r="C766" s="26">
        <v>4575</v>
      </c>
      <c r="E766" s="26">
        <v>10445</v>
      </c>
      <c r="F766" s="6" t="s">
        <v>775</v>
      </c>
    </row>
    <row r="767" spans="1:7" x14ac:dyDescent="0.2">
      <c r="C767" s="36">
        <v>4575</v>
      </c>
      <c r="E767" s="36">
        <v>10445</v>
      </c>
    </row>
    <row r="769" spans="1:8" x14ac:dyDescent="0.2">
      <c r="A769" s="7" t="s">
        <v>776</v>
      </c>
    </row>
    <row r="770" spans="1:8" s="15" customFormat="1" x14ac:dyDescent="0.2">
      <c r="A770" s="15" t="s">
        <v>777</v>
      </c>
      <c r="F770" s="16" t="s">
        <v>778</v>
      </c>
    </row>
    <row r="771" spans="1:8" s="15" customFormat="1" x14ac:dyDescent="0.2">
      <c r="A771" s="15" t="s">
        <v>779</v>
      </c>
    </row>
    <row r="772" spans="1:8" s="15" customFormat="1" x14ac:dyDescent="0.2">
      <c r="A772" s="15" t="s">
        <v>780</v>
      </c>
    </row>
    <row r="773" spans="1:8" s="15" customFormat="1" x14ac:dyDescent="0.2">
      <c r="A773" s="15" t="s">
        <v>781</v>
      </c>
    </row>
    <row r="775" spans="1:8" x14ac:dyDescent="0.2">
      <c r="A775" s="7" t="s">
        <v>782</v>
      </c>
    </row>
    <row r="776" spans="1:8" x14ac:dyDescent="0.2">
      <c r="A776" s="15" t="s">
        <v>783</v>
      </c>
      <c r="F776" s="8" t="s">
        <v>784</v>
      </c>
      <c r="G776" s="1" t="s">
        <v>785</v>
      </c>
    </row>
    <row r="777" spans="1:8" x14ac:dyDescent="0.2">
      <c r="A777" s="15" t="s">
        <v>786</v>
      </c>
      <c r="F777" s="16" t="s">
        <v>787</v>
      </c>
      <c r="G777" s="1" t="s">
        <v>785</v>
      </c>
    </row>
    <row r="778" spans="1:8" x14ac:dyDescent="0.2">
      <c r="A778" s="15" t="s">
        <v>788</v>
      </c>
      <c r="F778" s="9" t="s">
        <v>789</v>
      </c>
    </row>
    <row r="779" spans="1:8" x14ac:dyDescent="0.2">
      <c r="A779" s="9" t="s">
        <v>790</v>
      </c>
    </row>
    <row r="780" spans="1:8" x14ac:dyDescent="0.2">
      <c r="F780" s="8" t="s">
        <v>791</v>
      </c>
      <c r="G780" s="1" t="s">
        <v>792</v>
      </c>
    </row>
    <row r="781" spans="1:8" x14ac:dyDescent="0.2">
      <c r="F781" s="15" t="s">
        <v>793</v>
      </c>
      <c r="G781" s="1" t="s">
        <v>792</v>
      </c>
      <c r="H781" s="1" t="s">
        <v>794</v>
      </c>
    </row>
  </sheetData>
  <sheetProtection selectLockedCells="1" selectUnlockedCells="1"/>
  <phoneticPr fontId="38" type="noConversion"/>
  <pageMargins left="0.7" right="0.7" top="0.75" bottom="0.75" header="0.51180555555555551" footer="0.51180555555555551"/>
  <pageSetup firstPageNumber="0" orientation="portrait" horizontalDpi="300" verticalDpi="300"/>
  <headerFooter alignWithMargins="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396"/>
  <sheetViews>
    <sheetView workbookViewId="0">
      <selection activeCell="F14" sqref="F14"/>
    </sheetView>
  </sheetViews>
  <sheetFormatPr defaultRowHeight="12" x14ac:dyDescent="0.2"/>
  <cols>
    <col min="1" max="1" width="8.85546875" style="1" customWidth="1"/>
    <col min="2" max="2" width="56.85546875" style="1" customWidth="1"/>
    <col min="3" max="3" width="10.5703125" style="1" customWidth="1"/>
    <col min="4" max="5" width="10.5703125" style="63" customWidth="1"/>
    <col min="6" max="7" width="11.140625" style="93" customWidth="1"/>
    <col min="8" max="9" width="10.5703125" style="1" customWidth="1"/>
    <col min="10" max="10" width="48.7109375" style="1" customWidth="1"/>
    <col min="11" max="11" width="24.7109375" style="1" customWidth="1"/>
    <col min="12" max="12" width="67.42578125" style="1" customWidth="1"/>
    <col min="13" max="16384" width="9.140625" style="1"/>
  </cols>
  <sheetData>
    <row r="1" spans="1:12" x14ac:dyDescent="0.2">
      <c r="E1" s="63" t="s">
        <v>212</v>
      </c>
      <c r="G1" s="93">
        <f>+F2-G2</f>
        <v>0</v>
      </c>
    </row>
    <row r="2" spans="1:12" x14ac:dyDescent="0.2">
      <c r="A2" s="1">
        <v>1</v>
      </c>
      <c r="F2" s="93">
        <f>+SUM(F4:F75)</f>
        <v>41553426</v>
      </c>
      <c r="G2" s="93">
        <f>+SUM(G4:G75)</f>
        <v>41553426</v>
      </c>
    </row>
    <row r="3" spans="1:12" x14ac:dyDescent="0.2">
      <c r="A3" s="1">
        <v>2</v>
      </c>
      <c r="B3" s="1" t="s">
        <v>588</v>
      </c>
      <c r="C3" s="1" t="s">
        <v>589</v>
      </c>
      <c r="D3" s="63" t="s">
        <v>176</v>
      </c>
      <c r="E3" s="63" t="s">
        <v>177</v>
      </c>
      <c r="F3" s="93" t="s">
        <v>178</v>
      </c>
      <c r="G3" s="93" t="s">
        <v>179</v>
      </c>
    </row>
    <row r="4" spans="1:12" x14ac:dyDescent="0.2">
      <c r="A4" s="1">
        <v>3</v>
      </c>
      <c r="B4" s="1" t="s">
        <v>453</v>
      </c>
      <c r="C4" s="24">
        <v>1</v>
      </c>
      <c r="D4" s="63">
        <v>1</v>
      </c>
      <c r="G4" s="94">
        <v>16613551</v>
      </c>
      <c r="H4" s="52">
        <v>19195013</v>
      </c>
      <c r="I4" s="52"/>
      <c r="J4" s="8" t="s">
        <v>454</v>
      </c>
    </row>
    <row r="5" spans="1:12" x14ac:dyDescent="0.2">
      <c r="A5" s="1">
        <v>4</v>
      </c>
      <c r="B5" s="1" t="s">
        <v>455</v>
      </c>
      <c r="C5" s="24"/>
      <c r="D5" s="63">
        <v>60</v>
      </c>
      <c r="F5" s="94">
        <v>13819379</v>
      </c>
      <c r="G5" s="94"/>
      <c r="H5" s="52">
        <v>-16524490</v>
      </c>
      <c r="I5" s="52"/>
      <c r="J5" s="6" t="s">
        <v>456</v>
      </c>
    </row>
    <row r="6" spans="1:12" x14ac:dyDescent="0.2">
      <c r="A6" s="1">
        <v>5</v>
      </c>
      <c r="B6" s="1" t="s">
        <v>461</v>
      </c>
      <c r="C6" s="24"/>
      <c r="D6" s="63">
        <v>161</v>
      </c>
      <c r="F6" s="94">
        <v>221780</v>
      </c>
      <c r="G6" s="94"/>
      <c r="H6" s="52">
        <v>-260471</v>
      </c>
      <c r="I6" s="52"/>
      <c r="J6" s="6" t="s">
        <v>462</v>
      </c>
    </row>
    <row r="7" spans="1:12" x14ac:dyDescent="0.2">
      <c r="A7" s="1">
        <v>6</v>
      </c>
      <c r="B7" s="1" t="s">
        <v>463</v>
      </c>
      <c r="C7" s="24"/>
      <c r="D7" s="63">
        <v>200</v>
      </c>
      <c r="F7" s="94">
        <v>862719</v>
      </c>
      <c r="G7" s="94"/>
      <c r="H7" s="52">
        <v>-1057994</v>
      </c>
      <c r="I7" s="52"/>
      <c r="J7" s="8" t="s">
        <v>464</v>
      </c>
    </row>
    <row r="8" spans="1:12" x14ac:dyDescent="0.2">
      <c r="A8" s="1">
        <v>7</v>
      </c>
      <c r="B8" s="57" t="s">
        <v>554</v>
      </c>
      <c r="C8" s="57"/>
      <c r="D8" s="64">
        <v>230</v>
      </c>
      <c r="E8" s="64"/>
      <c r="F8" s="95">
        <v>4177750</v>
      </c>
      <c r="G8" s="95"/>
      <c r="H8" s="56">
        <v>4177099</v>
      </c>
      <c r="I8" s="56"/>
      <c r="J8" s="8" t="s">
        <v>555</v>
      </c>
    </row>
    <row r="9" spans="1:12" x14ac:dyDescent="0.2">
      <c r="A9" s="1">
        <v>8</v>
      </c>
      <c r="B9" s="57" t="s">
        <v>556</v>
      </c>
      <c r="C9" s="57"/>
      <c r="D9" s="64">
        <v>235</v>
      </c>
      <c r="E9" s="64"/>
      <c r="F9" s="95">
        <v>412790</v>
      </c>
      <c r="G9" s="95"/>
      <c r="H9" s="56">
        <v>442516</v>
      </c>
      <c r="I9" s="56"/>
      <c r="J9" s="6" t="s">
        <v>557</v>
      </c>
    </row>
    <row r="10" spans="1:12" x14ac:dyDescent="0.2">
      <c r="A10" s="1">
        <v>9</v>
      </c>
      <c r="B10" s="57" t="s">
        <v>558</v>
      </c>
      <c r="C10" s="57"/>
      <c r="D10" s="64">
        <v>240</v>
      </c>
      <c r="E10" s="64"/>
      <c r="F10" s="95">
        <v>151502</v>
      </c>
      <c r="G10" s="95"/>
      <c r="H10" s="56">
        <v>155713</v>
      </c>
      <c r="I10" s="56"/>
      <c r="J10" s="8" t="s">
        <v>559</v>
      </c>
    </row>
    <row r="11" spans="1:12" x14ac:dyDescent="0.2">
      <c r="A11" s="1">
        <v>10</v>
      </c>
      <c r="B11" s="57" t="s">
        <v>571</v>
      </c>
      <c r="D11" s="63">
        <v>335</v>
      </c>
      <c r="F11" s="95">
        <v>240321</v>
      </c>
      <c r="G11" s="95"/>
      <c r="H11" s="56">
        <v>267040</v>
      </c>
      <c r="I11" s="56"/>
      <c r="J11" s="8" t="s">
        <v>572</v>
      </c>
      <c r="L11" s="1" t="s">
        <v>573</v>
      </c>
    </row>
    <row r="12" spans="1:12" x14ac:dyDescent="0.2">
      <c r="A12" s="1">
        <v>11</v>
      </c>
      <c r="B12" s="57" t="s">
        <v>574</v>
      </c>
      <c r="D12" s="63">
        <v>339</v>
      </c>
      <c r="F12" s="95">
        <v>47956</v>
      </c>
      <c r="G12" s="95"/>
      <c r="H12" s="56">
        <v>79600</v>
      </c>
      <c r="I12" s="56"/>
      <c r="J12" s="6" t="s">
        <v>575</v>
      </c>
      <c r="L12" s="1" t="s">
        <v>573</v>
      </c>
    </row>
    <row r="13" spans="1:12" x14ac:dyDescent="0.2">
      <c r="A13" s="1">
        <v>12</v>
      </c>
      <c r="B13" s="57" t="s">
        <v>531</v>
      </c>
      <c r="C13" s="57"/>
      <c r="D13" s="64">
        <v>331</v>
      </c>
      <c r="E13" s="64"/>
      <c r="F13" s="95">
        <v>16500</v>
      </c>
      <c r="G13" s="95"/>
      <c r="H13" s="56">
        <v>16500</v>
      </c>
      <c r="I13" s="56"/>
      <c r="J13" s="8" t="s">
        <v>532</v>
      </c>
      <c r="L13" s="1" t="s">
        <v>842</v>
      </c>
    </row>
    <row r="14" spans="1:12" x14ac:dyDescent="0.2">
      <c r="A14" s="1">
        <v>13</v>
      </c>
      <c r="B14" s="57" t="s">
        <v>533</v>
      </c>
      <c r="C14" s="57"/>
      <c r="D14" s="64">
        <v>301</v>
      </c>
      <c r="E14" s="64"/>
      <c r="F14" s="95">
        <v>6922</v>
      </c>
      <c r="G14" s="95"/>
      <c r="H14" s="56">
        <v>10445</v>
      </c>
      <c r="I14" s="56"/>
      <c r="J14" s="9" t="s">
        <v>534</v>
      </c>
    </row>
    <row r="15" spans="1:12" x14ac:dyDescent="0.2">
      <c r="A15" s="1">
        <v>14</v>
      </c>
      <c r="B15" s="57" t="s">
        <v>180</v>
      </c>
      <c r="C15" s="57"/>
      <c r="D15" s="64">
        <v>342</v>
      </c>
      <c r="E15" s="64"/>
      <c r="F15" s="95">
        <v>279468</v>
      </c>
      <c r="G15" s="95"/>
      <c r="H15" s="56">
        <v>241176</v>
      </c>
      <c r="I15" s="56"/>
      <c r="J15" s="8" t="s">
        <v>537</v>
      </c>
      <c r="L15" s="1" t="s">
        <v>538</v>
      </c>
    </row>
    <row r="16" spans="1:12" x14ac:dyDescent="0.2">
      <c r="A16" s="1">
        <v>15</v>
      </c>
      <c r="B16" s="57" t="s">
        <v>181</v>
      </c>
      <c r="C16" s="57"/>
      <c r="D16" s="64">
        <v>342</v>
      </c>
      <c r="E16" s="64"/>
      <c r="F16" s="95">
        <v>167234</v>
      </c>
      <c r="G16" s="95"/>
      <c r="H16" s="56">
        <v>202824</v>
      </c>
      <c r="I16" s="56"/>
      <c r="J16" s="6" t="s">
        <v>537</v>
      </c>
      <c r="L16" s="1" t="s">
        <v>540</v>
      </c>
    </row>
    <row r="17" spans="1:12" x14ac:dyDescent="0.2">
      <c r="A17" s="1">
        <v>16</v>
      </c>
      <c r="B17" s="57" t="s">
        <v>541</v>
      </c>
      <c r="C17" s="57"/>
      <c r="D17" s="64">
        <v>340</v>
      </c>
      <c r="E17" s="64"/>
      <c r="F17" s="95">
        <v>40140</v>
      </c>
      <c r="G17" s="95"/>
      <c r="H17" s="56">
        <v>40141</v>
      </c>
      <c r="I17" s="56"/>
      <c r="J17" s="8" t="s">
        <v>542</v>
      </c>
    </row>
    <row r="18" spans="1:12" x14ac:dyDescent="0.2">
      <c r="A18" s="1">
        <v>17</v>
      </c>
      <c r="B18" s="57" t="s">
        <v>543</v>
      </c>
      <c r="C18" s="57"/>
      <c r="D18" s="64">
        <v>349</v>
      </c>
      <c r="E18" s="64"/>
      <c r="G18" s="96">
        <v>9596</v>
      </c>
      <c r="H18" s="59">
        <v>-2108</v>
      </c>
      <c r="I18" s="58"/>
      <c r="J18" s="6" t="s">
        <v>544</v>
      </c>
    </row>
    <row r="19" spans="1:12" x14ac:dyDescent="0.2">
      <c r="A19" s="1">
        <v>18</v>
      </c>
      <c r="B19" s="1" t="s">
        <v>467</v>
      </c>
      <c r="C19" s="24"/>
      <c r="D19" s="63">
        <v>380</v>
      </c>
      <c r="G19" s="94">
        <v>372</v>
      </c>
      <c r="H19" s="52">
        <v>1876</v>
      </c>
      <c r="I19" s="52"/>
      <c r="J19" s="8" t="s">
        <v>468</v>
      </c>
    </row>
    <row r="20" spans="1:12" x14ac:dyDescent="0.2">
      <c r="A20" s="1">
        <v>19</v>
      </c>
      <c r="B20" s="57" t="s">
        <v>583</v>
      </c>
      <c r="D20" s="63">
        <v>411</v>
      </c>
      <c r="F20" s="95">
        <v>23386</v>
      </c>
      <c r="G20" s="95"/>
      <c r="H20" s="56">
        <v>49178</v>
      </c>
      <c r="I20" s="56"/>
      <c r="J20" s="9" t="s">
        <v>584</v>
      </c>
    </row>
    <row r="21" spans="1:12" x14ac:dyDescent="0.2">
      <c r="A21" s="1">
        <v>20</v>
      </c>
      <c r="B21" s="57" t="s">
        <v>585</v>
      </c>
      <c r="D21" s="63">
        <v>412</v>
      </c>
      <c r="F21" s="95">
        <v>57763</v>
      </c>
      <c r="G21" s="95"/>
      <c r="H21" s="56">
        <v>67998</v>
      </c>
      <c r="I21" s="56"/>
      <c r="J21" s="10" t="s">
        <v>586</v>
      </c>
    </row>
    <row r="22" spans="1:12" x14ac:dyDescent="0.2">
      <c r="A22" s="1">
        <v>21</v>
      </c>
      <c r="B22" s="57" t="s">
        <v>211</v>
      </c>
      <c r="D22" s="63">
        <v>415</v>
      </c>
      <c r="F22" s="95">
        <v>303243</v>
      </c>
      <c r="G22" s="95"/>
      <c r="H22" s="56">
        <v>104037</v>
      </c>
      <c r="I22" s="56"/>
      <c r="J22" s="8" t="s">
        <v>594</v>
      </c>
    </row>
    <row r="23" spans="1:12" x14ac:dyDescent="0.2">
      <c r="A23" s="1">
        <v>22</v>
      </c>
      <c r="B23" s="57" t="s">
        <v>595</v>
      </c>
      <c r="D23" s="63">
        <v>420</v>
      </c>
      <c r="G23" s="95">
        <v>209529</v>
      </c>
      <c r="H23" s="56">
        <v>30830</v>
      </c>
      <c r="I23" s="56"/>
      <c r="J23" s="6" t="s">
        <v>596</v>
      </c>
    </row>
    <row r="24" spans="1:12" x14ac:dyDescent="0.2">
      <c r="A24" s="1">
        <v>23</v>
      </c>
      <c r="B24" s="57" t="s">
        <v>598</v>
      </c>
      <c r="D24" s="63">
        <v>417</v>
      </c>
      <c r="F24" s="95">
        <v>135798</v>
      </c>
      <c r="G24" s="95"/>
      <c r="H24" s="56">
        <v>249611</v>
      </c>
      <c r="I24" s="56"/>
      <c r="J24" s="9" t="s">
        <v>599</v>
      </c>
    </row>
    <row r="25" spans="1:12" x14ac:dyDescent="0.2">
      <c r="A25" s="1">
        <v>24</v>
      </c>
      <c r="B25" s="57" t="s">
        <v>182</v>
      </c>
      <c r="D25" s="63">
        <v>424</v>
      </c>
      <c r="G25" s="95">
        <v>24878</v>
      </c>
      <c r="H25" s="56">
        <v>-35114</v>
      </c>
      <c r="I25" s="56"/>
      <c r="J25" s="9" t="s">
        <v>603</v>
      </c>
    </row>
    <row r="26" spans="1:12" x14ac:dyDescent="0.2">
      <c r="A26" s="1">
        <v>25</v>
      </c>
      <c r="B26" s="57" t="s">
        <v>183</v>
      </c>
      <c r="D26" s="63">
        <v>424</v>
      </c>
      <c r="F26" s="95">
        <v>7788</v>
      </c>
      <c r="G26" s="95"/>
      <c r="H26" s="56">
        <v>-12191</v>
      </c>
      <c r="I26" s="56"/>
      <c r="J26" s="10" t="s">
        <v>605</v>
      </c>
    </row>
    <row r="27" spans="1:12" x14ac:dyDescent="0.2">
      <c r="A27" s="1">
        <v>26</v>
      </c>
      <c r="B27" s="57" t="s">
        <v>626</v>
      </c>
      <c r="D27" s="63">
        <v>453</v>
      </c>
      <c r="F27" s="95">
        <v>700000</v>
      </c>
      <c r="G27" s="95"/>
      <c r="H27" s="56">
        <v>1000000</v>
      </c>
      <c r="I27" s="56"/>
      <c r="J27" s="8" t="s">
        <v>627</v>
      </c>
    </row>
    <row r="28" spans="1:12" x14ac:dyDescent="0.2">
      <c r="A28" s="1">
        <v>27</v>
      </c>
      <c r="B28" s="7" t="s">
        <v>479</v>
      </c>
      <c r="J28" s="6" t="s">
        <v>480</v>
      </c>
    </row>
    <row r="29" spans="1:12" x14ac:dyDescent="0.2">
      <c r="A29" s="1">
        <v>28</v>
      </c>
      <c r="B29" s="57" t="s">
        <v>185</v>
      </c>
      <c r="C29" s="57"/>
      <c r="D29" s="64">
        <v>500</v>
      </c>
      <c r="E29" s="64"/>
      <c r="F29" s="95">
        <v>415682</v>
      </c>
      <c r="J29" s="6" t="s">
        <v>633</v>
      </c>
      <c r="L29" s="1" t="s">
        <v>634</v>
      </c>
    </row>
    <row r="30" spans="1:12" x14ac:dyDescent="0.2">
      <c r="A30" s="1">
        <v>29</v>
      </c>
      <c r="B30" s="57" t="s">
        <v>184</v>
      </c>
      <c r="C30" s="57"/>
      <c r="D30" s="64">
        <v>501</v>
      </c>
      <c r="E30" s="64"/>
      <c r="F30" s="95">
        <v>82565</v>
      </c>
      <c r="J30" s="8" t="s">
        <v>636</v>
      </c>
      <c r="L30" s="1" t="s">
        <v>634</v>
      </c>
    </row>
    <row r="31" spans="1:12" x14ac:dyDescent="0.2">
      <c r="A31" s="1">
        <v>30</v>
      </c>
      <c r="B31" s="57" t="s">
        <v>186</v>
      </c>
      <c r="C31" s="57"/>
      <c r="D31" s="64">
        <v>505</v>
      </c>
      <c r="E31" s="64"/>
      <c r="G31" s="95">
        <v>51724</v>
      </c>
      <c r="J31" s="8" t="s">
        <v>639</v>
      </c>
      <c r="L31" s="1" t="s">
        <v>634</v>
      </c>
    </row>
    <row r="32" spans="1:12" x14ac:dyDescent="0.2">
      <c r="A32" s="1">
        <v>31</v>
      </c>
      <c r="B32" s="57" t="s">
        <v>187</v>
      </c>
      <c r="C32" s="57"/>
      <c r="D32" s="64">
        <v>507</v>
      </c>
      <c r="E32" s="64"/>
      <c r="G32" s="95">
        <v>40140</v>
      </c>
      <c r="J32" s="6" t="s">
        <v>641</v>
      </c>
      <c r="L32" s="1" t="s">
        <v>634</v>
      </c>
    </row>
    <row r="33" spans="1:10" x14ac:dyDescent="0.2">
      <c r="A33" s="1">
        <v>32</v>
      </c>
      <c r="B33" s="57" t="s">
        <v>188</v>
      </c>
      <c r="D33" s="64">
        <v>520</v>
      </c>
      <c r="E33" s="64"/>
      <c r="F33" s="95">
        <v>2067544</v>
      </c>
      <c r="H33" s="56">
        <v>12369803</v>
      </c>
      <c r="I33" s="56"/>
      <c r="J33" s="6" t="s">
        <v>657</v>
      </c>
    </row>
    <row r="34" spans="1:10" x14ac:dyDescent="0.2">
      <c r="A34" s="1">
        <v>33</v>
      </c>
      <c r="B34" s="57" t="s">
        <v>189</v>
      </c>
      <c r="D34" s="64">
        <v>521</v>
      </c>
      <c r="E34" s="64"/>
      <c r="F34" s="95"/>
      <c r="H34" s="56">
        <v>197350</v>
      </c>
      <c r="I34" s="56"/>
      <c r="J34" s="8" t="s">
        <v>658</v>
      </c>
    </row>
    <row r="35" spans="1:10" x14ac:dyDescent="0.2">
      <c r="A35" s="1">
        <v>34</v>
      </c>
      <c r="B35" s="57" t="s">
        <v>190</v>
      </c>
      <c r="D35" s="64">
        <v>522</v>
      </c>
      <c r="E35" s="64"/>
      <c r="F35" s="95"/>
      <c r="H35" s="56">
        <v>-14872</v>
      </c>
      <c r="I35" s="56"/>
      <c r="J35" s="6" t="s">
        <v>660</v>
      </c>
    </row>
    <row r="36" spans="1:10" x14ac:dyDescent="0.2">
      <c r="A36" s="1">
        <v>35</v>
      </c>
      <c r="B36" s="57" t="s">
        <v>191</v>
      </c>
      <c r="D36" s="64">
        <v>525</v>
      </c>
      <c r="E36" s="64"/>
      <c r="G36" s="95">
        <v>72887</v>
      </c>
      <c r="H36" s="56">
        <v>8577728</v>
      </c>
      <c r="I36" s="56"/>
      <c r="J36" s="6" t="s">
        <v>661</v>
      </c>
    </row>
    <row r="37" spans="1:10" x14ac:dyDescent="0.2">
      <c r="A37" s="1">
        <v>36</v>
      </c>
      <c r="B37" s="57" t="s">
        <v>192</v>
      </c>
      <c r="D37" s="64">
        <v>527</v>
      </c>
      <c r="E37" s="64"/>
      <c r="G37" s="95">
        <v>23403</v>
      </c>
      <c r="H37" s="56">
        <v>446702</v>
      </c>
      <c r="I37" s="56"/>
      <c r="J37" s="8" t="s">
        <v>663</v>
      </c>
    </row>
    <row r="38" spans="1:10" x14ac:dyDescent="0.2">
      <c r="A38" s="1">
        <v>37</v>
      </c>
      <c r="B38" s="57" t="s">
        <v>193</v>
      </c>
      <c r="D38" s="64">
        <v>526</v>
      </c>
      <c r="E38" s="64"/>
      <c r="F38" s="95"/>
      <c r="H38" s="56">
        <v>-14872</v>
      </c>
      <c r="I38" s="56"/>
      <c r="J38" s="6" t="s">
        <v>664</v>
      </c>
    </row>
    <row r="39" spans="1:10" x14ac:dyDescent="0.2">
      <c r="A39" s="1">
        <v>38</v>
      </c>
      <c r="B39" s="57" t="s">
        <v>194</v>
      </c>
      <c r="C39" s="58"/>
      <c r="D39" s="70">
        <v>550</v>
      </c>
      <c r="E39" s="70"/>
      <c r="F39" s="95">
        <v>9374695</v>
      </c>
      <c r="G39" s="97"/>
      <c r="H39" s="58"/>
      <c r="I39" s="58"/>
      <c r="J39" s="8"/>
    </row>
    <row r="40" spans="1:10" x14ac:dyDescent="0.2">
      <c r="A40" s="1">
        <v>39</v>
      </c>
      <c r="B40" s="57" t="s">
        <v>195</v>
      </c>
      <c r="C40" s="58"/>
      <c r="D40" s="70">
        <v>551</v>
      </c>
      <c r="E40" s="70"/>
      <c r="F40" s="95">
        <v>172975</v>
      </c>
      <c r="G40" s="97"/>
      <c r="H40" s="58"/>
      <c r="I40" s="58"/>
      <c r="J40" s="8"/>
    </row>
    <row r="41" spans="1:10" x14ac:dyDescent="0.2">
      <c r="A41" s="1">
        <v>40</v>
      </c>
      <c r="B41" s="57" t="s">
        <v>196</v>
      </c>
      <c r="C41" s="58"/>
      <c r="D41" s="70">
        <v>552</v>
      </c>
      <c r="E41" s="70"/>
      <c r="G41" s="95">
        <v>52</v>
      </c>
      <c r="H41" s="58"/>
      <c r="I41" s="58"/>
      <c r="J41" s="8"/>
    </row>
    <row r="42" spans="1:10" x14ac:dyDescent="0.2">
      <c r="A42" s="1">
        <v>41</v>
      </c>
      <c r="B42" s="57" t="s">
        <v>197</v>
      </c>
      <c r="C42" s="58"/>
      <c r="D42" s="70">
        <v>555</v>
      </c>
      <c r="E42" s="70"/>
      <c r="G42" s="95">
        <v>7678365</v>
      </c>
      <c r="H42" s="58"/>
      <c r="I42" s="58"/>
      <c r="J42" s="8"/>
    </row>
    <row r="43" spans="1:10" x14ac:dyDescent="0.2">
      <c r="A43" s="1">
        <v>42</v>
      </c>
      <c r="B43" s="57" t="s">
        <v>198</v>
      </c>
      <c r="C43" s="58"/>
      <c r="D43" s="70">
        <v>557</v>
      </c>
      <c r="E43" s="70"/>
      <c r="G43" s="95">
        <v>376311</v>
      </c>
      <c r="H43" s="58"/>
      <c r="I43" s="58"/>
      <c r="J43" s="8"/>
    </row>
    <row r="44" spans="1:10" x14ac:dyDescent="0.2">
      <c r="A44" s="1">
        <v>43</v>
      </c>
      <c r="B44" s="57" t="s">
        <v>199</v>
      </c>
      <c r="C44" s="58"/>
      <c r="D44" s="70">
        <v>556</v>
      </c>
      <c r="E44" s="70"/>
      <c r="F44" s="95">
        <v>52</v>
      </c>
      <c r="G44" s="97"/>
      <c r="H44" s="58"/>
      <c r="I44" s="58"/>
      <c r="J44" s="8"/>
    </row>
    <row r="45" spans="1:10" x14ac:dyDescent="0.2">
      <c r="A45" s="1">
        <v>44</v>
      </c>
      <c r="B45" s="57" t="s">
        <v>200</v>
      </c>
      <c r="C45" s="58"/>
      <c r="D45" s="70">
        <v>540</v>
      </c>
      <c r="E45" s="70"/>
      <c r="F45" s="95">
        <v>927564</v>
      </c>
      <c r="G45" s="97"/>
      <c r="H45" s="58"/>
      <c r="I45" s="58"/>
      <c r="J45" s="8"/>
    </row>
    <row r="46" spans="1:10" x14ac:dyDescent="0.2">
      <c r="A46" s="1">
        <v>45</v>
      </c>
      <c r="B46" s="57" t="s">
        <v>201</v>
      </c>
      <c r="C46" s="58"/>
      <c r="D46" s="70">
        <v>541</v>
      </c>
      <c r="E46" s="70"/>
      <c r="F46" s="95">
        <v>24375</v>
      </c>
      <c r="G46" s="97"/>
      <c r="H46" s="58"/>
      <c r="I46" s="58"/>
      <c r="J46" s="8"/>
    </row>
    <row r="47" spans="1:10" x14ac:dyDescent="0.2">
      <c r="A47" s="1">
        <v>46</v>
      </c>
      <c r="B47" s="57" t="s">
        <v>202</v>
      </c>
      <c r="C47" s="58"/>
      <c r="D47" s="70">
        <v>542</v>
      </c>
      <c r="E47" s="70"/>
      <c r="G47" s="95">
        <v>14820</v>
      </c>
      <c r="H47" s="58"/>
      <c r="I47" s="58"/>
      <c r="J47" s="8"/>
    </row>
    <row r="48" spans="1:10" x14ac:dyDescent="0.2">
      <c r="A48" s="1">
        <v>47</v>
      </c>
      <c r="B48" s="57" t="s">
        <v>203</v>
      </c>
      <c r="C48" s="58"/>
      <c r="D48" s="70">
        <v>545</v>
      </c>
      <c r="E48" s="70"/>
      <c r="G48" s="95">
        <v>826476</v>
      </c>
      <c r="H48" s="58"/>
      <c r="I48" s="58"/>
      <c r="J48" s="8"/>
    </row>
    <row r="49" spans="1:12" x14ac:dyDescent="0.2">
      <c r="A49" s="1">
        <v>48</v>
      </c>
      <c r="B49" s="57" t="s">
        <v>204</v>
      </c>
      <c r="C49" s="58"/>
      <c r="D49" s="70">
        <v>547</v>
      </c>
      <c r="E49" s="70"/>
      <c r="G49" s="95">
        <v>46988</v>
      </c>
      <c r="H49" s="58"/>
      <c r="I49" s="58"/>
      <c r="J49" s="8"/>
    </row>
    <row r="50" spans="1:12" x14ac:dyDescent="0.2">
      <c r="A50" s="1">
        <v>49</v>
      </c>
      <c r="B50" s="57" t="s">
        <v>205</v>
      </c>
      <c r="C50" s="58"/>
      <c r="D50" s="70">
        <v>546</v>
      </c>
      <c r="E50" s="70"/>
      <c r="F50" s="95">
        <v>14820</v>
      </c>
      <c r="G50" s="97"/>
      <c r="H50" s="58"/>
      <c r="I50" s="58"/>
      <c r="J50" s="8"/>
    </row>
    <row r="51" spans="1:12" x14ac:dyDescent="0.2">
      <c r="A51" s="1">
        <v>50</v>
      </c>
      <c r="B51" s="57" t="s">
        <v>670</v>
      </c>
      <c r="C51" s="57"/>
      <c r="D51" s="64">
        <v>631</v>
      </c>
      <c r="E51" s="64"/>
      <c r="F51" s="95">
        <v>147996</v>
      </c>
      <c r="G51" s="95"/>
      <c r="H51" s="56">
        <v>182290</v>
      </c>
      <c r="I51" s="56"/>
      <c r="J51" s="6" t="s">
        <v>671</v>
      </c>
    </row>
    <row r="52" spans="1:12" x14ac:dyDescent="0.2">
      <c r="A52" s="1">
        <v>51</v>
      </c>
      <c r="B52" s="57" t="s">
        <v>672</v>
      </c>
      <c r="C52" s="57"/>
      <c r="D52" s="64">
        <v>635</v>
      </c>
      <c r="E52" s="64"/>
      <c r="F52" s="95">
        <v>2046481</v>
      </c>
      <c r="G52" s="95"/>
      <c r="H52" s="56">
        <v>2227691</v>
      </c>
      <c r="I52" s="56"/>
      <c r="J52" s="8" t="s">
        <v>673</v>
      </c>
    </row>
    <row r="53" spans="1:12" x14ac:dyDescent="0.2">
      <c r="A53" s="1">
        <v>52</v>
      </c>
      <c r="B53" s="57" t="s">
        <v>674</v>
      </c>
      <c r="C53" s="57"/>
      <c r="D53" s="64">
        <v>640</v>
      </c>
      <c r="E53" s="64"/>
      <c r="F53" s="95">
        <v>615</v>
      </c>
      <c r="G53" s="95"/>
      <c r="H53" s="56">
        <v>836</v>
      </c>
      <c r="I53" s="56"/>
      <c r="J53" s="6" t="s">
        <v>675</v>
      </c>
    </row>
    <row r="54" spans="1:12" x14ac:dyDescent="0.2">
      <c r="A54" s="1">
        <v>53</v>
      </c>
      <c r="B54" s="57" t="s">
        <v>679</v>
      </c>
      <c r="C54" s="57"/>
      <c r="D54" s="64">
        <v>651</v>
      </c>
      <c r="E54" s="64"/>
      <c r="F54" s="95">
        <v>3186522</v>
      </c>
      <c r="G54" s="95"/>
      <c r="H54" s="56">
        <v>2231517</v>
      </c>
      <c r="I54" s="56"/>
      <c r="J54" s="6" t="s">
        <v>680</v>
      </c>
    </row>
    <row r="55" spans="1:12" x14ac:dyDescent="0.2">
      <c r="A55" s="1">
        <v>54</v>
      </c>
      <c r="B55" s="57" t="s">
        <v>681</v>
      </c>
      <c r="C55" s="57"/>
      <c r="D55" s="64">
        <v>660</v>
      </c>
      <c r="E55" s="64"/>
      <c r="F55" s="95"/>
      <c r="G55" s="95"/>
      <c r="H55" s="56">
        <v>822706</v>
      </c>
      <c r="I55" s="56"/>
      <c r="J55" s="8" t="s">
        <v>682</v>
      </c>
    </row>
    <row r="56" spans="1:12" x14ac:dyDescent="0.2">
      <c r="A56" s="1">
        <v>55</v>
      </c>
      <c r="B56" s="57" t="s">
        <v>683</v>
      </c>
      <c r="C56" s="57"/>
      <c r="D56" s="64">
        <v>675</v>
      </c>
      <c r="E56" s="64"/>
      <c r="F56" s="95">
        <v>500</v>
      </c>
      <c r="G56" s="95"/>
      <c r="H56" s="56">
        <v>2650</v>
      </c>
      <c r="I56" s="56"/>
      <c r="J56" s="6" t="s">
        <v>684</v>
      </c>
    </row>
    <row r="57" spans="1:12" x14ac:dyDescent="0.2">
      <c r="A57" s="1">
        <v>56</v>
      </c>
      <c r="B57" s="57" t="s">
        <v>685</v>
      </c>
      <c r="C57" s="57"/>
      <c r="D57" s="64">
        <v>690</v>
      </c>
      <c r="E57" s="64"/>
      <c r="F57" s="95">
        <v>442988</v>
      </c>
      <c r="G57" s="95"/>
      <c r="H57" s="56">
        <v>328380</v>
      </c>
      <c r="I57" s="56"/>
      <c r="J57" s="8" t="s">
        <v>686</v>
      </c>
    </row>
    <row r="58" spans="1:12" x14ac:dyDescent="0.2">
      <c r="A58" s="1">
        <v>57</v>
      </c>
      <c r="B58" s="57" t="s">
        <v>687</v>
      </c>
      <c r="C58" s="57"/>
      <c r="D58" s="64">
        <v>671</v>
      </c>
      <c r="E58" s="64"/>
      <c r="F58" s="95">
        <v>892193</v>
      </c>
      <c r="G58" s="95"/>
      <c r="H58" s="56"/>
      <c r="I58" s="56"/>
      <c r="J58" s="6" t="s">
        <v>688</v>
      </c>
    </row>
    <row r="59" spans="1:12" x14ac:dyDescent="0.2">
      <c r="A59" s="1">
        <v>58</v>
      </c>
      <c r="B59" s="1" t="s">
        <v>492</v>
      </c>
      <c r="C59" s="24"/>
      <c r="D59" s="63">
        <v>735</v>
      </c>
      <c r="F59" s="94">
        <v>66330</v>
      </c>
      <c r="G59" s="94"/>
      <c r="H59" s="52">
        <v>35082</v>
      </c>
      <c r="I59" s="52"/>
      <c r="J59" s="6" t="s">
        <v>493</v>
      </c>
    </row>
    <row r="60" spans="1:12" x14ac:dyDescent="0.2">
      <c r="A60" s="1">
        <v>59</v>
      </c>
      <c r="B60" s="57" t="s">
        <v>583</v>
      </c>
      <c r="C60" s="57"/>
      <c r="D60" s="64">
        <v>735</v>
      </c>
      <c r="E60" s="64"/>
      <c r="G60" s="95">
        <v>331701</v>
      </c>
      <c r="H60" s="56">
        <v>241815</v>
      </c>
      <c r="I60" s="56"/>
      <c r="J60" s="6" t="s">
        <v>690</v>
      </c>
      <c r="L60" s="1" t="s">
        <v>691</v>
      </c>
    </row>
    <row r="61" spans="1:12" x14ac:dyDescent="0.2">
      <c r="A61" s="1">
        <v>60</v>
      </c>
      <c r="B61" s="57" t="s">
        <v>692</v>
      </c>
      <c r="C61" s="57"/>
      <c r="D61" s="64">
        <v>800</v>
      </c>
      <c r="E61" s="64"/>
      <c r="G61" s="95">
        <v>462838</v>
      </c>
      <c r="H61" s="56">
        <v>429504</v>
      </c>
      <c r="I61" s="56"/>
      <c r="J61" s="8" t="s">
        <v>693</v>
      </c>
    </row>
    <row r="62" spans="1:12" x14ac:dyDescent="0.2">
      <c r="A62" s="1">
        <v>61</v>
      </c>
      <c r="B62" s="57" t="s">
        <v>694</v>
      </c>
      <c r="C62" s="57"/>
      <c r="D62" s="64">
        <v>771</v>
      </c>
      <c r="E62" s="64"/>
      <c r="G62" s="95">
        <v>1978195</v>
      </c>
      <c r="H62" s="56">
        <v>2782060</v>
      </c>
      <c r="I62" s="56"/>
      <c r="J62" s="6" t="s">
        <v>695</v>
      </c>
    </row>
    <row r="63" spans="1:12" x14ac:dyDescent="0.2">
      <c r="A63" s="1">
        <v>62</v>
      </c>
      <c r="B63" s="57" t="s">
        <v>696</v>
      </c>
      <c r="C63" s="57"/>
      <c r="D63" s="64">
        <v>785</v>
      </c>
      <c r="E63" s="64"/>
      <c r="G63" s="95">
        <v>452680</v>
      </c>
      <c r="H63" s="56">
        <v>415262</v>
      </c>
      <c r="I63" s="56"/>
      <c r="J63" s="8" t="s">
        <v>697</v>
      </c>
    </row>
    <row r="64" spans="1:12" x14ac:dyDescent="0.2">
      <c r="A64" s="1">
        <v>63</v>
      </c>
      <c r="B64" s="57" t="s">
        <v>698</v>
      </c>
      <c r="C64" s="57"/>
      <c r="D64" s="64">
        <v>791</v>
      </c>
      <c r="E64" s="64"/>
      <c r="G64" s="95">
        <v>198508</v>
      </c>
      <c r="H64" s="56">
        <v>134978</v>
      </c>
      <c r="I64" s="56"/>
      <c r="J64" s="6" t="s">
        <v>699</v>
      </c>
    </row>
    <row r="65" spans="1:12" x14ac:dyDescent="0.2">
      <c r="A65" s="1">
        <v>64</v>
      </c>
      <c r="B65" s="57" t="s">
        <v>700</v>
      </c>
      <c r="C65" s="57"/>
      <c r="D65" s="64">
        <v>799</v>
      </c>
      <c r="E65" s="64"/>
      <c r="G65" s="95">
        <v>603843</v>
      </c>
      <c r="H65" s="56">
        <v>423600</v>
      </c>
      <c r="I65" s="56"/>
      <c r="J65" s="8" t="s">
        <v>701</v>
      </c>
    </row>
    <row r="66" spans="1:12" x14ac:dyDescent="0.2">
      <c r="A66" s="1">
        <v>65</v>
      </c>
      <c r="B66" s="57" t="s">
        <v>702</v>
      </c>
      <c r="C66" s="57"/>
      <c r="D66" s="64">
        <v>815</v>
      </c>
      <c r="E66" s="64"/>
      <c r="G66" s="95">
        <v>171105</v>
      </c>
      <c r="H66" s="56">
        <v>163472</v>
      </c>
      <c r="I66" s="56"/>
      <c r="J66" s="6" t="s">
        <v>703</v>
      </c>
    </row>
    <row r="67" spans="1:12" x14ac:dyDescent="0.2">
      <c r="A67" s="1">
        <v>66</v>
      </c>
      <c r="B67" s="57" t="s">
        <v>704</v>
      </c>
      <c r="C67" s="57"/>
      <c r="D67" s="64">
        <v>781</v>
      </c>
      <c r="E67" s="64"/>
      <c r="G67" s="95">
        <v>778078</v>
      </c>
      <c r="H67" s="56"/>
      <c r="I67" s="56"/>
      <c r="J67" s="8" t="s">
        <v>705</v>
      </c>
    </row>
    <row r="68" spans="1:12" x14ac:dyDescent="0.2">
      <c r="A68" s="1">
        <v>67</v>
      </c>
      <c r="B68" s="57" t="s">
        <v>706</v>
      </c>
      <c r="C68" s="57"/>
      <c r="D68" s="64">
        <v>780</v>
      </c>
      <c r="E68" s="64"/>
      <c r="G68" s="95">
        <v>26516</v>
      </c>
      <c r="H68" s="56"/>
      <c r="I68" s="56"/>
      <c r="J68" s="6" t="s">
        <v>707</v>
      </c>
    </row>
    <row r="69" spans="1:12" x14ac:dyDescent="0.2">
      <c r="A69" s="1">
        <v>68</v>
      </c>
      <c r="B69" s="57" t="s">
        <v>715</v>
      </c>
      <c r="C69" s="57"/>
      <c r="D69" s="64">
        <v>863</v>
      </c>
      <c r="E69" s="64"/>
      <c r="G69" s="95">
        <v>592949</v>
      </c>
      <c r="H69" s="56">
        <v>959560</v>
      </c>
      <c r="I69" s="56"/>
      <c r="J69" s="8" t="s">
        <v>716</v>
      </c>
    </row>
    <row r="70" spans="1:12" x14ac:dyDescent="0.2">
      <c r="A70" s="1">
        <v>69</v>
      </c>
      <c r="B70" s="57" t="s">
        <v>206</v>
      </c>
      <c r="C70" s="57"/>
      <c r="D70" s="64">
        <v>885</v>
      </c>
      <c r="E70" s="64"/>
      <c r="G70" s="95">
        <v>165202</v>
      </c>
      <c r="H70" s="57"/>
      <c r="I70" s="57"/>
      <c r="J70" s="6" t="s">
        <v>504</v>
      </c>
      <c r="L70" s="1" t="s">
        <v>729</v>
      </c>
    </row>
    <row r="71" spans="1:12" x14ac:dyDescent="0.2">
      <c r="A71" s="1">
        <v>70</v>
      </c>
      <c r="B71" s="57" t="s">
        <v>207</v>
      </c>
      <c r="C71" s="57"/>
      <c r="D71" s="64">
        <v>424</v>
      </c>
      <c r="E71" s="64"/>
      <c r="F71" s="95">
        <v>17090</v>
      </c>
      <c r="G71" s="95"/>
      <c r="H71" s="57"/>
      <c r="I71" s="57"/>
      <c r="J71" s="8" t="s">
        <v>730</v>
      </c>
      <c r="L71" s="1" t="s">
        <v>729</v>
      </c>
    </row>
    <row r="72" spans="1:12" x14ac:dyDescent="0.2">
      <c r="A72" s="1">
        <v>71</v>
      </c>
      <c r="B72" s="57" t="s">
        <v>587</v>
      </c>
      <c r="C72" s="57"/>
      <c r="D72" s="64">
        <v>900</v>
      </c>
      <c r="E72" s="64"/>
      <c r="G72" s="95">
        <v>3981190</v>
      </c>
      <c r="H72" s="56">
        <v>3981190</v>
      </c>
      <c r="I72" s="56"/>
      <c r="J72" s="6" t="s">
        <v>744</v>
      </c>
    </row>
    <row r="73" spans="1:12" x14ac:dyDescent="0.2">
      <c r="A73" s="1">
        <v>72</v>
      </c>
      <c r="B73" s="57" t="s">
        <v>208</v>
      </c>
      <c r="C73" s="57"/>
      <c r="D73" s="64">
        <v>930</v>
      </c>
      <c r="E73" s="64"/>
      <c r="G73" s="95">
        <v>290542</v>
      </c>
      <c r="J73" s="8" t="s">
        <v>511</v>
      </c>
    </row>
    <row r="74" spans="1:12" x14ac:dyDescent="0.2">
      <c r="A74" s="1">
        <v>73</v>
      </c>
      <c r="B74" s="57" t="s">
        <v>209</v>
      </c>
      <c r="C74" s="57"/>
      <c r="D74" s="64" t="s">
        <v>457</v>
      </c>
      <c r="E74" s="64"/>
      <c r="G74" s="95">
        <v>5530987</v>
      </c>
      <c r="J74" s="6" t="s">
        <v>476</v>
      </c>
    </row>
    <row r="75" spans="1:12" x14ac:dyDescent="0.2">
      <c r="A75" s="1">
        <v>74</v>
      </c>
      <c r="B75" s="57" t="s">
        <v>210</v>
      </c>
      <c r="C75" s="57"/>
      <c r="D75" s="64" t="s">
        <v>458</v>
      </c>
      <c r="E75" s="64"/>
      <c r="F75" s="95"/>
      <c r="J75" s="8" t="s">
        <v>627</v>
      </c>
    </row>
    <row r="76" spans="1:12" x14ac:dyDescent="0.2">
      <c r="A76" s="1">
        <v>75</v>
      </c>
    </row>
    <row r="77" spans="1:12" x14ac:dyDescent="0.2">
      <c r="A77" s="1">
        <v>76</v>
      </c>
    </row>
    <row r="78" spans="1:12" x14ac:dyDescent="0.2">
      <c r="B78" s="1" t="s">
        <v>514</v>
      </c>
      <c r="J78" s="8" t="s">
        <v>515</v>
      </c>
    </row>
    <row r="80" spans="1:12" s="15" customFormat="1" x14ac:dyDescent="0.2">
      <c r="B80" s="15" t="s">
        <v>834</v>
      </c>
      <c r="D80" s="65"/>
      <c r="E80" s="65"/>
      <c r="F80" s="98"/>
      <c r="G80" s="98"/>
      <c r="J80" s="16" t="s">
        <v>516</v>
      </c>
      <c r="L80" s="15" t="s">
        <v>835</v>
      </c>
    </row>
    <row r="81" spans="2:9" x14ac:dyDescent="0.2">
      <c r="B81" s="1" t="s">
        <v>170</v>
      </c>
    </row>
    <row r="83" spans="2:9" x14ac:dyDescent="0.2">
      <c r="B83" s="7" t="s">
        <v>517</v>
      </c>
    </row>
    <row r="85" spans="2:9" x14ac:dyDescent="0.2">
      <c r="B85" s="7" t="s">
        <v>518</v>
      </c>
    </row>
    <row r="90" spans="2:9" x14ac:dyDescent="0.2">
      <c r="B90" s="1" t="s">
        <v>519</v>
      </c>
    </row>
    <row r="92" spans="2:9" x14ac:dyDescent="0.2">
      <c r="F92" s="99">
        <v>2009</v>
      </c>
      <c r="H92" s="3">
        <v>2008</v>
      </c>
      <c r="I92" s="3"/>
    </row>
    <row r="93" spans="2:9" x14ac:dyDescent="0.2">
      <c r="F93" s="99" t="s">
        <v>452</v>
      </c>
      <c r="H93" s="3" t="s">
        <v>452</v>
      </c>
      <c r="I93" s="3"/>
    </row>
    <row r="94" spans="2:9" x14ac:dyDescent="0.2">
      <c r="F94" s="99"/>
      <c r="H94" s="3"/>
      <c r="I94" s="3"/>
    </row>
    <row r="99" spans="2:10" x14ac:dyDescent="0.2">
      <c r="F99" s="100">
        <v>16613551</v>
      </c>
      <c r="H99" s="32">
        <v>19195013</v>
      </c>
      <c r="I99" s="50"/>
      <c r="J99" s="6" t="s">
        <v>454</v>
      </c>
    </row>
    <row r="100" spans="2:10" x14ac:dyDescent="0.2">
      <c r="B100" s="7" t="s">
        <v>529</v>
      </c>
    </row>
    <row r="101" spans="2:10" x14ac:dyDescent="0.2">
      <c r="B101" s="1" t="s">
        <v>530</v>
      </c>
    </row>
    <row r="102" spans="2:10" x14ac:dyDescent="0.2">
      <c r="F102" s="99">
        <v>2009</v>
      </c>
      <c r="H102" s="3">
        <v>2008</v>
      </c>
      <c r="I102" s="3"/>
    </row>
    <row r="103" spans="2:10" x14ac:dyDescent="0.2">
      <c r="F103" s="99" t="s">
        <v>452</v>
      </c>
      <c r="H103" s="3" t="s">
        <v>452</v>
      </c>
      <c r="I103" s="3"/>
    </row>
    <row r="111" spans="2:10" x14ac:dyDescent="0.2">
      <c r="C111" s="30"/>
    </row>
    <row r="112" spans="2:10" s="15" customFormat="1" x14ac:dyDescent="0.2">
      <c r="B112" s="15" t="s">
        <v>545</v>
      </c>
      <c r="D112" s="65"/>
      <c r="E112" s="65"/>
      <c r="F112" s="98"/>
      <c r="G112" s="98"/>
      <c r="J112" s="15" t="s">
        <v>546</v>
      </c>
    </row>
    <row r="113" spans="2:10" s="15" customFormat="1" x14ac:dyDescent="0.2">
      <c r="B113" s="15" t="s">
        <v>547</v>
      </c>
      <c r="D113" s="65"/>
      <c r="E113" s="65"/>
      <c r="F113" s="98"/>
      <c r="G113" s="98"/>
    </row>
    <row r="114" spans="2:10" s="15" customFormat="1" x14ac:dyDescent="0.2">
      <c r="B114" s="15" t="s">
        <v>548</v>
      </c>
      <c r="D114" s="65"/>
      <c r="E114" s="65"/>
      <c r="F114" s="98"/>
      <c r="G114" s="98"/>
    </row>
    <row r="115" spans="2:10" s="15" customFormat="1" x14ac:dyDescent="0.2">
      <c r="B115" s="15" t="s">
        <v>549</v>
      </c>
      <c r="D115" s="65"/>
      <c r="E115" s="65"/>
      <c r="F115" s="98"/>
      <c r="G115" s="98"/>
    </row>
    <row r="116" spans="2:10" s="15" customFormat="1" x14ac:dyDescent="0.2">
      <c r="B116" s="15" t="s">
        <v>550</v>
      </c>
      <c r="D116" s="65"/>
      <c r="E116" s="65"/>
      <c r="F116" s="98"/>
      <c r="G116" s="98"/>
    </row>
    <row r="117" spans="2:10" s="15" customFormat="1" x14ac:dyDescent="0.2">
      <c r="B117" s="15" t="s">
        <v>551</v>
      </c>
      <c r="D117" s="65"/>
      <c r="E117" s="65"/>
      <c r="F117" s="98"/>
      <c r="G117" s="98"/>
    </row>
    <row r="119" spans="2:10" x14ac:dyDescent="0.2">
      <c r="B119" s="7" t="s">
        <v>552</v>
      </c>
    </row>
    <row r="120" spans="2:10" x14ac:dyDescent="0.2">
      <c r="B120" s="1" t="s">
        <v>553</v>
      </c>
    </row>
    <row r="121" spans="2:10" x14ac:dyDescent="0.2">
      <c r="F121" s="99">
        <v>2009</v>
      </c>
      <c r="H121" s="3">
        <v>2008</v>
      </c>
      <c r="I121" s="3"/>
    </row>
    <row r="122" spans="2:10" x14ac:dyDescent="0.2">
      <c r="F122" s="99" t="s">
        <v>452</v>
      </c>
      <c r="H122" s="3" t="s">
        <v>452</v>
      </c>
      <c r="I122" s="3"/>
    </row>
    <row r="127" spans="2:10" x14ac:dyDescent="0.2">
      <c r="F127" s="100">
        <v>4742042</v>
      </c>
      <c r="H127" s="32">
        <v>4775328</v>
      </c>
      <c r="I127" s="50"/>
      <c r="J127" s="6" t="s">
        <v>560</v>
      </c>
    </row>
    <row r="129" spans="2:12" x14ac:dyDescent="0.2">
      <c r="B129" s="1" t="s">
        <v>561</v>
      </c>
    </row>
    <row r="131" spans="2:12" x14ac:dyDescent="0.2">
      <c r="F131" s="99">
        <v>2009</v>
      </c>
      <c r="H131" s="3">
        <v>2008</v>
      </c>
      <c r="I131" s="3"/>
    </row>
    <row r="132" spans="2:12" x14ac:dyDescent="0.2">
      <c r="F132" s="99" t="s">
        <v>562</v>
      </c>
      <c r="H132" s="3" t="s">
        <v>562</v>
      </c>
      <c r="I132" s="3"/>
    </row>
    <row r="133" spans="2:12" x14ac:dyDescent="0.2">
      <c r="B133" s="1" t="s">
        <v>563</v>
      </c>
      <c r="F133" s="101">
        <v>140</v>
      </c>
      <c r="H133" s="25">
        <v>155</v>
      </c>
      <c r="I133" s="25"/>
      <c r="J133" s="10" t="s">
        <v>564</v>
      </c>
    </row>
    <row r="134" spans="2:12" x14ac:dyDescent="0.2">
      <c r="B134" s="1" t="s">
        <v>565</v>
      </c>
      <c r="F134" s="102">
        <v>11</v>
      </c>
      <c r="H134" s="26">
        <v>9</v>
      </c>
      <c r="I134" s="26"/>
      <c r="J134" s="9" t="s">
        <v>566</v>
      </c>
    </row>
    <row r="135" spans="2:12" x14ac:dyDescent="0.2">
      <c r="B135" s="1" t="s">
        <v>567</v>
      </c>
      <c r="F135" s="101">
        <v>12</v>
      </c>
      <c r="H135" s="25">
        <v>12</v>
      </c>
      <c r="I135" s="25"/>
      <c r="J135" s="10" t="s">
        <v>568</v>
      </c>
    </row>
    <row r="136" spans="2:12" x14ac:dyDescent="0.2">
      <c r="F136" s="100">
        <v>163</v>
      </c>
      <c r="H136" s="32">
        <v>176</v>
      </c>
      <c r="I136" s="50"/>
      <c r="J136" s="9" t="s">
        <v>569</v>
      </c>
    </row>
    <row r="137" spans="2:12" x14ac:dyDescent="0.2">
      <c r="B137" s="1" t="s">
        <v>570</v>
      </c>
    </row>
    <row r="138" spans="2:12" x14ac:dyDescent="0.2">
      <c r="F138" s="99">
        <v>2009</v>
      </c>
      <c r="H138" s="3">
        <v>2008</v>
      </c>
      <c r="I138" s="3"/>
    </row>
    <row r="139" spans="2:12" x14ac:dyDescent="0.2">
      <c r="F139" s="99" t="s">
        <v>452</v>
      </c>
      <c r="H139" s="3" t="s">
        <v>452</v>
      </c>
      <c r="I139" s="3"/>
    </row>
    <row r="142" spans="2:12" x14ac:dyDescent="0.2">
      <c r="F142" s="103">
        <v>288277</v>
      </c>
      <c r="H142" s="29">
        <v>346640</v>
      </c>
      <c r="I142" s="51"/>
      <c r="J142" s="8" t="s">
        <v>576</v>
      </c>
      <c r="L142" s="1" t="s">
        <v>573</v>
      </c>
    </row>
    <row r="143" spans="2:12" x14ac:dyDescent="0.2">
      <c r="C143" s="30"/>
    </row>
    <row r="144" spans="2:12" x14ac:dyDescent="0.2">
      <c r="B144" s="1" t="s">
        <v>577</v>
      </c>
    </row>
    <row r="145" spans="2:12" x14ac:dyDescent="0.2">
      <c r="F145" s="99">
        <v>2009</v>
      </c>
      <c r="H145" s="3">
        <v>2008</v>
      </c>
      <c r="I145" s="3"/>
    </row>
    <row r="146" spans="2:12" x14ac:dyDescent="0.2">
      <c r="F146" s="99" t="s">
        <v>452</v>
      </c>
      <c r="H146" s="3" t="s">
        <v>452</v>
      </c>
      <c r="I146" s="3"/>
    </row>
    <row r="147" spans="2:12" x14ac:dyDescent="0.2">
      <c r="B147" s="1" t="s">
        <v>571</v>
      </c>
      <c r="F147" s="102">
        <v>125218</v>
      </c>
      <c r="H147" s="26">
        <v>113226</v>
      </c>
      <c r="I147" s="26"/>
      <c r="J147" s="6" t="s">
        <v>572</v>
      </c>
      <c r="L147" s="1" t="s">
        <v>578</v>
      </c>
    </row>
    <row r="148" spans="2:12" x14ac:dyDescent="0.2">
      <c r="B148" s="1" t="s">
        <v>574</v>
      </c>
      <c r="F148" s="101">
        <v>15506</v>
      </c>
      <c r="H148" s="25">
        <v>62813</v>
      </c>
      <c r="I148" s="25"/>
      <c r="J148" s="8" t="s">
        <v>575</v>
      </c>
      <c r="L148" s="1" t="s">
        <v>578</v>
      </c>
    </row>
    <row r="149" spans="2:12" x14ac:dyDescent="0.2">
      <c r="F149" s="100">
        <v>140724</v>
      </c>
      <c r="H149" s="32">
        <v>176039</v>
      </c>
      <c r="I149" s="50"/>
      <c r="J149" s="6" t="s">
        <v>576</v>
      </c>
      <c r="L149" s="1" t="s">
        <v>578</v>
      </c>
    </row>
    <row r="151" spans="2:12" x14ac:dyDescent="0.2">
      <c r="B151" s="1" t="s">
        <v>579</v>
      </c>
    </row>
    <row r="152" spans="2:12" x14ac:dyDescent="0.2">
      <c r="B152" s="1" t="s">
        <v>580</v>
      </c>
      <c r="J152" s="10" t="s">
        <v>581</v>
      </c>
      <c r="L152" s="1" t="s">
        <v>573</v>
      </c>
    </row>
    <row r="154" spans="2:12" x14ac:dyDescent="0.2">
      <c r="B154" s="7" t="s">
        <v>582</v>
      </c>
    </row>
    <row r="155" spans="2:12" x14ac:dyDescent="0.2">
      <c r="F155" s="99">
        <v>2009</v>
      </c>
      <c r="H155" s="3">
        <v>2008</v>
      </c>
      <c r="I155" s="3"/>
    </row>
    <row r="156" spans="2:12" x14ac:dyDescent="0.2">
      <c r="F156" s="99" t="s">
        <v>452</v>
      </c>
      <c r="H156" s="3" t="s">
        <v>452</v>
      </c>
      <c r="I156" s="3"/>
    </row>
    <row r="160" spans="2:12" x14ac:dyDescent="0.2">
      <c r="F160" s="100">
        <v>81149</v>
      </c>
      <c r="H160" s="32">
        <v>117176</v>
      </c>
      <c r="I160" s="50"/>
      <c r="J160" s="6" t="s">
        <v>470</v>
      </c>
    </row>
    <row r="162" spans="2:10" x14ac:dyDescent="0.2">
      <c r="B162" s="7" t="s">
        <v>590</v>
      </c>
    </row>
    <row r="163" spans="2:10" x14ac:dyDescent="0.2">
      <c r="B163" s="1" t="s">
        <v>591</v>
      </c>
    </row>
    <row r="165" spans="2:10" x14ac:dyDescent="0.2">
      <c r="F165" s="99">
        <v>2009</v>
      </c>
      <c r="H165" s="3">
        <v>2008</v>
      </c>
      <c r="I165" s="3"/>
    </row>
    <row r="166" spans="2:10" x14ac:dyDescent="0.2">
      <c r="F166" s="99" t="s">
        <v>452</v>
      </c>
      <c r="H166" s="3" t="s">
        <v>452</v>
      </c>
      <c r="I166" s="3"/>
    </row>
    <row r="176" spans="2:10" x14ac:dyDescent="0.2">
      <c r="B176" s="1" t="s">
        <v>606</v>
      </c>
      <c r="F176" s="100">
        <v>212422</v>
      </c>
      <c r="H176" s="32">
        <v>337173</v>
      </c>
      <c r="I176" s="50"/>
      <c r="J176" s="6" t="s">
        <v>474</v>
      </c>
    </row>
    <row r="178" spans="2:10" x14ac:dyDescent="0.2">
      <c r="B178" s="1" t="s">
        <v>607</v>
      </c>
    </row>
    <row r="179" spans="2:10" x14ac:dyDescent="0.2">
      <c r="B179" s="1" t="s">
        <v>608</v>
      </c>
    </row>
    <row r="180" spans="2:10" x14ac:dyDescent="0.2">
      <c r="B180" s="1" t="s">
        <v>609</v>
      </c>
    </row>
    <row r="181" spans="2:10" x14ac:dyDescent="0.2">
      <c r="B181" s="1" t="s">
        <v>610</v>
      </c>
    </row>
    <row r="182" spans="2:10" x14ac:dyDescent="0.2">
      <c r="B182" s="1" t="s">
        <v>611</v>
      </c>
    </row>
    <row r="184" spans="2:10" x14ac:dyDescent="0.2">
      <c r="F184" s="99">
        <v>2009</v>
      </c>
      <c r="H184" s="3">
        <v>2008</v>
      </c>
      <c r="I184" s="3"/>
    </row>
    <row r="185" spans="2:10" x14ac:dyDescent="0.2">
      <c r="F185" s="99" t="s">
        <v>452</v>
      </c>
      <c r="H185" s="3" t="s">
        <v>452</v>
      </c>
      <c r="I185" s="3"/>
    </row>
    <row r="186" spans="2:10" x14ac:dyDescent="0.2">
      <c r="B186" s="1" t="s">
        <v>612</v>
      </c>
      <c r="F186" s="104">
        <v>1628896</v>
      </c>
      <c r="H186" s="34">
        <v>1236758</v>
      </c>
      <c r="I186" s="51"/>
      <c r="J186" s="8" t="s">
        <v>472</v>
      </c>
    </row>
    <row r="187" spans="2:10" x14ac:dyDescent="0.2">
      <c r="H187" s="31"/>
      <c r="I187" s="31"/>
      <c r="J187" s="6" t="s">
        <v>613</v>
      </c>
    </row>
    <row r="188" spans="2:10" x14ac:dyDescent="0.2">
      <c r="B188" s="1" t="s">
        <v>614</v>
      </c>
      <c r="F188" s="101">
        <v>456091</v>
      </c>
      <c r="H188" s="25">
        <v>352476</v>
      </c>
      <c r="I188" s="25"/>
      <c r="J188" s="8" t="s">
        <v>615</v>
      </c>
    </row>
    <row r="189" spans="2:10" x14ac:dyDescent="0.2">
      <c r="B189" s="1" t="s">
        <v>616</v>
      </c>
      <c r="H189" s="31"/>
      <c r="I189" s="31"/>
    </row>
    <row r="190" spans="2:10" x14ac:dyDescent="0.2">
      <c r="B190" s="1" t="s">
        <v>617</v>
      </c>
      <c r="F190" s="102">
        <v>-4226</v>
      </c>
      <c r="H190" s="26">
        <v>14516</v>
      </c>
      <c r="I190" s="26"/>
      <c r="J190" s="6" t="s">
        <v>618</v>
      </c>
    </row>
    <row r="191" spans="2:10" x14ac:dyDescent="0.2">
      <c r="B191" s="1" t="s">
        <v>619</v>
      </c>
      <c r="F191" s="101">
        <v>13300</v>
      </c>
      <c r="H191" s="25">
        <v>13116</v>
      </c>
      <c r="I191" s="25"/>
      <c r="J191" s="8" t="s">
        <v>620</v>
      </c>
    </row>
    <row r="192" spans="2:10" x14ac:dyDescent="0.2">
      <c r="B192" s="1" t="s">
        <v>621</v>
      </c>
      <c r="F192" s="102">
        <v>-264757</v>
      </c>
      <c r="H192" s="26">
        <v>-3746</v>
      </c>
      <c r="I192" s="26"/>
      <c r="J192" s="6" t="s">
        <v>622</v>
      </c>
    </row>
    <row r="193" spans="2:10" x14ac:dyDescent="0.2">
      <c r="B193" s="1" t="s">
        <v>623</v>
      </c>
      <c r="F193" s="101">
        <v>29104</v>
      </c>
      <c r="H193" s="25">
        <v>8116</v>
      </c>
      <c r="I193" s="25"/>
      <c r="J193" s="8" t="s">
        <v>624</v>
      </c>
    </row>
    <row r="194" spans="2:10" x14ac:dyDescent="0.2">
      <c r="H194" s="31"/>
      <c r="I194" s="31"/>
    </row>
    <row r="195" spans="2:10" x14ac:dyDescent="0.2">
      <c r="F195" s="100">
        <v>229512</v>
      </c>
      <c r="H195" s="32">
        <v>384478</v>
      </c>
      <c r="I195" s="50"/>
      <c r="J195" s="6" t="s">
        <v>601</v>
      </c>
    </row>
    <row r="197" spans="2:10" x14ac:dyDescent="0.2">
      <c r="B197" s="7" t="s">
        <v>625</v>
      </c>
    </row>
    <row r="198" spans="2:10" x14ac:dyDescent="0.2">
      <c r="F198" s="99">
        <v>2009</v>
      </c>
      <c r="H198" s="3">
        <v>2008</v>
      </c>
      <c r="I198" s="3"/>
    </row>
    <row r="199" spans="2:10" x14ac:dyDescent="0.2">
      <c r="F199" s="99" t="s">
        <v>452</v>
      </c>
      <c r="H199" s="3" t="s">
        <v>452</v>
      </c>
      <c r="I199" s="3"/>
    </row>
    <row r="203" spans="2:10" x14ac:dyDescent="0.2">
      <c r="B203" s="7" t="s">
        <v>628</v>
      </c>
    </row>
    <row r="204" spans="2:10" x14ac:dyDescent="0.2">
      <c r="F204" s="99" t="s">
        <v>629</v>
      </c>
    </row>
    <row r="205" spans="2:10" x14ac:dyDescent="0.2">
      <c r="F205" s="99" t="s">
        <v>630</v>
      </c>
    </row>
    <row r="206" spans="2:10" x14ac:dyDescent="0.2">
      <c r="F206" s="99" t="s">
        <v>452</v>
      </c>
    </row>
    <row r="215" spans="2:12" x14ac:dyDescent="0.2">
      <c r="B215" s="1" t="s">
        <v>642</v>
      </c>
      <c r="F215" s="100">
        <v>406383</v>
      </c>
      <c r="J215" s="6" t="s">
        <v>483</v>
      </c>
      <c r="L215" s="1" t="s">
        <v>634</v>
      </c>
    </row>
    <row r="216" spans="2:12" x14ac:dyDescent="0.2">
      <c r="B216" s="1" t="s">
        <v>643</v>
      </c>
      <c r="F216" s="103">
        <v>363958</v>
      </c>
      <c r="J216" s="8" t="s">
        <v>483</v>
      </c>
      <c r="L216" s="1" t="s">
        <v>634</v>
      </c>
    </row>
    <row r="218" spans="2:12" x14ac:dyDescent="0.2">
      <c r="B218" s="7" t="s">
        <v>644</v>
      </c>
    </row>
    <row r="234" spans="2:12" x14ac:dyDescent="0.2">
      <c r="B234" s="1" t="s">
        <v>642</v>
      </c>
      <c r="C234" s="32">
        <v>1971254</v>
      </c>
      <c r="D234" s="68"/>
      <c r="E234" s="68"/>
      <c r="F234" s="100">
        <v>1492994</v>
      </c>
      <c r="G234" s="100">
        <v>78475</v>
      </c>
      <c r="H234" s="32">
        <v>3542723</v>
      </c>
      <c r="I234" s="50"/>
      <c r="J234" s="6" t="s">
        <v>485</v>
      </c>
    </row>
    <row r="235" spans="2:12" x14ac:dyDescent="0.2">
      <c r="B235" s="1" t="s">
        <v>643</v>
      </c>
      <c r="C235" s="34">
        <v>1994657</v>
      </c>
      <c r="D235" s="69"/>
      <c r="E235" s="69"/>
      <c r="F235" s="104">
        <v>1696330</v>
      </c>
      <c r="G235" s="104">
        <v>101088</v>
      </c>
      <c r="H235" s="34">
        <v>3792075</v>
      </c>
      <c r="I235" s="51"/>
      <c r="J235" s="8" t="s">
        <v>485</v>
      </c>
    </row>
    <row r="237" spans="2:12" x14ac:dyDescent="0.2">
      <c r="B237" s="1" t="s">
        <v>665</v>
      </c>
    </row>
    <row r="238" spans="2:12" x14ac:dyDescent="0.2">
      <c r="B238" s="1" t="s">
        <v>666</v>
      </c>
      <c r="J238" s="6" t="s">
        <v>485</v>
      </c>
      <c r="L238" s="1" t="s">
        <v>540</v>
      </c>
    </row>
    <row r="239" spans="2:12" x14ac:dyDescent="0.2">
      <c r="B239" s="1" t="s">
        <v>667</v>
      </c>
      <c r="J239" s="8" t="s">
        <v>663</v>
      </c>
      <c r="L239" s="1" t="s">
        <v>540</v>
      </c>
    </row>
    <row r="240" spans="2:12" x14ac:dyDescent="0.2">
      <c r="B240" s="1" t="s">
        <v>668</v>
      </c>
    </row>
    <row r="242" spans="2:10" x14ac:dyDescent="0.2">
      <c r="B242" s="7" t="s">
        <v>669</v>
      </c>
    </row>
    <row r="243" spans="2:10" x14ac:dyDescent="0.2">
      <c r="F243" s="99">
        <v>2009</v>
      </c>
      <c r="H243" s="3">
        <v>2008</v>
      </c>
      <c r="I243" s="3"/>
    </row>
    <row r="244" spans="2:10" x14ac:dyDescent="0.2">
      <c r="F244" s="99" t="s">
        <v>452</v>
      </c>
      <c r="H244" s="3" t="s">
        <v>452</v>
      </c>
      <c r="I244" s="3"/>
    </row>
    <row r="251" spans="2:10" x14ac:dyDescent="0.2">
      <c r="F251" s="103">
        <v>2195092</v>
      </c>
      <c r="H251" s="29">
        <v>2410817</v>
      </c>
      <c r="I251" s="51"/>
      <c r="J251" s="8" t="s">
        <v>489</v>
      </c>
    </row>
    <row r="253" spans="2:10" x14ac:dyDescent="0.2">
      <c r="B253" s="1" t="s">
        <v>676</v>
      </c>
    </row>
    <row r="254" spans="2:10" x14ac:dyDescent="0.2">
      <c r="B254" s="1" t="s">
        <v>677</v>
      </c>
    </row>
    <row r="256" spans="2:10" x14ac:dyDescent="0.2">
      <c r="B256" s="7" t="s">
        <v>678</v>
      </c>
    </row>
    <row r="257" spans="2:10" x14ac:dyDescent="0.2">
      <c r="F257" s="99">
        <v>2009</v>
      </c>
      <c r="H257" s="3">
        <v>2008</v>
      </c>
      <c r="I257" s="3"/>
    </row>
    <row r="258" spans="2:10" x14ac:dyDescent="0.2">
      <c r="F258" s="99" t="s">
        <v>452</v>
      </c>
      <c r="H258" s="3" t="s">
        <v>452</v>
      </c>
      <c r="I258" s="3"/>
    </row>
    <row r="265" spans="2:10" x14ac:dyDescent="0.2">
      <c r="F265" s="103">
        <v>4522203</v>
      </c>
      <c r="H265" s="29">
        <v>3385253</v>
      </c>
      <c r="I265" s="51"/>
      <c r="J265" s="8" t="s">
        <v>491</v>
      </c>
    </row>
    <row r="267" spans="2:10" x14ac:dyDescent="0.2">
      <c r="B267" s="7" t="s">
        <v>689</v>
      </c>
    </row>
    <row r="269" spans="2:10" x14ac:dyDescent="0.2">
      <c r="F269" s="99">
        <v>2009</v>
      </c>
      <c r="H269" s="3">
        <v>2008</v>
      </c>
      <c r="I269" s="3"/>
    </row>
    <row r="270" spans="2:10" x14ac:dyDescent="0.2">
      <c r="F270" s="99" t="s">
        <v>452</v>
      </c>
      <c r="H270" s="3" t="s">
        <v>452</v>
      </c>
      <c r="I270" s="3"/>
    </row>
    <row r="280" spans="2:10" x14ac:dyDescent="0.2">
      <c r="F280" s="103">
        <v>5003464</v>
      </c>
      <c r="H280" s="29">
        <v>4590691</v>
      </c>
      <c r="I280" s="51"/>
      <c r="J280" s="8" t="s">
        <v>496</v>
      </c>
    </row>
    <row r="282" spans="2:10" x14ac:dyDescent="0.2">
      <c r="B282" s="1" t="s">
        <v>708</v>
      </c>
    </row>
    <row r="283" spans="2:10" x14ac:dyDescent="0.2">
      <c r="F283" s="99">
        <v>2009</v>
      </c>
      <c r="H283" s="3">
        <v>2008</v>
      </c>
      <c r="I283" s="3"/>
    </row>
    <row r="284" spans="2:10" x14ac:dyDescent="0.2">
      <c r="F284" s="99" t="s">
        <v>452</v>
      </c>
      <c r="H284" s="3" t="s">
        <v>452</v>
      </c>
      <c r="I284" s="3"/>
    </row>
    <row r="286" spans="2:10" x14ac:dyDescent="0.2">
      <c r="B286" s="1" t="s">
        <v>583</v>
      </c>
      <c r="F286" s="102">
        <v>331701</v>
      </c>
      <c r="H286" s="26">
        <v>241815</v>
      </c>
      <c r="I286" s="26"/>
      <c r="J286" s="6" t="s">
        <v>709</v>
      </c>
    </row>
    <row r="287" spans="2:10" x14ac:dyDescent="0.2">
      <c r="B287" s="15" t="s">
        <v>710</v>
      </c>
    </row>
    <row r="288" spans="2:10" x14ac:dyDescent="0.2">
      <c r="B288" s="15" t="s">
        <v>711</v>
      </c>
      <c r="F288" s="98">
        <v>462838</v>
      </c>
      <c r="G288" s="98"/>
      <c r="H288" s="35">
        <v>429504</v>
      </c>
      <c r="I288" s="35"/>
    </row>
    <row r="290" spans="2:10" s="15" customFormat="1" x14ac:dyDescent="0.2">
      <c r="B290" s="15" t="s">
        <v>712</v>
      </c>
      <c r="D290" s="65"/>
      <c r="E290" s="65"/>
      <c r="F290" s="98"/>
      <c r="G290" s="98"/>
      <c r="J290" s="15" t="s">
        <v>713</v>
      </c>
    </row>
    <row r="292" spans="2:10" x14ac:dyDescent="0.2">
      <c r="B292" s="7" t="s">
        <v>714</v>
      </c>
    </row>
    <row r="293" spans="2:10" x14ac:dyDescent="0.2">
      <c r="F293" s="99">
        <v>2009</v>
      </c>
      <c r="H293" s="3">
        <v>2008</v>
      </c>
      <c r="I293" s="3"/>
    </row>
    <row r="294" spans="2:10" x14ac:dyDescent="0.2">
      <c r="F294" s="99" t="s">
        <v>452</v>
      </c>
      <c r="H294" s="3" t="s">
        <v>452</v>
      </c>
      <c r="I294" s="3"/>
    </row>
    <row r="300" spans="2:10" x14ac:dyDescent="0.2">
      <c r="B300" s="9" t="s">
        <v>717</v>
      </c>
      <c r="J300" s="9" t="s">
        <v>718</v>
      </c>
    </row>
    <row r="301" spans="2:10" x14ac:dyDescent="0.2">
      <c r="B301" s="9" t="s">
        <v>719</v>
      </c>
    </row>
    <row r="302" spans="2:10" x14ac:dyDescent="0.2">
      <c r="B302" s="9" t="s">
        <v>720</v>
      </c>
    </row>
    <row r="304" spans="2:10" x14ac:dyDescent="0.2">
      <c r="B304" s="1" t="s">
        <v>721</v>
      </c>
    </row>
    <row r="305" spans="2:10" x14ac:dyDescent="0.2">
      <c r="F305" s="99">
        <v>2009</v>
      </c>
      <c r="H305" s="3">
        <v>2008</v>
      </c>
      <c r="I305" s="3"/>
    </row>
    <row r="306" spans="2:10" x14ac:dyDescent="0.2">
      <c r="F306" s="99" t="s">
        <v>452</v>
      </c>
      <c r="H306" s="3" t="s">
        <v>452</v>
      </c>
      <c r="I306" s="3"/>
    </row>
    <row r="310" spans="2:10" x14ac:dyDescent="0.2">
      <c r="B310" s="1" t="s">
        <v>722</v>
      </c>
      <c r="F310" s="101">
        <v>303130</v>
      </c>
      <c r="H310" s="25">
        <v>429504</v>
      </c>
      <c r="I310" s="25"/>
      <c r="J310" s="8" t="s">
        <v>723</v>
      </c>
    </row>
    <row r="311" spans="2:10" x14ac:dyDescent="0.2">
      <c r="B311" s="1" t="s">
        <v>724</v>
      </c>
      <c r="F311" s="102">
        <v>289819</v>
      </c>
      <c r="H311" s="26">
        <v>530056</v>
      </c>
      <c r="I311" s="26"/>
      <c r="J311" s="6" t="s">
        <v>725</v>
      </c>
    </row>
    <row r="312" spans="2:10" x14ac:dyDescent="0.2">
      <c r="F312" s="103">
        <v>592949</v>
      </c>
      <c r="H312" s="29">
        <v>959560</v>
      </c>
      <c r="I312" s="51"/>
      <c r="J312" s="8" t="s">
        <v>716</v>
      </c>
    </row>
    <row r="313" spans="2:10" x14ac:dyDescent="0.2">
      <c r="C313" s="30"/>
    </row>
    <row r="314" spans="2:10" x14ac:dyDescent="0.2">
      <c r="B314" s="7" t="s">
        <v>726</v>
      </c>
    </row>
    <row r="323" spans="2:12" x14ac:dyDescent="0.2">
      <c r="B323" s="1" t="s">
        <v>731</v>
      </c>
    </row>
    <row r="324" spans="2:12" x14ac:dyDescent="0.2">
      <c r="B324" s="10" t="s">
        <v>732</v>
      </c>
      <c r="J324" s="10" t="s">
        <v>733</v>
      </c>
      <c r="L324" s="1" t="s">
        <v>729</v>
      </c>
    </row>
    <row r="325" spans="2:12" x14ac:dyDescent="0.2">
      <c r="B325" s="10" t="s">
        <v>734</v>
      </c>
    </row>
    <row r="326" spans="2:12" x14ac:dyDescent="0.2">
      <c r="G326" s="99" t="s">
        <v>735</v>
      </c>
    </row>
    <row r="327" spans="2:12" x14ac:dyDescent="0.2">
      <c r="F327" s="99">
        <v>2009</v>
      </c>
      <c r="H327" s="3">
        <v>2008</v>
      </c>
      <c r="I327" s="3"/>
    </row>
    <row r="328" spans="2:12" x14ac:dyDescent="0.2">
      <c r="F328" s="99" t="s">
        <v>452</v>
      </c>
      <c r="H328" s="3" t="s">
        <v>452</v>
      </c>
      <c r="I328" s="3"/>
    </row>
    <row r="330" spans="2:12" x14ac:dyDescent="0.2">
      <c r="B330" s="1" t="s">
        <v>736</v>
      </c>
      <c r="F330" s="102">
        <v>148112</v>
      </c>
      <c r="H330" s="26">
        <v>177215</v>
      </c>
      <c r="I330" s="26"/>
      <c r="J330" s="6" t="s">
        <v>737</v>
      </c>
    </row>
    <row r="331" spans="2:12" x14ac:dyDescent="0.2">
      <c r="B331" s="1" t="s">
        <v>738</v>
      </c>
      <c r="H331" s="25">
        <v>-12013</v>
      </c>
      <c r="I331" s="25"/>
      <c r="J331" s="8" t="s">
        <v>739</v>
      </c>
    </row>
    <row r="332" spans="2:12" x14ac:dyDescent="0.2">
      <c r="F332" s="100">
        <v>148112</v>
      </c>
      <c r="H332" s="32">
        <v>165202</v>
      </c>
      <c r="I332" s="50"/>
      <c r="J332" s="6" t="s">
        <v>504</v>
      </c>
      <c r="L332" s="1" t="s">
        <v>729</v>
      </c>
    </row>
    <row r="334" spans="2:12" x14ac:dyDescent="0.2">
      <c r="B334" s="7" t="s">
        <v>740</v>
      </c>
    </row>
    <row r="335" spans="2:12" x14ac:dyDescent="0.2">
      <c r="F335" s="99">
        <v>2009</v>
      </c>
      <c r="H335" s="3">
        <v>2008</v>
      </c>
      <c r="I335" s="3"/>
    </row>
    <row r="336" spans="2:12" x14ac:dyDescent="0.2">
      <c r="F336" s="99" t="s">
        <v>452</v>
      </c>
      <c r="H336" s="3" t="s">
        <v>452</v>
      </c>
      <c r="I336" s="3"/>
    </row>
    <row r="341" spans="2:2" x14ac:dyDescent="0.2">
      <c r="B341" s="7" t="s">
        <v>751</v>
      </c>
    </row>
    <row r="353" spans="2:10" x14ac:dyDescent="0.2">
      <c r="B353" s="7" t="s">
        <v>757</v>
      </c>
    </row>
    <row r="354" spans="2:10" x14ac:dyDescent="0.2">
      <c r="F354" s="99">
        <v>2009</v>
      </c>
      <c r="H354" s="3">
        <v>2008</v>
      </c>
      <c r="I354" s="3"/>
    </row>
    <row r="355" spans="2:10" x14ac:dyDescent="0.2">
      <c r="F355" s="99" t="s">
        <v>452</v>
      </c>
      <c r="H355" s="3" t="s">
        <v>452</v>
      </c>
      <c r="I355" s="3"/>
    </row>
    <row r="359" spans="2:10" x14ac:dyDescent="0.2">
      <c r="B359" s="1" t="s">
        <v>758</v>
      </c>
      <c r="F359" s="101">
        <v>1416474</v>
      </c>
      <c r="H359" s="25">
        <v>899585</v>
      </c>
      <c r="I359" s="25"/>
      <c r="J359" s="8" t="s">
        <v>476</v>
      </c>
    </row>
    <row r="360" spans="2:10" x14ac:dyDescent="0.2">
      <c r="B360" s="1" t="s">
        <v>756</v>
      </c>
      <c r="F360" s="102">
        <v>-700000</v>
      </c>
      <c r="H360" s="26">
        <v>-1000000</v>
      </c>
      <c r="I360" s="26"/>
      <c r="J360" s="9" t="s">
        <v>759</v>
      </c>
    </row>
    <row r="361" spans="2:10" x14ac:dyDescent="0.2">
      <c r="B361" s="1" t="s">
        <v>760</v>
      </c>
      <c r="F361" s="105">
        <v>716474</v>
      </c>
      <c r="H361" s="27">
        <v>-100415</v>
      </c>
      <c r="I361" s="51"/>
      <c r="J361" s="8" t="s">
        <v>761</v>
      </c>
    </row>
    <row r="362" spans="2:10" x14ac:dyDescent="0.2">
      <c r="B362" s="1" t="s">
        <v>762</v>
      </c>
      <c r="F362" s="102">
        <v>4271732</v>
      </c>
      <c r="H362" s="26">
        <v>4372147</v>
      </c>
      <c r="I362" s="26"/>
      <c r="J362" s="6" t="s">
        <v>513</v>
      </c>
    </row>
    <row r="363" spans="2:10" x14ac:dyDescent="0.2">
      <c r="H363" s="31"/>
      <c r="I363" s="31"/>
    </row>
    <row r="364" spans="2:10" x14ac:dyDescent="0.2">
      <c r="B364" s="1" t="s">
        <v>763</v>
      </c>
      <c r="F364" s="103">
        <v>4988206</v>
      </c>
      <c r="H364" s="29">
        <v>4271732</v>
      </c>
      <c r="I364" s="51"/>
      <c r="J364" s="8" t="s">
        <v>513</v>
      </c>
    </row>
    <row r="367" spans="2:10" x14ac:dyDescent="0.2">
      <c r="B367" s="7" t="s">
        <v>764</v>
      </c>
    </row>
    <row r="369" spans="2:11" x14ac:dyDescent="0.2">
      <c r="B369" s="1" t="s">
        <v>765</v>
      </c>
    </row>
    <row r="370" spans="2:11" x14ac:dyDescent="0.2">
      <c r="B370" s="9" t="s">
        <v>766</v>
      </c>
      <c r="J370" s="9" t="s">
        <v>767</v>
      </c>
      <c r="K370" s="1" t="s">
        <v>768</v>
      </c>
    </row>
    <row r="371" spans="2:11" x14ac:dyDescent="0.2">
      <c r="B371" s="1" t="s">
        <v>769</v>
      </c>
      <c r="J371" s="10" t="s">
        <v>770</v>
      </c>
      <c r="K371" s="1" t="s">
        <v>768</v>
      </c>
    </row>
    <row r="373" spans="2:11" x14ac:dyDescent="0.2">
      <c r="B373" s="1" t="s">
        <v>771</v>
      </c>
    </row>
    <row r="374" spans="2:11" x14ac:dyDescent="0.2">
      <c r="B374" s="1" t="s">
        <v>772</v>
      </c>
    </row>
    <row r="375" spans="2:11" x14ac:dyDescent="0.2">
      <c r="B375" s="1" t="s">
        <v>773</v>
      </c>
    </row>
    <row r="376" spans="2:11" x14ac:dyDescent="0.2">
      <c r="F376" s="99">
        <v>2009</v>
      </c>
      <c r="H376" s="3">
        <v>2008</v>
      </c>
      <c r="I376" s="3"/>
    </row>
    <row r="377" spans="2:11" x14ac:dyDescent="0.2">
      <c r="F377" s="99" t="s">
        <v>452</v>
      </c>
      <c r="H377" s="3" t="s">
        <v>452</v>
      </c>
      <c r="I377" s="3"/>
    </row>
    <row r="381" spans="2:11" x14ac:dyDescent="0.2">
      <c r="B381" s="1" t="s">
        <v>774</v>
      </c>
      <c r="F381" s="102">
        <v>4575</v>
      </c>
      <c r="H381" s="26">
        <v>10445</v>
      </c>
      <c r="I381" s="26"/>
      <c r="J381" s="6" t="s">
        <v>775</v>
      </c>
    </row>
    <row r="382" spans="2:11" x14ac:dyDescent="0.2">
      <c r="F382" s="106">
        <v>4575</v>
      </c>
      <c r="H382" s="36">
        <v>10445</v>
      </c>
      <c r="I382" s="92"/>
    </row>
    <row r="384" spans="2:11" x14ac:dyDescent="0.2">
      <c r="B384" s="7" t="s">
        <v>776</v>
      </c>
    </row>
    <row r="385" spans="2:12" s="15" customFormat="1" x14ac:dyDescent="0.2">
      <c r="B385" s="15" t="s">
        <v>777</v>
      </c>
      <c r="D385" s="65"/>
      <c r="E385" s="65"/>
      <c r="F385" s="98"/>
      <c r="G385" s="98"/>
      <c r="J385" s="16" t="s">
        <v>778</v>
      </c>
    </row>
    <row r="386" spans="2:12" s="15" customFormat="1" x14ac:dyDescent="0.2">
      <c r="B386" s="15" t="s">
        <v>779</v>
      </c>
      <c r="D386" s="65"/>
      <c r="E386" s="65"/>
      <c r="F386" s="98"/>
      <c r="G386" s="98"/>
    </row>
    <row r="387" spans="2:12" s="15" customFormat="1" x14ac:dyDescent="0.2">
      <c r="B387" s="15" t="s">
        <v>780</v>
      </c>
      <c r="D387" s="65"/>
      <c r="E387" s="65"/>
      <c r="F387" s="98"/>
      <c r="G387" s="98"/>
    </row>
    <row r="388" spans="2:12" s="15" customFormat="1" x14ac:dyDescent="0.2">
      <c r="B388" s="15" t="s">
        <v>781</v>
      </c>
      <c r="D388" s="65"/>
      <c r="E388" s="65"/>
      <c r="F388" s="98"/>
      <c r="G388" s="98"/>
    </row>
    <row r="390" spans="2:12" x14ac:dyDescent="0.2">
      <c r="B390" s="7" t="s">
        <v>782</v>
      </c>
    </row>
    <row r="391" spans="2:12" x14ac:dyDescent="0.2">
      <c r="B391" s="15" t="s">
        <v>783</v>
      </c>
      <c r="J391" s="8" t="s">
        <v>784</v>
      </c>
      <c r="K391" s="1" t="s">
        <v>785</v>
      </c>
    </row>
    <row r="392" spans="2:12" x14ac:dyDescent="0.2">
      <c r="B392" s="15" t="s">
        <v>786</v>
      </c>
      <c r="J392" s="16" t="s">
        <v>787</v>
      </c>
      <c r="K392" s="1" t="s">
        <v>785</v>
      </c>
    </row>
    <row r="393" spans="2:12" x14ac:dyDescent="0.2">
      <c r="B393" s="15" t="s">
        <v>788</v>
      </c>
      <c r="J393" s="9" t="s">
        <v>789</v>
      </c>
    </row>
    <row r="394" spans="2:12" x14ac:dyDescent="0.2">
      <c r="B394" s="9" t="s">
        <v>790</v>
      </c>
    </row>
    <row r="395" spans="2:12" x14ac:dyDescent="0.2">
      <c r="J395" s="8" t="s">
        <v>791</v>
      </c>
      <c r="K395" s="1" t="s">
        <v>792</v>
      </c>
    </row>
    <row r="396" spans="2:12" x14ac:dyDescent="0.2">
      <c r="J396" s="15" t="s">
        <v>793</v>
      </c>
      <c r="K396" s="1" t="s">
        <v>792</v>
      </c>
      <c r="L396" s="1" t="s">
        <v>794</v>
      </c>
    </row>
  </sheetData>
  <phoneticPr fontId="38" type="noConversion"/>
  <pageMargins left="0.75" right="0.75" top="1" bottom="1" header="0.5" footer="0.5"/>
  <pageSetup paperSize="9" scale="77" orientation="portrait" horizontalDpi="4294967292" verticalDpi="0" r:id="rId1"/>
  <headerFooter alignWithMargins="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23"/>
  <sheetViews>
    <sheetView workbookViewId="0"/>
  </sheetViews>
  <sheetFormatPr defaultRowHeight="12.75" x14ac:dyDescent="0.2"/>
  <cols>
    <col min="1" max="2" width="9.140625" style="37"/>
    <col min="3" max="3" width="108.140625" style="37" customWidth="1"/>
    <col min="4" max="16384" width="9.140625" style="37"/>
  </cols>
  <sheetData>
    <row r="4" spans="2:4" x14ac:dyDescent="0.2">
      <c r="B4" s="38"/>
      <c r="C4" s="39"/>
      <c r="D4" s="40"/>
    </row>
    <row r="5" spans="2:4" x14ac:dyDescent="0.2">
      <c r="B5" s="41"/>
      <c r="C5" s="42"/>
      <c r="D5" s="43"/>
    </row>
    <row r="6" spans="2:4" x14ac:dyDescent="0.2">
      <c r="B6" s="41"/>
      <c r="C6" s="44" t="s">
        <v>795</v>
      </c>
      <c r="D6" s="43"/>
    </row>
    <row r="7" spans="2:4" x14ac:dyDescent="0.2">
      <c r="B7" s="41"/>
      <c r="C7" s="44"/>
      <c r="D7" s="43"/>
    </row>
    <row r="8" spans="2:4" x14ac:dyDescent="0.2">
      <c r="B8" s="41"/>
      <c r="C8" s="44"/>
      <c r="D8" s="43"/>
    </row>
    <row r="9" spans="2:4" ht="15" x14ac:dyDescent="0.25">
      <c r="B9" s="41"/>
      <c r="C9" s="45" t="s">
        <v>796</v>
      </c>
      <c r="D9" s="43"/>
    </row>
    <row r="10" spans="2:4" ht="38.25" x14ac:dyDescent="0.2">
      <c r="B10" s="41"/>
      <c r="C10" s="46" t="s">
        <v>797</v>
      </c>
      <c r="D10" s="43"/>
    </row>
    <row r="11" spans="2:4" x14ac:dyDescent="0.2">
      <c r="B11" s="41"/>
      <c r="C11" s="42"/>
      <c r="D11" s="43"/>
    </row>
    <row r="12" spans="2:4" x14ac:dyDescent="0.2">
      <c r="B12" s="41"/>
      <c r="C12" s="42" t="s">
        <v>798</v>
      </c>
      <c r="D12" s="43"/>
    </row>
    <row r="13" spans="2:4" x14ac:dyDescent="0.2">
      <c r="B13" s="41"/>
      <c r="C13" s="42"/>
      <c r="D13" s="43"/>
    </row>
    <row r="14" spans="2:4" ht="51" x14ac:dyDescent="0.2">
      <c r="B14" s="41"/>
      <c r="C14" s="46" t="s">
        <v>799</v>
      </c>
      <c r="D14" s="43"/>
    </row>
    <row r="15" spans="2:4" x14ac:dyDescent="0.2">
      <c r="B15" s="41"/>
      <c r="C15" s="46"/>
      <c r="D15" s="43"/>
    </row>
    <row r="16" spans="2:4" x14ac:dyDescent="0.2">
      <c r="B16" s="41"/>
      <c r="C16" s="46"/>
      <c r="D16" s="43"/>
    </row>
    <row r="17" spans="2:4" ht="15" x14ac:dyDescent="0.25">
      <c r="B17" s="41"/>
      <c r="C17" s="45" t="s">
        <v>800</v>
      </c>
      <c r="D17" s="43"/>
    </row>
    <row r="18" spans="2:4" ht="38.25" x14ac:dyDescent="0.2">
      <c r="B18" s="41"/>
      <c r="C18" s="46" t="s">
        <v>801</v>
      </c>
      <c r="D18" s="43"/>
    </row>
    <row r="19" spans="2:4" x14ac:dyDescent="0.2">
      <c r="B19" s="41"/>
      <c r="C19" s="42"/>
      <c r="D19" s="43"/>
    </row>
    <row r="20" spans="2:4" ht="15" x14ac:dyDescent="0.25">
      <c r="B20" s="41"/>
      <c r="C20" s="45" t="s">
        <v>802</v>
      </c>
      <c r="D20" s="43"/>
    </row>
    <row r="21" spans="2:4" x14ac:dyDescent="0.2">
      <c r="B21" s="41"/>
      <c r="C21" s="42" t="s">
        <v>803</v>
      </c>
      <c r="D21" s="43"/>
    </row>
    <row r="22" spans="2:4" x14ac:dyDescent="0.2">
      <c r="B22" s="41"/>
      <c r="C22" s="42"/>
      <c r="D22" s="43"/>
    </row>
    <row r="23" spans="2:4" x14ac:dyDescent="0.2">
      <c r="B23" s="47"/>
      <c r="C23" s="48"/>
      <c r="D23" s="49"/>
    </row>
  </sheetData>
  <sheetProtection selectLockedCells="1" selectUnlockedCells="1"/>
  <phoneticPr fontId="38" type="noConversion"/>
  <pageMargins left="0.7" right="0.7" top="0.75" bottom="0.75" header="0.51180555555555551" footer="0.51180555555555551"/>
  <pageSetup paperSize="9"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39"/>
  <sheetViews>
    <sheetView workbookViewId="0">
      <selection activeCell="B32" sqref="B32"/>
    </sheetView>
  </sheetViews>
  <sheetFormatPr defaultRowHeight="12" x14ac:dyDescent="0.2"/>
  <cols>
    <col min="1" max="1" width="8.85546875" style="136" customWidth="1"/>
    <col min="2" max="2" width="34.5703125" style="136" customWidth="1"/>
    <col min="3" max="3" width="10.5703125" style="136" customWidth="1"/>
    <col min="4" max="4" width="10.5703125" style="63" customWidth="1"/>
    <col min="5" max="5" width="10.5703125" style="115" customWidth="1"/>
    <col min="6" max="6" width="10.5703125" style="300" customWidth="1"/>
    <col min="7" max="7" width="12" style="63" customWidth="1"/>
    <col min="8" max="11" width="13.42578125" style="273" customWidth="1"/>
    <col min="12" max="12" width="12.5703125" style="263" customWidth="1"/>
    <col min="13" max="13" width="12" style="263" customWidth="1"/>
    <col min="14" max="14" width="12.28515625" style="263" customWidth="1"/>
    <col min="15" max="15" width="12" style="263" customWidth="1"/>
    <col min="16" max="16" width="11.28515625" style="30" customWidth="1"/>
    <col min="17" max="17" width="48.7109375" style="293" customWidth="1"/>
    <col min="18" max="18" width="24.7109375" style="293" customWidth="1"/>
    <col min="19" max="19" width="67.42578125" style="136" customWidth="1"/>
    <col min="20" max="16384" width="9.140625" style="136"/>
  </cols>
  <sheetData>
    <row r="1" spans="1:18" x14ac:dyDescent="0.2">
      <c r="E1" s="115" t="s">
        <v>212</v>
      </c>
      <c r="M1" s="263">
        <f>+L2-M2</f>
        <v>0</v>
      </c>
      <c r="O1" s="263">
        <f>+N2-O2</f>
        <v>0</v>
      </c>
    </row>
    <row r="2" spans="1:18" x14ac:dyDescent="0.2">
      <c r="A2" s="136">
        <v>1</v>
      </c>
      <c r="G2" s="63" t="s">
        <v>954</v>
      </c>
      <c r="H2" s="274">
        <f>+SUM(H8:H107)</f>
        <v>0</v>
      </c>
      <c r="I2" s="274">
        <f>+SUM(I8:I107)</f>
        <v>0</v>
      </c>
      <c r="J2" s="274">
        <f>+SUM(J8:J107)</f>
        <v>0</v>
      </c>
      <c r="K2" s="274">
        <f>+SUM(K8:K107)</f>
        <v>0</v>
      </c>
      <c r="L2" s="263">
        <f>+SUM(L8:L107)</f>
        <v>38916915</v>
      </c>
      <c r="M2" s="263">
        <f>+SUM(M8:M107)</f>
        <v>38916915</v>
      </c>
      <c r="N2" s="263">
        <f>+SUM(N8:N107)</f>
        <v>40474586</v>
      </c>
      <c r="O2" s="263">
        <f>+SUM(O8:O107)</f>
        <v>40474586</v>
      </c>
    </row>
    <row r="3" spans="1:18" x14ac:dyDescent="0.2">
      <c r="G3" s="63" t="s">
        <v>955</v>
      </c>
      <c r="H3" s="274">
        <f>+SUM(H8:H56)</f>
        <v>0</v>
      </c>
      <c r="I3" s="274">
        <f>+SUM(I8:I56)</f>
        <v>0</v>
      </c>
      <c r="J3" s="274">
        <f>+SUM(J8:J56)</f>
        <v>0</v>
      </c>
      <c r="K3" s="274">
        <f>+SUM(K8:K56)</f>
        <v>0</v>
      </c>
      <c r="L3" s="263">
        <f>+SUM(L8:L56)</f>
        <v>19053018</v>
      </c>
      <c r="M3" s="263">
        <f>+SUM(M8:M56)</f>
        <v>19053018</v>
      </c>
      <c r="N3" s="263">
        <f>+SUM(N8:N56)</f>
        <v>21757534</v>
      </c>
      <c r="O3" s="263">
        <f>+SUM(O8:O56)</f>
        <v>21757534</v>
      </c>
    </row>
    <row r="4" spans="1:18" x14ac:dyDescent="0.2">
      <c r="G4" s="63" t="s">
        <v>956</v>
      </c>
      <c r="H4" s="274">
        <f>+SUM(H58:H108)</f>
        <v>0</v>
      </c>
      <c r="I4" s="274">
        <f>+SUM(I58:I108)</f>
        <v>0</v>
      </c>
      <c r="J4" s="274">
        <f>+SUM(J58:J108)</f>
        <v>0</v>
      </c>
      <c r="K4" s="274">
        <f>+SUM(K58:K108)</f>
        <v>0</v>
      </c>
      <c r="L4" s="263">
        <f>+SUM(L58:L108)</f>
        <v>19863897</v>
      </c>
      <c r="M4" s="263">
        <f>+SUM(M58:M108)</f>
        <v>19863897</v>
      </c>
      <c r="N4" s="263">
        <f>+SUM(N58:N108)</f>
        <v>18717052</v>
      </c>
      <c r="O4" s="263">
        <f>+SUM(O58:O108)</f>
        <v>18717052</v>
      </c>
    </row>
    <row r="5" spans="1:18" x14ac:dyDescent="0.2">
      <c r="H5" s="274" t="s">
        <v>1031</v>
      </c>
      <c r="I5" s="274" t="s">
        <v>1031</v>
      </c>
      <c r="J5" s="274" t="s">
        <v>1032</v>
      </c>
      <c r="K5" s="274" t="s">
        <v>1032</v>
      </c>
    </row>
    <row r="6" spans="1:18" x14ac:dyDescent="0.2">
      <c r="H6" s="273" t="s">
        <v>957</v>
      </c>
      <c r="I6" s="273" t="s">
        <v>958</v>
      </c>
      <c r="J6" s="273" t="s">
        <v>957</v>
      </c>
      <c r="K6" s="273" t="s">
        <v>958</v>
      </c>
      <c r="R6" s="293" t="s">
        <v>996</v>
      </c>
    </row>
    <row r="7" spans="1:18" x14ac:dyDescent="0.2">
      <c r="A7" s="136">
        <v>2</v>
      </c>
      <c r="B7" s="136" t="s">
        <v>588</v>
      </c>
      <c r="C7" s="136" t="s">
        <v>589</v>
      </c>
      <c r="D7" s="63" t="s">
        <v>176</v>
      </c>
      <c r="E7" s="115" t="s">
        <v>919</v>
      </c>
      <c r="F7" s="300" t="s">
        <v>960</v>
      </c>
      <c r="G7" s="63" t="s">
        <v>920</v>
      </c>
      <c r="H7" s="273" t="s">
        <v>959</v>
      </c>
      <c r="I7" s="273" t="s">
        <v>959</v>
      </c>
      <c r="J7" s="273" t="s">
        <v>959</v>
      </c>
      <c r="K7" s="273" t="s">
        <v>959</v>
      </c>
      <c r="L7" s="263" t="s">
        <v>178</v>
      </c>
      <c r="M7" s="263" t="s">
        <v>179</v>
      </c>
      <c r="N7" s="263" t="s">
        <v>178</v>
      </c>
      <c r="O7" s="263" t="s">
        <v>179</v>
      </c>
      <c r="P7" s="30" t="s">
        <v>920</v>
      </c>
    </row>
    <row r="8" spans="1:18" s="140" customFormat="1" x14ac:dyDescent="0.2">
      <c r="A8" s="140">
        <v>3</v>
      </c>
      <c r="B8" s="140" t="s">
        <v>453</v>
      </c>
      <c r="C8" s="141">
        <v>1</v>
      </c>
      <c r="D8" s="142">
        <v>1</v>
      </c>
      <c r="E8" s="229"/>
      <c r="F8" s="301" t="s">
        <v>961</v>
      </c>
      <c r="G8" s="200">
        <v>-16613551</v>
      </c>
      <c r="H8" s="275">
        <f>-SUM(M8:M12)</f>
        <v>-16613551</v>
      </c>
      <c r="I8" s="275">
        <f>-SUM(O8:O12)</f>
        <v>-19195013</v>
      </c>
      <c r="J8" s="275"/>
      <c r="K8" s="275"/>
      <c r="L8" s="241"/>
      <c r="M8" s="242"/>
      <c r="N8" s="242"/>
      <c r="O8" s="242"/>
      <c r="P8" s="200">
        <v>-19195013</v>
      </c>
      <c r="Q8" s="294" t="s">
        <v>454</v>
      </c>
      <c r="R8" s="293"/>
    </row>
    <row r="9" spans="1:18" s="140" customFormat="1" x14ac:dyDescent="0.2">
      <c r="B9" s="144" t="s">
        <v>520</v>
      </c>
      <c r="C9" s="141"/>
      <c r="D9" s="142">
        <v>1</v>
      </c>
      <c r="E9" s="229" t="s">
        <v>60</v>
      </c>
      <c r="F9" s="301" t="s">
        <v>962</v>
      </c>
      <c r="G9" s="151">
        <f>+SUM(L8:L12)-SUM(M8:M12)</f>
        <v>-16613551</v>
      </c>
      <c r="H9" s="275"/>
      <c r="I9" s="275"/>
      <c r="J9" s="275">
        <f>-M9</f>
        <v>-16509371</v>
      </c>
      <c r="K9" s="275">
        <f>-O9</f>
        <v>-18012026</v>
      </c>
      <c r="L9" s="241"/>
      <c r="M9" s="243">
        <v>16509371</v>
      </c>
      <c r="N9" s="242"/>
      <c r="O9" s="243">
        <v>18012026</v>
      </c>
      <c r="P9" s="219">
        <f>+SUM(N8:N12-SUM(O8:O12))</f>
        <v>-19195013</v>
      </c>
      <c r="Q9" s="295" t="s">
        <v>521</v>
      </c>
      <c r="R9" s="293"/>
    </row>
    <row r="10" spans="1:18" s="140" customFormat="1" x14ac:dyDescent="0.2">
      <c r="B10" s="144" t="s">
        <v>523</v>
      </c>
      <c r="C10" s="141"/>
      <c r="D10" s="142">
        <v>40</v>
      </c>
      <c r="E10" s="229" t="s">
        <v>61</v>
      </c>
      <c r="F10" s="301" t="s">
        <v>962</v>
      </c>
      <c r="G10" s="189">
        <f>+G8-G9</f>
        <v>0</v>
      </c>
      <c r="H10" s="275"/>
      <c r="I10" s="275"/>
      <c r="J10" s="275">
        <f t="shared" ref="J10:J12" si="0">-M10</f>
        <v>-81856</v>
      </c>
      <c r="K10" s="275">
        <f t="shared" ref="K10:K12" si="1">-O10</f>
        <v>-13084</v>
      </c>
      <c r="L10" s="241"/>
      <c r="M10" s="243">
        <v>81856</v>
      </c>
      <c r="N10" s="242"/>
      <c r="O10" s="243">
        <v>13084</v>
      </c>
      <c r="P10" s="189">
        <f>+P8-P9</f>
        <v>0</v>
      </c>
      <c r="Q10" s="12" t="s">
        <v>521</v>
      </c>
      <c r="R10" s="293"/>
    </row>
    <row r="11" spans="1:18" s="140" customFormat="1" x14ac:dyDescent="0.2">
      <c r="B11" s="144" t="s">
        <v>525</v>
      </c>
      <c r="C11" s="141"/>
      <c r="D11" s="142">
        <v>41</v>
      </c>
      <c r="E11" s="229" t="s">
        <v>62</v>
      </c>
      <c r="F11" s="301" t="s">
        <v>962</v>
      </c>
      <c r="G11" s="142"/>
      <c r="H11" s="275"/>
      <c r="I11" s="275"/>
      <c r="J11" s="275">
        <f t="shared" si="0"/>
        <v>0</v>
      </c>
      <c r="K11" s="275">
        <f t="shared" si="1"/>
        <v>-878597</v>
      </c>
      <c r="L11" s="241"/>
      <c r="M11" s="243">
        <v>0</v>
      </c>
      <c r="N11" s="242"/>
      <c r="O11" s="243">
        <v>878597</v>
      </c>
      <c r="P11" s="145"/>
      <c r="Q11" s="295" t="s">
        <v>521</v>
      </c>
      <c r="R11" s="293"/>
    </row>
    <row r="12" spans="1:18" s="140" customFormat="1" x14ac:dyDescent="0.2">
      <c r="B12" s="144" t="s">
        <v>527</v>
      </c>
      <c r="C12" s="141"/>
      <c r="D12" s="142">
        <v>42</v>
      </c>
      <c r="E12" s="229" t="s">
        <v>62</v>
      </c>
      <c r="F12" s="301" t="s">
        <v>962</v>
      </c>
      <c r="G12" s="142"/>
      <c r="H12" s="276"/>
      <c r="I12" s="276"/>
      <c r="J12" s="275">
        <f t="shared" si="0"/>
        <v>-22324</v>
      </c>
      <c r="K12" s="275">
        <f t="shared" si="1"/>
        <v>-291306</v>
      </c>
      <c r="L12" s="241"/>
      <c r="M12" s="243">
        <v>22324</v>
      </c>
      <c r="N12" s="242"/>
      <c r="O12" s="243">
        <v>291306</v>
      </c>
      <c r="P12" s="145"/>
      <c r="Q12" s="12" t="s">
        <v>521</v>
      </c>
      <c r="R12" s="293"/>
    </row>
    <row r="13" spans="1:18" s="154" customFormat="1" x14ac:dyDescent="0.2">
      <c r="B13" s="240" t="s">
        <v>0</v>
      </c>
      <c r="C13" s="149"/>
      <c r="D13" s="150">
        <v>50</v>
      </c>
      <c r="E13" s="230" t="s">
        <v>63</v>
      </c>
      <c r="F13" s="302" t="s">
        <v>963</v>
      </c>
      <c r="G13" s="150"/>
      <c r="H13" s="277"/>
      <c r="I13" s="277"/>
      <c r="J13" s="277">
        <f>+L13</f>
        <v>182290</v>
      </c>
      <c r="K13" s="277">
        <f>+N13</f>
        <v>0</v>
      </c>
      <c r="L13" s="244">
        <v>182290</v>
      </c>
      <c r="M13" s="244"/>
      <c r="N13" s="245">
        <v>0</v>
      </c>
      <c r="O13" s="246"/>
      <c r="P13" s="186"/>
      <c r="Q13" s="12"/>
      <c r="R13" s="293"/>
    </row>
    <row r="14" spans="1:18" s="154" customFormat="1" x14ac:dyDescent="0.2">
      <c r="B14" s="240" t="s">
        <v>1</v>
      </c>
      <c r="C14" s="149"/>
      <c r="D14" s="150">
        <v>51</v>
      </c>
      <c r="E14" s="230" t="s">
        <v>64</v>
      </c>
      <c r="F14" s="302" t="s">
        <v>964</v>
      </c>
      <c r="G14" s="150"/>
      <c r="H14" s="277"/>
      <c r="I14" s="277"/>
      <c r="J14" s="277">
        <f t="shared" ref="J14:J16" si="2">+L14</f>
        <v>2227691</v>
      </c>
      <c r="K14" s="277">
        <f t="shared" ref="K14:K16" si="3">+N14</f>
        <v>0</v>
      </c>
      <c r="L14" s="244">
        <v>2227691</v>
      </c>
      <c r="M14" s="244"/>
      <c r="N14" s="245">
        <v>0</v>
      </c>
      <c r="O14" s="246"/>
      <c r="P14" s="186"/>
      <c r="Q14" s="12"/>
      <c r="R14" s="293"/>
    </row>
    <row r="15" spans="1:18" s="154" customFormat="1" x14ac:dyDescent="0.2">
      <c r="B15" s="240" t="s">
        <v>2</v>
      </c>
      <c r="C15" s="149"/>
      <c r="D15" s="150">
        <v>55</v>
      </c>
      <c r="E15" s="230" t="s">
        <v>65</v>
      </c>
      <c r="F15" s="302" t="s">
        <v>965</v>
      </c>
      <c r="G15" s="150"/>
      <c r="H15" s="278">
        <f>+SUM(L13:L15)</f>
        <v>2410817</v>
      </c>
      <c r="I15" s="278">
        <f>+SUM(N13:N15)</f>
        <v>0</v>
      </c>
      <c r="J15" s="277">
        <f t="shared" si="2"/>
        <v>836</v>
      </c>
      <c r="K15" s="277">
        <f t="shared" si="3"/>
        <v>0</v>
      </c>
      <c r="L15" s="244">
        <v>836</v>
      </c>
      <c r="M15" s="244"/>
      <c r="N15" s="245">
        <v>0</v>
      </c>
      <c r="O15" s="246"/>
      <c r="P15" s="186"/>
      <c r="Q15" s="12"/>
      <c r="R15" s="293"/>
    </row>
    <row r="16" spans="1:18" s="154" customFormat="1" x14ac:dyDescent="0.2">
      <c r="A16" s="154">
        <v>4</v>
      </c>
      <c r="B16" s="154" t="s">
        <v>214</v>
      </c>
      <c r="C16" s="149"/>
      <c r="D16" s="150">
        <v>61</v>
      </c>
      <c r="E16" s="230" t="s">
        <v>66</v>
      </c>
      <c r="F16" s="302" t="s">
        <v>966</v>
      </c>
      <c r="G16" s="152">
        <v>9041968</v>
      </c>
      <c r="H16" s="279">
        <f>+L16</f>
        <v>8826243</v>
      </c>
      <c r="I16" s="279">
        <f>+N16</f>
        <v>14067849</v>
      </c>
      <c r="J16" s="277">
        <f t="shared" si="2"/>
        <v>8826243</v>
      </c>
      <c r="K16" s="277">
        <f t="shared" si="3"/>
        <v>14067849</v>
      </c>
      <c r="L16" s="245">
        <v>8826243</v>
      </c>
      <c r="M16" s="245"/>
      <c r="N16" s="245">
        <f>9246215+4821634</f>
        <v>14067849</v>
      </c>
      <c r="O16" s="245"/>
      <c r="P16" s="152">
        <v>11657032</v>
      </c>
      <c r="Q16" s="296"/>
      <c r="R16" s="293"/>
    </row>
    <row r="17" spans="1:18" s="154" customFormat="1" x14ac:dyDescent="0.2">
      <c r="B17" s="240" t="s">
        <v>745</v>
      </c>
      <c r="C17" s="149"/>
      <c r="D17" s="150">
        <v>70</v>
      </c>
      <c r="E17" s="230" t="s">
        <v>67</v>
      </c>
      <c r="F17" s="302" t="s">
        <v>963</v>
      </c>
      <c r="G17" s="151"/>
      <c r="H17" s="279"/>
      <c r="I17" s="279"/>
      <c r="J17" s="279">
        <f>-M17</f>
        <v>-147996</v>
      </c>
      <c r="K17" s="279">
        <f>-O17</f>
        <v>-182290</v>
      </c>
      <c r="L17" s="245"/>
      <c r="M17" s="245">
        <v>147996</v>
      </c>
      <c r="N17" s="244"/>
      <c r="O17" s="244">
        <v>182290</v>
      </c>
      <c r="P17" s="221"/>
      <c r="Q17" s="296"/>
      <c r="R17" s="293"/>
    </row>
    <row r="18" spans="1:18" s="154" customFormat="1" x14ac:dyDescent="0.2">
      <c r="B18" s="240" t="s">
        <v>746</v>
      </c>
      <c r="C18" s="149"/>
      <c r="D18" s="150">
        <v>71</v>
      </c>
      <c r="E18" s="230" t="s">
        <v>68</v>
      </c>
      <c r="F18" s="302" t="s">
        <v>964</v>
      </c>
      <c r="G18" s="151"/>
      <c r="H18" s="279"/>
      <c r="I18" s="279"/>
      <c r="J18" s="279">
        <f t="shared" ref="J18:J19" si="4">-M18</f>
        <v>-2046481</v>
      </c>
      <c r="K18" s="279">
        <f t="shared" ref="K18:K19" si="5">-O18</f>
        <v>-2227691</v>
      </c>
      <c r="L18" s="245"/>
      <c r="M18" s="245">
        <v>2046481</v>
      </c>
      <c r="N18" s="244"/>
      <c r="O18" s="244">
        <v>2227691</v>
      </c>
      <c r="P18" s="221"/>
      <c r="Q18" s="296"/>
      <c r="R18" s="293"/>
    </row>
    <row r="19" spans="1:18" s="154" customFormat="1" x14ac:dyDescent="0.2">
      <c r="B19" s="240" t="s">
        <v>747</v>
      </c>
      <c r="C19" s="149"/>
      <c r="D19" s="150">
        <v>75</v>
      </c>
      <c r="E19" s="230" t="s">
        <v>69</v>
      </c>
      <c r="F19" s="302" t="s">
        <v>965</v>
      </c>
      <c r="G19" s="151">
        <v>13819379</v>
      </c>
      <c r="H19" s="279">
        <f>-SUM(M17:M19)</f>
        <v>-2195092</v>
      </c>
      <c r="I19" s="279">
        <f>-SUM(O17:O19)</f>
        <v>-2410817</v>
      </c>
      <c r="J19" s="279">
        <f t="shared" si="4"/>
        <v>-615</v>
      </c>
      <c r="K19" s="279">
        <f t="shared" si="5"/>
        <v>-836</v>
      </c>
      <c r="L19" s="245"/>
      <c r="M19" s="245">
        <v>615</v>
      </c>
      <c r="N19" s="244"/>
      <c r="O19" s="244">
        <v>836</v>
      </c>
      <c r="P19" s="221">
        <v>16524490</v>
      </c>
      <c r="Q19" s="296"/>
      <c r="R19" s="293"/>
    </row>
    <row r="20" spans="1:18" s="154" customFormat="1" x14ac:dyDescent="0.2">
      <c r="B20" s="154" t="s">
        <v>554</v>
      </c>
      <c r="C20" s="149"/>
      <c r="D20" s="150">
        <v>100</v>
      </c>
      <c r="E20" s="230" t="s">
        <v>70</v>
      </c>
      <c r="F20" s="302" t="s">
        <v>967</v>
      </c>
      <c r="G20" s="151">
        <f>+SUM(L13:L27)-SUM(M13:M27)</f>
        <v>13819379</v>
      </c>
      <c r="H20" s="279">
        <f>+SUM(L20:L22)+SUM(L29:L31)+SUM(L36:L40)</f>
        <v>5030319</v>
      </c>
      <c r="I20" s="279">
        <f>+SUM(N20:N22)+SUM(N29:N31)+SUM(N36:N40)</f>
        <v>5121968</v>
      </c>
      <c r="J20" s="277">
        <f t="shared" ref="J20" si="6">+L20</f>
        <v>3824051</v>
      </c>
      <c r="K20" s="277">
        <f t="shared" ref="K20" si="7">+N20</f>
        <v>3878057</v>
      </c>
      <c r="L20" s="245">
        <v>3824051</v>
      </c>
      <c r="M20" s="245"/>
      <c r="N20" s="245">
        <v>3878057</v>
      </c>
      <c r="O20" s="245"/>
      <c r="P20" s="219">
        <f>+SUM(N13:N27)-SUM(O13:O27)</f>
        <v>16524490</v>
      </c>
      <c r="Q20" s="296"/>
      <c r="R20" s="293"/>
    </row>
    <row r="21" spans="1:18" s="154" customFormat="1" x14ac:dyDescent="0.2">
      <c r="B21" s="154" t="s">
        <v>556</v>
      </c>
      <c r="C21" s="149"/>
      <c r="D21" s="150">
        <v>105</v>
      </c>
      <c r="E21" s="230" t="s">
        <v>71</v>
      </c>
      <c r="F21" s="302" t="s">
        <v>968</v>
      </c>
      <c r="G21" s="189">
        <f>+G19-G20</f>
        <v>0</v>
      </c>
      <c r="H21" s="279"/>
      <c r="I21" s="279"/>
      <c r="J21" s="277">
        <f t="shared" ref="J21:J27" si="8">+L21</f>
        <v>377842</v>
      </c>
      <c r="K21" s="277">
        <f t="shared" ref="K21:K27" si="9">+N21</f>
        <v>410836</v>
      </c>
      <c r="L21" s="245">
        <v>377842</v>
      </c>
      <c r="M21" s="245"/>
      <c r="N21" s="245">
        <v>410836</v>
      </c>
      <c r="O21" s="245"/>
      <c r="P21" s="189">
        <f>+P19-P20</f>
        <v>0</v>
      </c>
      <c r="Q21" s="296"/>
      <c r="R21" s="293"/>
    </row>
    <row r="22" spans="1:18" s="154" customFormat="1" x14ac:dyDescent="0.2">
      <c r="B22" s="154" t="s">
        <v>558</v>
      </c>
      <c r="C22" s="149"/>
      <c r="D22" s="150">
        <v>108</v>
      </c>
      <c r="E22" s="230" t="s">
        <v>3</v>
      </c>
      <c r="F22" s="302" t="s">
        <v>969</v>
      </c>
      <c r="G22" s="151"/>
      <c r="H22" s="279"/>
      <c r="I22" s="279"/>
      <c r="J22" s="277">
        <f t="shared" si="8"/>
        <v>138676</v>
      </c>
      <c r="K22" s="277">
        <f t="shared" si="9"/>
        <v>144565</v>
      </c>
      <c r="L22" s="245">
        <v>138676</v>
      </c>
      <c r="M22" s="245"/>
      <c r="N22" s="245">
        <v>144565</v>
      </c>
      <c r="O22" s="245"/>
      <c r="P22" s="151"/>
      <c r="Q22" s="296"/>
      <c r="R22" s="293"/>
    </row>
    <row r="23" spans="1:18" s="154" customFormat="1" x14ac:dyDescent="0.2">
      <c r="B23" s="154" t="s">
        <v>946</v>
      </c>
      <c r="C23" s="149"/>
      <c r="D23" s="150">
        <v>140</v>
      </c>
      <c r="E23" s="230" t="s">
        <v>72</v>
      </c>
      <c r="F23" s="302" t="s">
        <v>970</v>
      </c>
      <c r="G23" s="151"/>
      <c r="H23" s="279">
        <f>+L23</f>
        <v>40140</v>
      </c>
      <c r="I23" s="279">
        <f>+N23</f>
        <v>40000</v>
      </c>
      <c r="J23" s="277">
        <f t="shared" si="8"/>
        <v>40140</v>
      </c>
      <c r="K23" s="277">
        <f t="shared" si="9"/>
        <v>40000</v>
      </c>
      <c r="L23" s="246">
        <v>40140</v>
      </c>
      <c r="M23" s="245"/>
      <c r="N23" s="247">
        <v>40000</v>
      </c>
      <c r="O23" s="245"/>
      <c r="P23" s="151"/>
      <c r="Q23" s="296"/>
      <c r="R23" s="293"/>
    </row>
    <row r="24" spans="1:18" s="154" customFormat="1" x14ac:dyDescent="0.2">
      <c r="B24" s="154" t="s">
        <v>942</v>
      </c>
      <c r="C24" s="149"/>
      <c r="D24" s="150">
        <v>146</v>
      </c>
      <c r="E24" s="230" t="s">
        <v>73</v>
      </c>
      <c r="F24" s="302" t="s">
        <v>1034</v>
      </c>
      <c r="G24" s="151"/>
      <c r="H24" s="279"/>
      <c r="I24" s="279"/>
      <c r="J24" s="277">
        <f t="shared" si="8"/>
        <v>18403</v>
      </c>
      <c r="K24" s="277">
        <f t="shared" si="9"/>
        <v>18000</v>
      </c>
      <c r="L24" s="245">
        <v>18403</v>
      </c>
      <c r="M24" s="245"/>
      <c r="N24" s="248">
        <v>18000</v>
      </c>
      <c r="O24" s="245"/>
      <c r="P24" s="221"/>
      <c r="Q24" s="296"/>
      <c r="R24" s="293" t="s">
        <v>1033</v>
      </c>
    </row>
    <row r="25" spans="1:18" s="154" customFormat="1" x14ac:dyDescent="0.2">
      <c r="B25" s="154" t="s">
        <v>951</v>
      </c>
      <c r="C25" s="149"/>
      <c r="D25" s="150">
        <v>144</v>
      </c>
      <c r="E25" s="230" t="s">
        <v>6</v>
      </c>
      <c r="F25" s="302" t="s">
        <v>1034</v>
      </c>
      <c r="G25" s="151"/>
      <c r="H25" s="279">
        <f>+L24+L25+L27+SUM(L32:L34)+SUM(L43:L45)</f>
        <v>279468</v>
      </c>
      <c r="I25" s="279">
        <f>+N24+N25+N27+SUM(N32:N34)+SUM(N43:N45)</f>
        <v>241176</v>
      </c>
      <c r="J25" s="277">
        <f t="shared" si="8"/>
        <v>179077</v>
      </c>
      <c r="K25" s="277">
        <f t="shared" si="9"/>
        <v>143176</v>
      </c>
      <c r="L25" s="245">
        <v>179077</v>
      </c>
      <c r="M25" s="245"/>
      <c r="N25" s="248">
        <v>143176</v>
      </c>
      <c r="O25" s="245"/>
      <c r="P25" s="151"/>
      <c r="Q25" s="296"/>
      <c r="R25" s="293" t="s">
        <v>1033</v>
      </c>
    </row>
    <row r="26" spans="1:18" s="154" customFormat="1" x14ac:dyDescent="0.2">
      <c r="B26" s="154" t="s">
        <v>952</v>
      </c>
      <c r="C26" s="149"/>
      <c r="D26" s="150">
        <v>144</v>
      </c>
      <c r="E26" s="230" t="s">
        <v>7</v>
      </c>
      <c r="F26" s="302" t="s">
        <v>1034</v>
      </c>
      <c r="G26" s="151"/>
      <c r="H26" s="279">
        <f>+L26</f>
        <v>167234</v>
      </c>
      <c r="I26" s="279">
        <f>+N26</f>
        <v>202824</v>
      </c>
      <c r="J26" s="277">
        <f t="shared" si="8"/>
        <v>167234</v>
      </c>
      <c r="K26" s="277">
        <f t="shared" si="9"/>
        <v>202824</v>
      </c>
      <c r="L26" s="245">
        <v>167234</v>
      </c>
      <c r="M26" s="245"/>
      <c r="N26" s="248">
        <v>202824</v>
      </c>
      <c r="O26" s="245"/>
      <c r="P26" s="221"/>
      <c r="Q26" s="296"/>
      <c r="R26" s="293" t="s">
        <v>1033</v>
      </c>
    </row>
    <row r="27" spans="1:18" s="154" customFormat="1" x14ac:dyDescent="0.2">
      <c r="B27" s="154" t="s">
        <v>943</v>
      </c>
      <c r="C27" s="149"/>
      <c r="D27" s="150">
        <v>145</v>
      </c>
      <c r="E27" s="230" t="s">
        <v>8</v>
      </c>
      <c r="F27" s="302" t="s">
        <v>1034</v>
      </c>
      <c r="G27" s="151"/>
      <c r="H27" s="279"/>
      <c r="I27" s="279"/>
      <c r="J27" s="277">
        <f t="shared" si="8"/>
        <v>31988</v>
      </c>
      <c r="K27" s="277">
        <f t="shared" si="9"/>
        <v>30000</v>
      </c>
      <c r="L27" s="245">
        <v>31988</v>
      </c>
      <c r="M27" s="245"/>
      <c r="N27" s="245">
        <v>30000</v>
      </c>
      <c r="O27" s="245"/>
      <c r="P27" s="151"/>
      <c r="Q27" s="296"/>
      <c r="R27" s="293" t="s">
        <v>1033</v>
      </c>
    </row>
    <row r="28" spans="1:18" s="162" customFormat="1" x14ac:dyDescent="0.2">
      <c r="A28" s="162">
        <v>5</v>
      </c>
      <c r="B28" s="194" t="s">
        <v>461</v>
      </c>
      <c r="C28" s="158"/>
      <c r="D28" s="159">
        <v>161</v>
      </c>
      <c r="E28" s="231" t="s">
        <v>74</v>
      </c>
      <c r="F28" s="303" t="s">
        <v>983</v>
      </c>
      <c r="G28" s="160">
        <v>221780</v>
      </c>
      <c r="H28" s="280"/>
      <c r="I28" s="280"/>
      <c r="J28" s="280">
        <f>+L28</f>
        <v>3771</v>
      </c>
      <c r="K28" s="280">
        <f>+N28</f>
        <v>87955</v>
      </c>
      <c r="L28" s="249">
        <v>3771</v>
      </c>
      <c r="M28" s="249"/>
      <c r="N28" s="249">
        <v>87955</v>
      </c>
      <c r="O28" s="249"/>
      <c r="P28" s="222">
        <v>260471</v>
      </c>
      <c r="Q28" s="296" t="s">
        <v>462</v>
      </c>
      <c r="R28" s="293"/>
    </row>
    <row r="29" spans="1:18" s="162" customFormat="1" x14ac:dyDescent="0.2">
      <c r="B29" s="162" t="s">
        <v>554</v>
      </c>
      <c r="C29" s="158"/>
      <c r="D29" s="159">
        <v>150</v>
      </c>
      <c r="E29" s="231" t="s">
        <v>75</v>
      </c>
      <c r="F29" s="303" t="s">
        <v>980</v>
      </c>
      <c r="G29" s="160">
        <f>+SUM(L28:L34)-SUM(M28:M34)</f>
        <v>221780</v>
      </c>
      <c r="H29" s="280"/>
      <c r="I29" s="280"/>
      <c r="J29" s="280">
        <f t="shared" ref="J29:J34" si="10">+L29</f>
        <v>169160</v>
      </c>
      <c r="K29" s="280">
        <f t="shared" ref="K29:K34" si="11">+N29</f>
        <v>128161</v>
      </c>
      <c r="L29" s="249">
        <v>169160</v>
      </c>
      <c r="M29" s="249"/>
      <c r="N29" s="249">
        <v>128161</v>
      </c>
      <c r="O29" s="249"/>
      <c r="P29" s="219">
        <f>+SUM(N28:N34)-SUM(O28:O34)</f>
        <v>260471</v>
      </c>
      <c r="Q29" s="296"/>
      <c r="R29" s="293"/>
    </row>
    <row r="30" spans="1:18" s="162" customFormat="1" x14ac:dyDescent="0.2">
      <c r="B30" s="162" t="s">
        <v>556</v>
      </c>
      <c r="C30" s="158"/>
      <c r="D30" s="159">
        <v>155</v>
      </c>
      <c r="E30" s="231" t="s">
        <v>76</v>
      </c>
      <c r="F30" s="303" t="s">
        <v>981</v>
      </c>
      <c r="G30" s="189">
        <f>+G28-G29</f>
        <v>0</v>
      </c>
      <c r="H30" s="280"/>
      <c r="I30" s="280"/>
      <c r="J30" s="280">
        <f t="shared" si="10"/>
        <v>16714</v>
      </c>
      <c r="K30" s="280">
        <f t="shared" si="11"/>
        <v>13577</v>
      </c>
      <c r="L30" s="249">
        <v>16714</v>
      </c>
      <c r="M30" s="249"/>
      <c r="N30" s="249">
        <v>13577</v>
      </c>
      <c r="O30" s="249"/>
      <c r="P30" s="189">
        <f>+P28-P29</f>
        <v>0</v>
      </c>
      <c r="Q30" s="296"/>
      <c r="R30" s="293"/>
    </row>
    <row r="31" spans="1:18" s="162" customFormat="1" x14ac:dyDescent="0.2">
      <c r="B31" s="162" t="s">
        <v>558</v>
      </c>
      <c r="C31" s="158"/>
      <c r="D31" s="159">
        <v>158</v>
      </c>
      <c r="E31" s="231" t="s">
        <v>4</v>
      </c>
      <c r="F31" s="303" t="s">
        <v>982</v>
      </c>
      <c r="G31" s="160"/>
      <c r="H31" s="280"/>
      <c r="I31" s="280"/>
      <c r="J31" s="280">
        <f t="shared" si="10"/>
        <v>6135</v>
      </c>
      <c r="K31" s="280">
        <f t="shared" si="11"/>
        <v>4778</v>
      </c>
      <c r="L31" s="249">
        <v>6135</v>
      </c>
      <c r="M31" s="249"/>
      <c r="N31" s="249">
        <v>4778</v>
      </c>
      <c r="O31" s="249"/>
      <c r="P31" s="160"/>
      <c r="Q31" s="296"/>
      <c r="R31" s="293"/>
    </row>
    <row r="32" spans="1:18" s="162" customFormat="1" x14ac:dyDescent="0.2">
      <c r="B32" s="162" t="s">
        <v>942</v>
      </c>
      <c r="C32" s="158"/>
      <c r="D32" s="159">
        <v>196</v>
      </c>
      <c r="E32" s="231" t="s">
        <v>77</v>
      </c>
      <c r="F32" s="303" t="s">
        <v>1035</v>
      </c>
      <c r="G32" s="160"/>
      <c r="H32" s="280"/>
      <c r="I32" s="280"/>
      <c r="J32" s="280">
        <f t="shared" si="10"/>
        <v>3000</v>
      </c>
      <c r="K32" s="280">
        <f t="shared" si="11"/>
        <v>3000</v>
      </c>
      <c r="L32" s="249">
        <v>3000</v>
      </c>
      <c r="M32" s="249"/>
      <c r="N32" s="249">
        <v>3000</v>
      </c>
      <c r="O32" s="249"/>
      <c r="P32" s="160"/>
      <c r="Q32" s="296"/>
      <c r="R32" s="293" t="s">
        <v>1033</v>
      </c>
    </row>
    <row r="33" spans="1:19" s="162" customFormat="1" x14ac:dyDescent="0.2">
      <c r="B33" s="162" t="s">
        <v>941</v>
      </c>
      <c r="C33" s="158"/>
      <c r="D33" s="159">
        <v>192</v>
      </c>
      <c r="E33" s="231" t="s">
        <v>9</v>
      </c>
      <c r="F33" s="303" t="s">
        <v>1035</v>
      </c>
      <c r="G33" s="160"/>
      <c r="H33" s="280"/>
      <c r="I33" s="280"/>
      <c r="J33" s="280">
        <f t="shared" si="10"/>
        <v>20000</v>
      </c>
      <c r="K33" s="280">
        <f t="shared" si="11"/>
        <v>20000</v>
      </c>
      <c r="L33" s="249">
        <v>20000</v>
      </c>
      <c r="M33" s="249"/>
      <c r="N33" s="249">
        <v>20000</v>
      </c>
      <c r="O33" s="249"/>
      <c r="P33" s="160"/>
      <c r="Q33" s="296"/>
      <c r="R33" s="293" t="s">
        <v>1033</v>
      </c>
    </row>
    <row r="34" spans="1:19" s="162" customFormat="1" x14ac:dyDescent="0.2">
      <c r="B34" s="162" t="s">
        <v>943</v>
      </c>
      <c r="C34" s="158"/>
      <c r="D34" s="159">
        <v>195</v>
      </c>
      <c r="E34" s="231" t="s">
        <v>10</v>
      </c>
      <c r="F34" s="303" t="s">
        <v>1035</v>
      </c>
      <c r="G34" s="160"/>
      <c r="H34" s="280"/>
      <c r="I34" s="280"/>
      <c r="J34" s="280">
        <f t="shared" si="10"/>
        <v>3000</v>
      </c>
      <c r="K34" s="280">
        <f t="shared" si="11"/>
        <v>3000</v>
      </c>
      <c r="L34" s="249">
        <v>3000</v>
      </c>
      <c r="M34" s="249"/>
      <c r="N34" s="249">
        <v>3000</v>
      </c>
      <c r="O34" s="249"/>
      <c r="P34" s="160"/>
      <c r="Q34" s="296"/>
      <c r="R34" s="293" t="s">
        <v>1033</v>
      </c>
    </row>
    <row r="35" spans="1:19" s="163" customFormat="1" x14ac:dyDescent="0.2">
      <c r="A35" s="163">
        <v>6</v>
      </c>
      <c r="B35" s="163" t="s">
        <v>463</v>
      </c>
      <c r="C35" s="164"/>
      <c r="D35" s="165">
        <v>288</v>
      </c>
      <c r="E35" s="232" t="s">
        <v>78</v>
      </c>
      <c r="F35" s="304">
        <v>2378</v>
      </c>
      <c r="G35" s="197">
        <v>862719</v>
      </c>
      <c r="H35" s="281">
        <f>+L35+L28</f>
        <v>330923</v>
      </c>
      <c r="I35" s="281">
        <f>+N35+N28</f>
        <v>555118</v>
      </c>
      <c r="J35" s="281">
        <f>+L35</f>
        <v>327152</v>
      </c>
      <c r="K35" s="281">
        <f>+N35</f>
        <v>467163</v>
      </c>
      <c r="L35" s="250">
        <v>327152</v>
      </c>
      <c r="M35" s="250"/>
      <c r="N35" s="250">
        <v>467163</v>
      </c>
      <c r="O35" s="250"/>
      <c r="P35" s="224">
        <v>1057994</v>
      </c>
      <c r="Q35" s="294" t="s">
        <v>464</v>
      </c>
      <c r="R35" s="293"/>
    </row>
    <row r="36" spans="1:19" s="163" customFormat="1" x14ac:dyDescent="0.2">
      <c r="A36" s="163">
        <v>7</v>
      </c>
      <c r="B36" s="167" t="s">
        <v>554</v>
      </c>
      <c r="C36" s="167"/>
      <c r="D36" s="168">
        <v>231</v>
      </c>
      <c r="E36" s="233" t="s">
        <v>79</v>
      </c>
      <c r="F36" s="304" t="s">
        <v>984</v>
      </c>
      <c r="G36" s="198">
        <f>+SUM(L35:L46)-SUM(M35:M46)</f>
        <v>862719</v>
      </c>
      <c r="H36" s="282"/>
      <c r="I36" s="282"/>
      <c r="J36" s="281">
        <f t="shared" ref="J36:J45" si="12">+L36</f>
        <v>184539</v>
      </c>
      <c r="K36" s="281">
        <f t="shared" ref="K36:K45" si="13">+N36</f>
        <v>170881</v>
      </c>
      <c r="L36" s="247">
        <v>184539</v>
      </c>
      <c r="M36" s="247"/>
      <c r="N36" s="247">
        <v>170881</v>
      </c>
      <c r="O36" s="247"/>
      <c r="P36" s="219">
        <f>+SUM(N35:N46)-SUM(O35:O46)</f>
        <v>1057994</v>
      </c>
      <c r="Q36" s="294" t="s">
        <v>555</v>
      </c>
      <c r="R36" s="293"/>
    </row>
    <row r="37" spans="1:19" s="163" customFormat="1" x14ac:dyDescent="0.2">
      <c r="A37" s="163">
        <v>8</v>
      </c>
      <c r="B37" s="167" t="s">
        <v>556</v>
      </c>
      <c r="C37" s="167"/>
      <c r="D37" s="168">
        <v>235</v>
      </c>
      <c r="E37" s="233" t="s">
        <v>80</v>
      </c>
      <c r="F37" s="304" t="s">
        <v>985</v>
      </c>
      <c r="G37" s="199">
        <f>+G35-G36</f>
        <v>0</v>
      </c>
      <c r="H37" s="283"/>
      <c r="I37" s="283"/>
      <c r="J37" s="281">
        <f t="shared" si="12"/>
        <v>18233</v>
      </c>
      <c r="K37" s="281">
        <f t="shared" si="13"/>
        <v>18103</v>
      </c>
      <c r="L37" s="247">
        <v>18233</v>
      </c>
      <c r="M37" s="247"/>
      <c r="N37" s="247">
        <v>18103</v>
      </c>
      <c r="O37" s="247"/>
      <c r="P37" s="225">
        <f>+P35-P36</f>
        <v>0</v>
      </c>
      <c r="Q37" s="296" t="s">
        <v>557</v>
      </c>
      <c r="R37" s="293"/>
    </row>
    <row r="38" spans="1:19" s="163" customFormat="1" x14ac:dyDescent="0.2">
      <c r="A38" s="163">
        <v>9</v>
      </c>
      <c r="B38" s="167" t="s">
        <v>558</v>
      </c>
      <c r="C38" s="167"/>
      <c r="D38" s="168">
        <v>240</v>
      </c>
      <c r="E38" s="233" t="s">
        <v>5</v>
      </c>
      <c r="F38" s="304" t="s">
        <v>986</v>
      </c>
      <c r="G38" s="168"/>
      <c r="H38" s="283"/>
      <c r="I38" s="283"/>
      <c r="J38" s="281">
        <f t="shared" si="12"/>
        <v>6692</v>
      </c>
      <c r="K38" s="281">
        <f t="shared" si="13"/>
        <v>6370</v>
      </c>
      <c r="L38" s="247">
        <v>6692</v>
      </c>
      <c r="M38" s="247"/>
      <c r="N38" s="247">
        <v>6370</v>
      </c>
      <c r="O38" s="247"/>
      <c r="P38" s="169"/>
      <c r="Q38" s="294" t="s">
        <v>559</v>
      </c>
      <c r="R38" s="293"/>
    </row>
    <row r="39" spans="1:19" s="163" customFormat="1" x14ac:dyDescent="0.2">
      <c r="A39" s="163">
        <v>10</v>
      </c>
      <c r="B39" s="167" t="s">
        <v>571</v>
      </c>
      <c r="D39" s="165">
        <v>335</v>
      </c>
      <c r="E39" s="232" t="s">
        <v>81</v>
      </c>
      <c r="F39" s="304" t="s">
        <v>987</v>
      </c>
      <c r="G39" s="165"/>
      <c r="H39" s="283"/>
      <c r="I39" s="283"/>
      <c r="J39" s="281">
        <f t="shared" si="12"/>
        <v>240321</v>
      </c>
      <c r="K39" s="281">
        <f t="shared" si="13"/>
        <v>267040</v>
      </c>
      <c r="L39" s="247">
        <v>240321</v>
      </c>
      <c r="M39" s="247"/>
      <c r="N39" s="247">
        <v>267040</v>
      </c>
      <c r="O39" s="247"/>
      <c r="P39" s="169"/>
      <c r="Q39" s="294" t="s">
        <v>572</v>
      </c>
      <c r="R39" s="293"/>
      <c r="S39" s="163" t="s">
        <v>573</v>
      </c>
    </row>
    <row r="40" spans="1:19" s="163" customFormat="1" x14ac:dyDescent="0.2">
      <c r="A40" s="163">
        <v>11</v>
      </c>
      <c r="B40" s="167" t="s">
        <v>574</v>
      </c>
      <c r="D40" s="165">
        <v>339</v>
      </c>
      <c r="E40" s="232" t="s">
        <v>82</v>
      </c>
      <c r="F40" s="304" t="s">
        <v>988</v>
      </c>
      <c r="G40" s="165"/>
      <c r="H40" s="283"/>
      <c r="I40" s="283"/>
      <c r="J40" s="281">
        <f t="shared" si="12"/>
        <v>47956</v>
      </c>
      <c r="K40" s="281">
        <f t="shared" si="13"/>
        <v>79600</v>
      </c>
      <c r="L40" s="247">
        <v>47956</v>
      </c>
      <c r="M40" s="247"/>
      <c r="N40" s="247">
        <v>79600</v>
      </c>
      <c r="O40" s="247"/>
      <c r="P40" s="169"/>
      <c r="Q40" s="296" t="s">
        <v>575</v>
      </c>
      <c r="R40" s="293"/>
      <c r="S40" s="163" t="s">
        <v>573</v>
      </c>
    </row>
    <row r="41" spans="1:19" s="163" customFormat="1" x14ac:dyDescent="0.2">
      <c r="A41" s="163">
        <v>12</v>
      </c>
      <c r="B41" s="167" t="s">
        <v>531</v>
      </c>
      <c r="C41" s="167"/>
      <c r="D41" s="168">
        <v>331</v>
      </c>
      <c r="E41" s="233" t="s">
        <v>83</v>
      </c>
      <c r="F41" s="304" t="s">
        <v>989</v>
      </c>
      <c r="G41" s="168"/>
      <c r="H41" s="290">
        <f>+L41</f>
        <v>16500</v>
      </c>
      <c r="I41" s="290">
        <f>+N41</f>
        <v>16500</v>
      </c>
      <c r="J41" s="281">
        <f t="shared" si="12"/>
        <v>16500</v>
      </c>
      <c r="K41" s="281">
        <f t="shared" si="13"/>
        <v>16500</v>
      </c>
      <c r="L41" s="247">
        <v>16500</v>
      </c>
      <c r="M41" s="247"/>
      <c r="N41" s="247">
        <v>16500</v>
      </c>
      <c r="O41" s="247"/>
      <c r="P41" s="169"/>
      <c r="Q41" s="294" t="s">
        <v>532</v>
      </c>
      <c r="R41" s="293"/>
      <c r="S41" s="163" t="s">
        <v>842</v>
      </c>
    </row>
    <row r="42" spans="1:19" s="163" customFormat="1" x14ac:dyDescent="0.2">
      <c r="A42" s="163">
        <v>13</v>
      </c>
      <c r="B42" s="167" t="s">
        <v>533</v>
      </c>
      <c r="C42" s="167"/>
      <c r="D42" s="168">
        <v>301</v>
      </c>
      <c r="E42" s="233" t="s">
        <v>84</v>
      </c>
      <c r="F42" s="304" t="s">
        <v>990</v>
      </c>
      <c r="G42" s="168"/>
      <c r="H42" s="290">
        <f>+L42</f>
        <v>6922</v>
      </c>
      <c r="I42" s="290">
        <f>+N42</f>
        <v>10445</v>
      </c>
      <c r="J42" s="281">
        <f t="shared" si="12"/>
        <v>6922</v>
      </c>
      <c r="K42" s="281">
        <f t="shared" si="13"/>
        <v>10445</v>
      </c>
      <c r="L42" s="247">
        <v>6922</v>
      </c>
      <c r="M42" s="247"/>
      <c r="N42" s="247">
        <v>10445</v>
      </c>
      <c r="O42" s="247"/>
      <c r="P42" s="169"/>
      <c r="Q42" s="295" t="s">
        <v>534</v>
      </c>
      <c r="R42" s="293"/>
    </row>
    <row r="43" spans="1:19" s="163" customFormat="1" x14ac:dyDescent="0.2">
      <c r="B43" s="167" t="s">
        <v>942</v>
      </c>
      <c r="C43" s="167"/>
      <c r="D43" s="168">
        <v>342</v>
      </c>
      <c r="E43" s="233" t="s">
        <v>85</v>
      </c>
      <c r="F43" s="304" t="s">
        <v>1036</v>
      </c>
      <c r="G43" s="168"/>
      <c r="H43" s="290"/>
      <c r="I43" s="290"/>
      <c r="J43" s="281">
        <f t="shared" si="12"/>
        <v>2000</v>
      </c>
      <c r="K43" s="281">
        <f t="shared" si="13"/>
        <v>2000</v>
      </c>
      <c r="L43" s="247">
        <v>2000</v>
      </c>
      <c r="M43" s="247"/>
      <c r="N43" s="247">
        <v>2000</v>
      </c>
      <c r="O43" s="247"/>
      <c r="P43" s="169"/>
      <c r="Q43" s="295"/>
      <c r="R43" s="293" t="s">
        <v>1033</v>
      </c>
    </row>
    <row r="44" spans="1:19" s="163" customFormat="1" x14ac:dyDescent="0.2">
      <c r="B44" s="167" t="s">
        <v>941</v>
      </c>
      <c r="C44" s="167"/>
      <c r="D44" s="168">
        <v>343</v>
      </c>
      <c r="E44" s="233" t="s">
        <v>11</v>
      </c>
      <c r="F44" s="304" t="s">
        <v>1036</v>
      </c>
      <c r="G44" s="168"/>
      <c r="H44" s="283"/>
      <c r="I44" s="283"/>
      <c r="J44" s="281">
        <f t="shared" si="12"/>
        <v>10000</v>
      </c>
      <c r="K44" s="281">
        <f t="shared" si="13"/>
        <v>10000</v>
      </c>
      <c r="L44" s="247">
        <v>10000</v>
      </c>
      <c r="M44" s="247"/>
      <c r="N44" s="247">
        <v>10000</v>
      </c>
      <c r="O44" s="247"/>
      <c r="P44" s="169"/>
      <c r="Q44" s="295"/>
      <c r="R44" s="293" t="s">
        <v>1033</v>
      </c>
    </row>
    <row r="45" spans="1:19" s="163" customFormat="1" x14ac:dyDescent="0.2">
      <c r="B45" s="167" t="s">
        <v>943</v>
      </c>
      <c r="C45" s="167"/>
      <c r="D45" s="168">
        <v>346</v>
      </c>
      <c r="E45" s="233" t="s">
        <v>12</v>
      </c>
      <c r="F45" s="304" t="s">
        <v>1036</v>
      </c>
      <c r="G45" s="168"/>
      <c r="H45" s="290"/>
      <c r="I45" s="290"/>
      <c r="J45" s="281">
        <f t="shared" si="12"/>
        <v>12000</v>
      </c>
      <c r="K45" s="281">
        <f t="shared" si="13"/>
        <v>12000</v>
      </c>
      <c r="L45" s="247">
        <v>12000</v>
      </c>
      <c r="M45" s="247"/>
      <c r="N45" s="247">
        <v>12000</v>
      </c>
      <c r="O45" s="247"/>
      <c r="P45" s="169"/>
      <c r="Q45" s="295"/>
      <c r="R45" s="293" t="s">
        <v>1033</v>
      </c>
    </row>
    <row r="46" spans="1:19" s="163" customFormat="1" x14ac:dyDescent="0.2">
      <c r="A46" s="163">
        <v>17</v>
      </c>
      <c r="B46" s="167" t="s">
        <v>543</v>
      </c>
      <c r="C46" s="167"/>
      <c r="D46" s="168">
        <v>349</v>
      </c>
      <c r="E46" s="233" t="s">
        <v>86</v>
      </c>
      <c r="F46" s="304" t="s">
        <v>991</v>
      </c>
      <c r="G46" s="168"/>
      <c r="H46" s="290">
        <f>-M46</f>
        <v>-9596</v>
      </c>
      <c r="I46" s="290">
        <f>-O46</f>
        <v>-2108</v>
      </c>
      <c r="J46" s="290">
        <f>-M46</f>
        <v>-9596</v>
      </c>
      <c r="K46" s="290">
        <f>-O46</f>
        <v>-2108</v>
      </c>
      <c r="L46" s="251"/>
      <c r="M46" s="252">
        <v>9596</v>
      </c>
      <c r="N46" s="251"/>
      <c r="O46" s="252">
        <v>2108</v>
      </c>
      <c r="P46" s="172"/>
      <c r="Q46" s="296" t="s">
        <v>544</v>
      </c>
      <c r="R46" s="293"/>
    </row>
    <row r="47" spans="1:19" s="201" customFormat="1" x14ac:dyDescent="0.2">
      <c r="A47" s="201">
        <v>18</v>
      </c>
      <c r="B47" s="201" t="s">
        <v>467</v>
      </c>
      <c r="C47" s="202"/>
      <c r="D47" s="203">
        <v>380</v>
      </c>
      <c r="E47" s="234" t="s">
        <v>87</v>
      </c>
      <c r="F47" s="305" t="s">
        <v>992</v>
      </c>
      <c r="G47" s="203"/>
      <c r="H47" s="292">
        <f>-M47</f>
        <v>-372</v>
      </c>
      <c r="I47" s="292">
        <f>-O47</f>
        <v>-1876</v>
      </c>
      <c r="J47" s="292">
        <f>-M47</f>
        <v>-372</v>
      </c>
      <c r="K47" s="292">
        <f>-O47</f>
        <v>-1876</v>
      </c>
      <c r="L47" s="253"/>
      <c r="M47" s="254">
        <v>372</v>
      </c>
      <c r="N47" s="253"/>
      <c r="O47" s="254">
        <v>1876</v>
      </c>
      <c r="P47" s="204"/>
      <c r="Q47" s="294" t="s">
        <v>468</v>
      </c>
      <c r="R47" s="293"/>
    </row>
    <row r="48" spans="1:19" s="155" customFormat="1" x14ac:dyDescent="0.2">
      <c r="A48" s="155">
        <v>19</v>
      </c>
      <c r="B48" s="206" t="s">
        <v>583</v>
      </c>
      <c r="D48" s="156">
        <v>411</v>
      </c>
      <c r="E48" s="235" t="s">
        <v>88</v>
      </c>
      <c r="F48" s="306" t="s">
        <v>993</v>
      </c>
      <c r="G48" s="213">
        <v>81149</v>
      </c>
      <c r="H48" s="284">
        <f>+L48</f>
        <v>23386</v>
      </c>
      <c r="I48" s="284">
        <f>+N48</f>
        <v>49178</v>
      </c>
      <c r="J48" s="284">
        <f>+L48</f>
        <v>23386</v>
      </c>
      <c r="K48" s="284">
        <f>+N48</f>
        <v>49178</v>
      </c>
      <c r="L48" s="255">
        <v>23386</v>
      </c>
      <c r="M48" s="255"/>
      <c r="N48" s="255">
        <v>49178</v>
      </c>
      <c r="O48" s="255"/>
      <c r="P48" s="223">
        <v>117176</v>
      </c>
      <c r="Q48" s="295" t="s">
        <v>584</v>
      </c>
      <c r="R48" s="293"/>
    </row>
    <row r="49" spans="1:19" s="155" customFormat="1" x14ac:dyDescent="0.2">
      <c r="A49" s="155">
        <v>20</v>
      </c>
      <c r="B49" s="206" t="s">
        <v>585</v>
      </c>
      <c r="D49" s="156">
        <v>412</v>
      </c>
      <c r="E49" s="235" t="s">
        <v>89</v>
      </c>
      <c r="F49" s="306" t="s">
        <v>994</v>
      </c>
      <c r="G49" s="198">
        <f>+SUM(L48:L49)-SUM(M48:M49)</f>
        <v>81149</v>
      </c>
      <c r="H49" s="284">
        <f t="shared" ref="H49:H50" si="14">+L49</f>
        <v>57763</v>
      </c>
      <c r="I49" s="284">
        <f t="shared" ref="I49:I50" si="15">+N49</f>
        <v>67998</v>
      </c>
      <c r="J49" s="284">
        <f t="shared" ref="J49:J54" si="16">+L49</f>
        <v>57763</v>
      </c>
      <c r="K49" s="284">
        <f t="shared" ref="K49:K52" si="17">+N49</f>
        <v>67998</v>
      </c>
      <c r="L49" s="255">
        <v>57763</v>
      </c>
      <c r="M49" s="255"/>
      <c r="N49" s="255">
        <v>67998</v>
      </c>
      <c r="O49" s="255"/>
      <c r="P49" s="223">
        <f>+SUM(N48:N49)-SUM(O48:O49)</f>
        <v>117176</v>
      </c>
      <c r="Q49" s="12" t="s">
        <v>586</v>
      </c>
      <c r="R49" s="293" t="s">
        <v>997</v>
      </c>
    </row>
    <row r="50" spans="1:19" s="154" customFormat="1" x14ac:dyDescent="0.2">
      <c r="A50" s="154">
        <v>21</v>
      </c>
      <c r="B50" s="209" t="s">
        <v>211</v>
      </c>
      <c r="D50" s="150">
        <v>415</v>
      </c>
      <c r="E50" s="230" t="s">
        <v>90</v>
      </c>
      <c r="F50" s="302" t="s">
        <v>995</v>
      </c>
      <c r="G50" s="214">
        <v>212422</v>
      </c>
      <c r="H50" s="284">
        <f t="shared" si="14"/>
        <v>303243</v>
      </c>
      <c r="I50" s="284">
        <f t="shared" si="15"/>
        <v>104037</v>
      </c>
      <c r="J50" s="284">
        <f t="shared" si="16"/>
        <v>303243</v>
      </c>
      <c r="K50" s="284">
        <f t="shared" si="17"/>
        <v>104037</v>
      </c>
      <c r="L50" s="246">
        <v>303243</v>
      </c>
      <c r="M50" s="256"/>
      <c r="N50" s="246">
        <v>104037</v>
      </c>
      <c r="O50" s="246"/>
      <c r="P50" s="219">
        <v>337173</v>
      </c>
      <c r="Q50" s="294" t="s">
        <v>594</v>
      </c>
      <c r="R50" s="293"/>
    </row>
    <row r="51" spans="1:19" s="154" customFormat="1" x14ac:dyDescent="0.2">
      <c r="A51" s="154">
        <v>22</v>
      </c>
      <c r="B51" s="209" t="s">
        <v>595</v>
      </c>
      <c r="D51" s="150">
        <v>420</v>
      </c>
      <c r="E51" s="230" t="s">
        <v>91</v>
      </c>
      <c r="F51" s="302" t="s">
        <v>998</v>
      </c>
      <c r="G51" s="198">
        <f>+SUM(L50:L54)-SUM(M50:M54)</f>
        <v>212422</v>
      </c>
      <c r="H51" s="284">
        <f>-M51</f>
        <v>-209529</v>
      </c>
      <c r="I51" s="284">
        <f>+N51</f>
        <v>30830</v>
      </c>
      <c r="J51" s="284">
        <f>-M51</f>
        <v>-209529</v>
      </c>
      <c r="K51" s="284">
        <f t="shared" si="17"/>
        <v>30830</v>
      </c>
      <c r="L51" s="244"/>
      <c r="M51" s="246">
        <v>209529</v>
      </c>
      <c r="N51" s="246">
        <v>30830</v>
      </c>
      <c r="O51" s="246"/>
      <c r="P51" s="223">
        <f>+SUM(N50:N54)-SUM(O50:O54)</f>
        <v>337173</v>
      </c>
      <c r="Q51" s="296" t="s">
        <v>596</v>
      </c>
      <c r="R51" s="293"/>
    </row>
    <row r="52" spans="1:19" s="154" customFormat="1" x14ac:dyDescent="0.2">
      <c r="A52" s="154">
        <v>23</v>
      </c>
      <c r="B52" s="209" t="s">
        <v>598</v>
      </c>
      <c r="D52" s="150">
        <v>417</v>
      </c>
      <c r="E52" s="230" t="s">
        <v>92</v>
      </c>
      <c r="F52" s="302" t="s">
        <v>999</v>
      </c>
      <c r="G52" s="199">
        <f>+G50-G51</f>
        <v>0</v>
      </c>
      <c r="H52" s="284">
        <f t="shared" ref="H52" si="18">+L52</f>
        <v>135798</v>
      </c>
      <c r="I52" s="284">
        <f t="shared" ref="I52" si="19">+N52</f>
        <v>249611</v>
      </c>
      <c r="J52" s="284">
        <f t="shared" si="16"/>
        <v>135798</v>
      </c>
      <c r="K52" s="284">
        <f t="shared" si="17"/>
        <v>249611</v>
      </c>
      <c r="L52" s="246">
        <v>135798</v>
      </c>
      <c r="M52" s="246"/>
      <c r="N52" s="246">
        <v>249611</v>
      </c>
      <c r="O52" s="246"/>
      <c r="P52" s="225">
        <f>+P50-P51</f>
        <v>0</v>
      </c>
      <c r="Q52" s="295" t="s">
        <v>599</v>
      </c>
      <c r="R52" s="293"/>
    </row>
    <row r="53" spans="1:19" s="154" customFormat="1" x14ac:dyDescent="0.2">
      <c r="A53" s="154">
        <v>24</v>
      </c>
      <c r="B53" s="209" t="s">
        <v>182</v>
      </c>
      <c r="D53" s="150">
        <v>424</v>
      </c>
      <c r="E53" s="230" t="s">
        <v>93</v>
      </c>
      <c r="F53" s="302" t="s">
        <v>1000</v>
      </c>
      <c r="G53" s="150"/>
      <c r="H53" s="284">
        <f>-M53</f>
        <v>-24878</v>
      </c>
      <c r="I53" s="284">
        <f>-O53</f>
        <v>-35114</v>
      </c>
      <c r="J53" s="284">
        <f>-M53</f>
        <v>-24878</v>
      </c>
      <c r="K53" s="284">
        <f>-O53</f>
        <v>-35114</v>
      </c>
      <c r="L53" s="244"/>
      <c r="M53" s="246">
        <v>24878</v>
      </c>
      <c r="N53" s="244"/>
      <c r="O53" s="246">
        <v>35114</v>
      </c>
      <c r="P53" s="186"/>
      <c r="Q53" s="295" t="s">
        <v>603</v>
      </c>
      <c r="R53" s="293"/>
    </row>
    <row r="54" spans="1:19" s="154" customFormat="1" x14ac:dyDescent="0.2">
      <c r="A54" s="154">
        <v>25</v>
      </c>
      <c r="B54" s="209" t="s">
        <v>183</v>
      </c>
      <c r="D54" s="150">
        <v>424</v>
      </c>
      <c r="E54" s="230" t="s">
        <v>94</v>
      </c>
      <c r="F54" s="302" t="s">
        <v>1001</v>
      </c>
      <c r="G54" s="150"/>
      <c r="H54" s="284">
        <f>L54</f>
        <v>7788</v>
      </c>
      <c r="I54" s="284">
        <f>-O54</f>
        <v>-12191</v>
      </c>
      <c r="J54" s="284">
        <f t="shared" si="16"/>
        <v>7788</v>
      </c>
      <c r="K54" s="284">
        <f>-O54</f>
        <v>-12191</v>
      </c>
      <c r="L54" s="246">
        <v>7788</v>
      </c>
      <c r="M54" s="246"/>
      <c r="N54" s="244"/>
      <c r="O54" s="246">
        <v>12191</v>
      </c>
      <c r="P54" s="186"/>
      <c r="Q54" s="12" t="s">
        <v>605</v>
      </c>
      <c r="R54" s="293"/>
    </row>
    <row r="55" spans="1:19" s="163" customFormat="1" x14ac:dyDescent="0.2">
      <c r="A55" s="163">
        <v>26</v>
      </c>
      <c r="B55" s="167" t="s">
        <v>626</v>
      </c>
      <c r="D55" s="165" t="s">
        <v>458</v>
      </c>
      <c r="E55" s="232" t="s">
        <v>13</v>
      </c>
      <c r="F55" s="304" t="s">
        <v>1002</v>
      </c>
      <c r="G55" s="165"/>
      <c r="H55" s="290">
        <f>+L55</f>
        <v>700000</v>
      </c>
      <c r="I55" s="290">
        <f>+N55</f>
        <v>1000000</v>
      </c>
      <c r="J55" s="290">
        <f>+L55</f>
        <v>700000</v>
      </c>
      <c r="K55" s="290">
        <f>+N55</f>
        <v>1000000</v>
      </c>
      <c r="L55" s="257">
        <v>700000</v>
      </c>
      <c r="M55" s="247"/>
      <c r="N55" s="257">
        <v>1000000</v>
      </c>
      <c r="O55" s="247"/>
      <c r="P55" s="169"/>
      <c r="Q55" s="294" t="s">
        <v>627</v>
      </c>
      <c r="R55" s="293"/>
    </row>
    <row r="56" spans="1:19" s="215" customFormat="1" x14ac:dyDescent="0.2">
      <c r="B56" s="220" t="s">
        <v>953</v>
      </c>
      <c r="D56" s="216">
        <v>930</v>
      </c>
      <c r="E56" s="236" t="s">
        <v>14</v>
      </c>
      <c r="F56" s="307"/>
      <c r="G56" s="216"/>
      <c r="H56" s="291">
        <f>+L56</f>
        <v>716474</v>
      </c>
      <c r="I56" s="285">
        <f>-O56</f>
        <v>-100415</v>
      </c>
      <c r="J56" s="285">
        <f>+L56</f>
        <v>716474</v>
      </c>
      <c r="K56" s="285">
        <f>-O56</f>
        <v>-100415</v>
      </c>
      <c r="L56" s="258">
        <v>716474</v>
      </c>
      <c r="M56" s="259"/>
      <c r="N56" s="260"/>
      <c r="O56" s="258">
        <v>100415</v>
      </c>
      <c r="P56" s="217"/>
      <c r="Q56" s="294"/>
      <c r="R56" s="293"/>
    </row>
    <row r="57" spans="1:19" x14ac:dyDescent="0.2">
      <c r="B57" s="57"/>
      <c r="L57" s="95"/>
      <c r="M57" s="95"/>
      <c r="N57" s="95"/>
      <c r="O57" s="95"/>
      <c r="P57" s="120"/>
      <c r="Q57" s="297">
        <f>+SUM(O8:O55)-SUM(N8:N55)</f>
        <v>-100415</v>
      </c>
    </row>
    <row r="58" spans="1:19" x14ac:dyDescent="0.2">
      <c r="A58" s="136">
        <v>27</v>
      </c>
      <c r="B58" s="135" t="s">
        <v>479</v>
      </c>
      <c r="L58" s="263" t="s">
        <v>178</v>
      </c>
      <c r="M58" s="263" t="s">
        <v>179</v>
      </c>
      <c r="N58" s="263" t="s">
        <v>178</v>
      </c>
      <c r="O58" s="263" t="s">
        <v>179</v>
      </c>
      <c r="Q58" s="296" t="s">
        <v>480</v>
      </c>
    </row>
    <row r="59" spans="1:19" x14ac:dyDescent="0.2">
      <c r="A59" s="136">
        <v>28</v>
      </c>
      <c r="B59" s="57" t="s">
        <v>185</v>
      </c>
      <c r="C59" s="57"/>
      <c r="D59" s="64">
        <v>500</v>
      </c>
      <c r="E59" s="116" t="s">
        <v>15</v>
      </c>
      <c r="F59" s="300" t="s">
        <v>972</v>
      </c>
      <c r="G59" s="64"/>
      <c r="H59" s="273">
        <f>+L59</f>
        <v>415682</v>
      </c>
      <c r="I59" s="273">
        <f>+N59</f>
        <v>415682</v>
      </c>
      <c r="J59" s="273">
        <f>+L59</f>
        <v>415682</v>
      </c>
      <c r="K59" s="273">
        <f>+N59</f>
        <v>415682</v>
      </c>
      <c r="L59" s="95">
        <v>415682</v>
      </c>
      <c r="N59" s="263">
        <v>415682</v>
      </c>
      <c r="Q59" s="296" t="s">
        <v>633</v>
      </c>
      <c r="S59" s="136" t="s">
        <v>634</v>
      </c>
    </row>
    <row r="60" spans="1:19" x14ac:dyDescent="0.2">
      <c r="A60" s="136">
        <v>29</v>
      </c>
      <c r="B60" s="57" t="s">
        <v>184</v>
      </c>
      <c r="C60" s="57"/>
      <c r="D60" s="64">
        <v>501</v>
      </c>
      <c r="E60" s="116" t="s">
        <v>16</v>
      </c>
      <c r="F60" s="300" t="s">
        <v>973</v>
      </c>
      <c r="G60" s="64"/>
      <c r="H60" s="273">
        <f>+L60</f>
        <v>82565</v>
      </c>
      <c r="J60" s="273">
        <f>+L60</f>
        <v>82565</v>
      </c>
      <c r="K60" s="273">
        <f>+N60</f>
        <v>0</v>
      </c>
      <c r="L60" s="95">
        <v>82565</v>
      </c>
      <c r="Q60" s="294" t="s">
        <v>636</v>
      </c>
      <c r="S60" s="136" t="s">
        <v>634</v>
      </c>
    </row>
    <row r="61" spans="1:19" x14ac:dyDescent="0.2">
      <c r="A61" s="136">
        <v>30</v>
      </c>
      <c r="B61" s="57" t="s">
        <v>186</v>
      </c>
      <c r="C61" s="57"/>
      <c r="D61" s="64">
        <v>505</v>
      </c>
      <c r="E61" s="116" t="s">
        <v>17</v>
      </c>
      <c r="F61" s="300" t="s">
        <v>971</v>
      </c>
      <c r="G61" s="64"/>
      <c r="H61" s="273">
        <f>-M61</f>
        <v>-51724</v>
      </c>
      <c r="I61" s="273">
        <f>-O61</f>
        <v>-11724</v>
      </c>
      <c r="J61" s="273">
        <f>-M61</f>
        <v>-51724</v>
      </c>
      <c r="K61" s="273">
        <f>-O61</f>
        <v>-11724</v>
      </c>
      <c r="M61" s="95">
        <v>51724</v>
      </c>
      <c r="O61" s="263">
        <v>11724</v>
      </c>
      <c r="Q61" s="294" t="s">
        <v>639</v>
      </c>
      <c r="S61" s="136" t="s">
        <v>634</v>
      </c>
    </row>
    <row r="62" spans="1:19" x14ac:dyDescent="0.2">
      <c r="A62" s="136">
        <v>31</v>
      </c>
      <c r="B62" s="57" t="s">
        <v>187</v>
      </c>
      <c r="C62" s="57"/>
      <c r="D62" s="64">
        <v>507</v>
      </c>
      <c r="E62" s="116" t="s">
        <v>18</v>
      </c>
      <c r="F62" s="300" t="s">
        <v>970</v>
      </c>
      <c r="G62" s="64"/>
      <c r="H62" s="273">
        <f>-M62</f>
        <v>-40140</v>
      </c>
      <c r="I62" s="273">
        <f>-O62</f>
        <v>-40000</v>
      </c>
      <c r="J62" s="273">
        <f>-M62</f>
        <v>-40140</v>
      </c>
      <c r="K62" s="273">
        <f>-O62</f>
        <v>-40000</v>
      </c>
      <c r="M62" s="95">
        <v>40140</v>
      </c>
      <c r="O62" s="263">
        <v>40000</v>
      </c>
      <c r="Q62" s="296" t="s">
        <v>641</v>
      </c>
      <c r="S62" s="136" t="s">
        <v>634</v>
      </c>
    </row>
    <row r="63" spans="1:19" x14ac:dyDescent="0.2">
      <c r="A63" s="136">
        <v>32</v>
      </c>
      <c r="B63" s="57" t="s">
        <v>188</v>
      </c>
      <c r="D63" s="64">
        <v>520</v>
      </c>
      <c r="E63" s="116" t="s">
        <v>19</v>
      </c>
      <c r="F63" s="300" t="s">
        <v>978</v>
      </c>
      <c r="G63" s="64"/>
      <c r="J63" s="273">
        <f>+L63</f>
        <v>2067544</v>
      </c>
      <c r="K63" s="273">
        <f>+N63</f>
        <v>2067544</v>
      </c>
      <c r="L63" s="95">
        <v>2067544</v>
      </c>
      <c r="N63" s="95">
        <v>2067544</v>
      </c>
      <c r="O63" s="95"/>
      <c r="P63" s="120"/>
      <c r="Q63" s="296" t="s">
        <v>657</v>
      </c>
    </row>
    <row r="64" spans="1:19" x14ac:dyDescent="0.2">
      <c r="A64" s="136">
        <v>33</v>
      </c>
      <c r="B64" s="57" t="s">
        <v>189</v>
      </c>
      <c r="D64" s="64">
        <v>521</v>
      </c>
      <c r="E64" s="116" t="s">
        <v>20</v>
      </c>
      <c r="F64" s="300" t="s">
        <v>976</v>
      </c>
      <c r="G64" s="64"/>
      <c r="J64" s="273">
        <f>+L64</f>
        <v>0</v>
      </c>
      <c r="K64" s="273">
        <f>+N64</f>
        <v>0</v>
      </c>
      <c r="L64" s="95"/>
      <c r="N64" s="95"/>
      <c r="O64" s="95"/>
      <c r="P64" s="120"/>
      <c r="Q64" s="294" t="s">
        <v>658</v>
      </c>
    </row>
    <row r="65" spans="1:17" x14ac:dyDescent="0.2">
      <c r="A65" s="136">
        <v>34</v>
      </c>
      <c r="B65" s="57" t="s">
        <v>190</v>
      </c>
      <c r="D65" s="64">
        <v>522</v>
      </c>
      <c r="E65" s="116" t="s">
        <v>21</v>
      </c>
      <c r="F65" s="300" t="s">
        <v>977</v>
      </c>
      <c r="G65" s="64"/>
      <c r="J65" s="273">
        <f>-M65</f>
        <v>0</v>
      </c>
      <c r="K65" s="273">
        <f>-O65</f>
        <v>0</v>
      </c>
      <c r="L65" s="95"/>
      <c r="O65" s="95"/>
      <c r="P65" s="120"/>
      <c r="Q65" s="296" t="s">
        <v>660</v>
      </c>
    </row>
    <row r="66" spans="1:17" x14ac:dyDescent="0.2">
      <c r="A66" s="136">
        <v>35</v>
      </c>
      <c r="B66" s="57" t="s">
        <v>191</v>
      </c>
      <c r="D66" s="64">
        <v>525</v>
      </c>
      <c r="E66" s="116" t="s">
        <v>22</v>
      </c>
      <c r="F66" s="300" t="s">
        <v>975</v>
      </c>
      <c r="G66" s="64"/>
      <c r="J66" s="273">
        <f>-M66</f>
        <v>-72887</v>
      </c>
      <c r="K66" s="273">
        <f>-O66</f>
        <v>-49887</v>
      </c>
      <c r="M66" s="95">
        <v>72887</v>
      </c>
      <c r="N66" s="95"/>
      <c r="O66" s="263">
        <f>+M66-O67</f>
        <v>49887</v>
      </c>
      <c r="Q66" s="296" t="s">
        <v>661</v>
      </c>
    </row>
    <row r="67" spans="1:17" x14ac:dyDescent="0.2">
      <c r="A67" s="136">
        <v>36</v>
      </c>
      <c r="B67" s="57" t="s">
        <v>192</v>
      </c>
      <c r="D67" s="64">
        <v>527</v>
      </c>
      <c r="E67" s="116" t="s">
        <v>23</v>
      </c>
      <c r="F67" s="300" t="s">
        <v>974</v>
      </c>
      <c r="G67" s="64"/>
      <c r="J67" s="273">
        <f>-M67</f>
        <v>-23403</v>
      </c>
      <c r="K67" s="273">
        <f>-O67</f>
        <v>-23000</v>
      </c>
      <c r="M67" s="95">
        <v>23403</v>
      </c>
      <c r="N67" s="95"/>
      <c r="O67" s="261">
        <v>23000</v>
      </c>
      <c r="P67" s="130"/>
      <c r="Q67" s="294" t="s">
        <v>663</v>
      </c>
    </row>
    <row r="68" spans="1:17" x14ac:dyDescent="0.2">
      <c r="A68" s="136">
        <v>37</v>
      </c>
      <c r="B68" s="57" t="s">
        <v>193</v>
      </c>
      <c r="D68" s="64">
        <v>526</v>
      </c>
      <c r="E68" s="116" t="s">
        <v>24</v>
      </c>
      <c r="F68" s="300" t="s">
        <v>979</v>
      </c>
      <c r="G68" s="64"/>
      <c r="J68" s="273">
        <f>+L68</f>
        <v>0</v>
      </c>
      <c r="K68" s="273">
        <f>+N68</f>
        <v>0</v>
      </c>
      <c r="L68" s="95"/>
      <c r="O68" s="95"/>
      <c r="P68" s="120"/>
      <c r="Q68" s="296" t="s">
        <v>664</v>
      </c>
    </row>
    <row r="69" spans="1:17" x14ac:dyDescent="0.2">
      <c r="A69" s="136">
        <v>38</v>
      </c>
      <c r="B69" s="57" t="s">
        <v>194</v>
      </c>
      <c r="C69" s="58"/>
      <c r="D69" s="70">
        <v>550</v>
      </c>
      <c r="E69" s="117" t="s">
        <v>25</v>
      </c>
      <c r="F69" s="308" t="s">
        <v>978</v>
      </c>
      <c r="G69" s="70"/>
      <c r="H69" s="286">
        <f>+L63+L69+L75</f>
        <v>12369803</v>
      </c>
      <c r="I69" s="286">
        <f>+N63+N69+N75</f>
        <v>12369803</v>
      </c>
      <c r="J69" s="286">
        <f>+L69</f>
        <v>9374695</v>
      </c>
      <c r="K69" s="286">
        <f>+N69</f>
        <v>9374695</v>
      </c>
      <c r="L69" s="95">
        <v>9374695</v>
      </c>
      <c r="M69" s="97"/>
      <c r="N69" s="97">
        <v>9374695</v>
      </c>
      <c r="O69" s="97"/>
      <c r="P69" s="121"/>
      <c r="Q69" s="294"/>
    </row>
    <row r="70" spans="1:17" x14ac:dyDescent="0.2">
      <c r="A70" s="136">
        <v>39</v>
      </c>
      <c r="B70" s="57" t="s">
        <v>195</v>
      </c>
      <c r="C70" s="58"/>
      <c r="D70" s="70">
        <v>551</v>
      </c>
      <c r="E70" s="117" t="s">
        <v>26</v>
      </c>
      <c r="F70" s="308" t="s">
        <v>976</v>
      </c>
      <c r="G70" s="70"/>
      <c r="H70" s="286">
        <f>+L64+L70+L76</f>
        <v>197350</v>
      </c>
      <c r="I70" s="286">
        <f>+N64+N70+N76</f>
        <v>0</v>
      </c>
      <c r="J70" s="286">
        <f>+L70</f>
        <v>172975</v>
      </c>
      <c r="K70" s="286">
        <f>+N70</f>
        <v>0</v>
      </c>
      <c r="L70" s="95">
        <v>172975</v>
      </c>
      <c r="M70" s="97"/>
      <c r="N70" s="97"/>
      <c r="O70" s="97"/>
      <c r="P70" s="121"/>
      <c r="Q70" s="294"/>
    </row>
    <row r="71" spans="1:17" x14ac:dyDescent="0.2">
      <c r="A71" s="136">
        <v>40</v>
      </c>
      <c r="B71" s="57" t="s">
        <v>196</v>
      </c>
      <c r="C71" s="58"/>
      <c r="D71" s="70">
        <v>552</v>
      </c>
      <c r="E71" s="117" t="s">
        <v>27</v>
      </c>
      <c r="F71" s="308" t="s">
        <v>977</v>
      </c>
      <c r="G71" s="70"/>
      <c r="H71" s="286">
        <f>-M71-M77</f>
        <v>-14872</v>
      </c>
      <c r="I71" s="286">
        <f>+N65+N71+N77</f>
        <v>0</v>
      </c>
      <c r="J71" s="286">
        <f>-M71</f>
        <v>-52</v>
      </c>
      <c r="K71" s="286">
        <f>-O71</f>
        <v>0</v>
      </c>
      <c r="M71" s="95">
        <v>52</v>
      </c>
      <c r="N71" s="97"/>
      <c r="O71" s="97"/>
      <c r="P71" s="121"/>
      <c r="Q71" s="294"/>
    </row>
    <row r="72" spans="1:17" x14ac:dyDescent="0.2">
      <c r="A72" s="136">
        <v>41</v>
      </c>
      <c r="B72" s="57" t="s">
        <v>197</v>
      </c>
      <c r="C72" s="58"/>
      <c r="D72" s="70">
        <v>555</v>
      </c>
      <c r="E72" s="117" t="s">
        <v>28</v>
      </c>
      <c r="F72" s="308" t="s">
        <v>975</v>
      </c>
      <c r="G72" s="70"/>
      <c r="H72" s="286">
        <f>-M66-M72-M78</f>
        <v>-8577728</v>
      </c>
      <c r="I72" s="286">
        <f>-O66-O72-O78</f>
        <v>-8133728</v>
      </c>
      <c r="J72" s="286">
        <f t="shared" ref="J72:J73" si="20">-M72</f>
        <v>-7678365</v>
      </c>
      <c r="K72" s="286">
        <f t="shared" ref="K72:K73" si="21">-O72</f>
        <v>-7302365</v>
      </c>
      <c r="M72" s="95">
        <v>7678365</v>
      </c>
      <c r="N72" s="97"/>
      <c r="O72" s="263">
        <f>+M72-O73</f>
        <v>7302365</v>
      </c>
      <c r="Q72" s="294"/>
    </row>
    <row r="73" spans="1:17" x14ac:dyDescent="0.2">
      <c r="A73" s="136">
        <v>42</v>
      </c>
      <c r="B73" s="57" t="s">
        <v>198</v>
      </c>
      <c r="C73" s="58"/>
      <c r="D73" s="70">
        <v>557</v>
      </c>
      <c r="E73" s="117" t="s">
        <v>29</v>
      </c>
      <c r="F73" s="308" t="s">
        <v>974</v>
      </c>
      <c r="G73" s="70"/>
      <c r="H73" s="286">
        <f>-M67-M73-M79</f>
        <v>-446702</v>
      </c>
      <c r="I73" s="286">
        <f>-O67-O73-O79</f>
        <v>-444000</v>
      </c>
      <c r="J73" s="286">
        <f t="shared" si="20"/>
        <v>-376311</v>
      </c>
      <c r="K73" s="286">
        <f t="shared" si="21"/>
        <v>-376000</v>
      </c>
      <c r="M73" s="95">
        <v>376311</v>
      </c>
      <c r="N73" s="97"/>
      <c r="O73" s="262">
        <v>376000</v>
      </c>
      <c r="P73" s="129"/>
      <c r="Q73" s="294"/>
    </row>
    <row r="74" spans="1:17" x14ac:dyDescent="0.2">
      <c r="A74" s="136">
        <v>43</v>
      </c>
      <c r="B74" s="57" t="s">
        <v>199</v>
      </c>
      <c r="C74" s="58"/>
      <c r="D74" s="70">
        <v>556</v>
      </c>
      <c r="E74" s="117" t="s">
        <v>30</v>
      </c>
      <c r="F74" s="308" t="s">
        <v>979</v>
      </c>
      <c r="G74" s="70"/>
      <c r="H74" s="286">
        <f>+L68+L74+L80</f>
        <v>14872</v>
      </c>
      <c r="I74" s="286">
        <f>+N68+N74+N80</f>
        <v>0</v>
      </c>
      <c r="J74" s="286">
        <f t="shared" ref="J74:J76" si="22">+L74</f>
        <v>52</v>
      </c>
      <c r="K74" s="286">
        <f t="shared" ref="K74:K76" si="23">+N74</f>
        <v>0</v>
      </c>
      <c r="L74" s="95">
        <v>52</v>
      </c>
      <c r="M74" s="97"/>
      <c r="N74" s="97"/>
      <c r="O74" s="97"/>
      <c r="P74" s="121"/>
      <c r="Q74" s="294"/>
    </row>
    <row r="75" spans="1:17" x14ac:dyDescent="0.2">
      <c r="A75" s="136">
        <v>44</v>
      </c>
      <c r="B75" s="57" t="s">
        <v>200</v>
      </c>
      <c r="C75" s="58"/>
      <c r="D75" s="70">
        <v>540</v>
      </c>
      <c r="E75" s="117" t="s">
        <v>31</v>
      </c>
      <c r="F75" s="308" t="s">
        <v>978</v>
      </c>
      <c r="G75" s="70"/>
      <c r="H75" s="286"/>
      <c r="I75" s="286"/>
      <c r="J75" s="286">
        <f t="shared" si="22"/>
        <v>927564</v>
      </c>
      <c r="K75" s="286">
        <f t="shared" si="23"/>
        <v>927564</v>
      </c>
      <c r="L75" s="95">
        <v>927564</v>
      </c>
      <c r="M75" s="97"/>
      <c r="N75" s="97">
        <v>927564</v>
      </c>
      <c r="P75" s="121"/>
      <c r="Q75" s="294"/>
    </row>
    <row r="76" spans="1:17" x14ac:dyDescent="0.2">
      <c r="A76" s="136">
        <v>45</v>
      </c>
      <c r="B76" s="57" t="s">
        <v>201</v>
      </c>
      <c r="C76" s="58"/>
      <c r="D76" s="70">
        <v>541</v>
      </c>
      <c r="E76" s="117" t="s">
        <v>32</v>
      </c>
      <c r="F76" s="308" t="s">
        <v>976</v>
      </c>
      <c r="G76" s="70"/>
      <c r="H76" s="286"/>
      <c r="I76" s="286"/>
      <c r="J76" s="286">
        <f t="shared" si="22"/>
        <v>24375</v>
      </c>
      <c r="K76" s="286">
        <f t="shared" si="23"/>
        <v>0</v>
      </c>
      <c r="L76" s="95">
        <v>24375</v>
      </c>
      <c r="M76" s="97"/>
      <c r="N76" s="97"/>
      <c r="O76" s="97"/>
      <c r="P76" s="121"/>
      <c r="Q76" s="294"/>
    </row>
    <row r="77" spans="1:17" x14ac:dyDescent="0.2">
      <c r="A77" s="136">
        <v>46</v>
      </c>
      <c r="B77" s="57" t="s">
        <v>202</v>
      </c>
      <c r="C77" s="58"/>
      <c r="D77" s="70">
        <v>542</v>
      </c>
      <c r="E77" s="117" t="s">
        <v>33</v>
      </c>
      <c r="F77" s="308" t="s">
        <v>977</v>
      </c>
      <c r="G77" s="70"/>
      <c r="H77" s="286"/>
      <c r="I77" s="286"/>
      <c r="J77" s="286">
        <f t="shared" ref="J77:J79" si="24">-M77</f>
        <v>-14820</v>
      </c>
      <c r="K77" s="286">
        <f t="shared" ref="K77:K79" si="25">-O77</f>
        <v>0</v>
      </c>
      <c r="M77" s="95">
        <v>14820</v>
      </c>
      <c r="N77" s="97"/>
      <c r="O77" s="97"/>
      <c r="P77" s="121"/>
      <c r="Q77" s="294"/>
    </row>
    <row r="78" spans="1:17" x14ac:dyDescent="0.2">
      <c r="A78" s="136">
        <v>47</v>
      </c>
      <c r="B78" s="57" t="s">
        <v>203</v>
      </c>
      <c r="C78" s="58"/>
      <c r="D78" s="70">
        <v>545</v>
      </c>
      <c r="E78" s="117" t="s">
        <v>34</v>
      </c>
      <c r="F78" s="308" t="s">
        <v>975</v>
      </c>
      <c r="G78" s="70"/>
      <c r="H78" s="286"/>
      <c r="I78" s="286"/>
      <c r="J78" s="286">
        <f t="shared" si="24"/>
        <v>-826476</v>
      </c>
      <c r="K78" s="286">
        <f t="shared" si="25"/>
        <v>-781476</v>
      </c>
      <c r="M78" s="95">
        <v>826476</v>
      </c>
      <c r="N78" s="97"/>
      <c r="O78" s="263">
        <f>+M78-O79</f>
        <v>781476</v>
      </c>
      <c r="Q78" s="294"/>
    </row>
    <row r="79" spans="1:17" x14ac:dyDescent="0.2">
      <c r="A79" s="136">
        <v>48</v>
      </c>
      <c r="B79" s="57" t="s">
        <v>204</v>
      </c>
      <c r="C79" s="58"/>
      <c r="D79" s="70">
        <v>547</v>
      </c>
      <c r="E79" s="117" t="s">
        <v>35</v>
      </c>
      <c r="F79" s="308" t="s">
        <v>974</v>
      </c>
      <c r="G79" s="70"/>
      <c r="H79" s="286"/>
      <c r="I79" s="286"/>
      <c r="J79" s="286">
        <f t="shared" si="24"/>
        <v>-46988</v>
      </c>
      <c r="K79" s="286">
        <f t="shared" si="25"/>
        <v>-45000</v>
      </c>
      <c r="M79" s="95">
        <v>46988</v>
      </c>
      <c r="N79" s="97"/>
      <c r="O79" s="262">
        <v>45000</v>
      </c>
      <c r="P79" s="129"/>
      <c r="Q79" s="294"/>
    </row>
    <row r="80" spans="1:17" x14ac:dyDescent="0.2">
      <c r="A80" s="136">
        <v>49</v>
      </c>
      <c r="B80" s="57" t="s">
        <v>205</v>
      </c>
      <c r="C80" s="58"/>
      <c r="D80" s="70">
        <v>546</v>
      </c>
      <c r="E80" s="117" t="s">
        <v>36</v>
      </c>
      <c r="F80" s="308" t="s">
        <v>979</v>
      </c>
      <c r="G80" s="70"/>
      <c r="H80" s="286"/>
      <c r="I80" s="286"/>
      <c r="J80" s="286">
        <f t="shared" ref="J80:J90" si="26">+L80</f>
        <v>14820</v>
      </c>
      <c r="K80" s="286">
        <f t="shared" ref="K80:K90" si="27">+N80</f>
        <v>0</v>
      </c>
      <c r="L80" s="95">
        <v>14820</v>
      </c>
      <c r="M80" s="97"/>
      <c r="N80" s="97"/>
      <c r="O80" s="97"/>
      <c r="P80" s="121"/>
      <c r="Q80" s="294"/>
    </row>
    <row r="81" spans="1:19" x14ac:dyDescent="0.2">
      <c r="A81" s="136">
        <v>50</v>
      </c>
      <c r="B81" s="57" t="s">
        <v>670</v>
      </c>
      <c r="C81" s="57"/>
      <c r="D81" s="64">
        <v>631</v>
      </c>
      <c r="E81" s="116" t="s">
        <v>37</v>
      </c>
      <c r="F81" s="300" t="s">
        <v>963</v>
      </c>
      <c r="G81" s="64"/>
      <c r="J81" s="286">
        <f t="shared" si="26"/>
        <v>147996</v>
      </c>
      <c r="K81" s="286">
        <f t="shared" si="27"/>
        <v>182290</v>
      </c>
      <c r="L81" s="95">
        <v>147996</v>
      </c>
      <c r="M81" s="95"/>
      <c r="N81" s="95">
        <v>182290</v>
      </c>
      <c r="O81" s="95"/>
      <c r="P81" s="120"/>
      <c r="Q81" s="296" t="s">
        <v>671</v>
      </c>
    </row>
    <row r="82" spans="1:19" x14ac:dyDescent="0.2">
      <c r="A82" s="136">
        <v>51</v>
      </c>
      <c r="B82" s="57" t="s">
        <v>672</v>
      </c>
      <c r="C82" s="57"/>
      <c r="D82" s="64">
        <v>635</v>
      </c>
      <c r="E82" s="116" t="s">
        <v>38</v>
      </c>
      <c r="F82" s="300" t="s">
        <v>964</v>
      </c>
      <c r="G82" s="64"/>
      <c r="J82" s="286">
        <f t="shared" si="26"/>
        <v>2046481</v>
      </c>
      <c r="K82" s="286">
        <f t="shared" si="27"/>
        <v>2227691</v>
      </c>
      <c r="L82" s="95">
        <v>2046481</v>
      </c>
      <c r="M82" s="95"/>
      <c r="N82" s="95">
        <v>2227691</v>
      </c>
      <c r="O82" s="95"/>
      <c r="P82" s="120"/>
      <c r="Q82" s="294" t="s">
        <v>673</v>
      </c>
    </row>
    <row r="83" spans="1:19" x14ac:dyDescent="0.2">
      <c r="A83" s="136">
        <v>52</v>
      </c>
      <c r="B83" s="57" t="s">
        <v>674</v>
      </c>
      <c r="C83" s="57"/>
      <c r="D83" s="64">
        <v>640</v>
      </c>
      <c r="E83" s="116" t="s">
        <v>39</v>
      </c>
      <c r="F83" s="300" t="s">
        <v>965</v>
      </c>
      <c r="G83" s="64"/>
      <c r="H83" s="273">
        <f>+SUM(L81:L83)</f>
        <v>2195092</v>
      </c>
      <c r="I83" s="273">
        <f>+SUM(N81:N83)</f>
        <v>2410817</v>
      </c>
      <c r="J83" s="286">
        <f t="shared" si="26"/>
        <v>615</v>
      </c>
      <c r="K83" s="286">
        <f t="shared" si="27"/>
        <v>836</v>
      </c>
      <c r="L83" s="95">
        <v>615</v>
      </c>
      <c r="M83" s="95"/>
      <c r="N83" s="95">
        <v>836</v>
      </c>
      <c r="O83" s="95"/>
      <c r="P83" s="120"/>
      <c r="Q83" s="296" t="s">
        <v>675</v>
      </c>
    </row>
    <row r="84" spans="1:19" x14ac:dyDescent="0.2">
      <c r="A84" s="136">
        <v>53</v>
      </c>
      <c r="B84" s="57" t="s">
        <v>679</v>
      </c>
      <c r="C84" s="57"/>
      <c r="D84" s="64">
        <v>651</v>
      </c>
      <c r="E84" s="116" t="s">
        <v>40</v>
      </c>
      <c r="F84" s="300" t="s">
        <v>1003</v>
      </c>
      <c r="G84" s="64"/>
      <c r="H84" s="273">
        <f>+SUM(L84:L86)+L88</f>
        <v>4079215</v>
      </c>
      <c r="I84" s="273">
        <f>+SUM(N84:N86)+N88</f>
        <v>3056873</v>
      </c>
      <c r="J84" s="286">
        <f t="shared" si="26"/>
        <v>3186522</v>
      </c>
      <c r="K84" s="286">
        <f t="shared" si="27"/>
        <v>2231517</v>
      </c>
      <c r="L84" s="95">
        <v>3186522</v>
      </c>
      <c r="M84" s="95"/>
      <c r="N84" s="95">
        <v>2231517</v>
      </c>
      <c r="O84" s="95"/>
      <c r="P84" s="120"/>
      <c r="Q84" s="296" t="s">
        <v>680</v>
      </c>
    </row>
    <row r="85" spans="1:19" x14ac:dyDescent="0.2">
      <c r="A85" s="136">
        <v>54</v>
      </c>
      <c r="B85" s="57" t="s">
        <v>681</v>
      </c>
      <c r="C85" s="57"/>
      <c r="D85" s="64">
        <v>660</v>
      </c>
      <c r="E85" s="116" t="s">
        <v>41</v>
      </c>
      <c r="F85" s="300" t="s">
        <v>1004</v>
      </c>
      <c r="G85" s="64"/>
      <c r="J85" s="286">
        <f t="shared" si="26"/>
        <v>0</v>
      </c>
      <c r="K85" s="286">
        <f t="shared" si="27"/>
        <v>822706</v>
      </c>
      <c r="L85" s="95"/>
      <c r="M85" s="95"/>
      <c r="N85" s="95">
        <v>822706</v>
      </c>
      <c r="O85" s="95"/>
      <c r="P85" s="120"/>
      <c r="Q85" s="294" t="s">
        <v>682</v>
      </c>
    </row>
    <row r="86" spans="1:19" x14ac:dyDescent="0.2">
      <c r="A86" s="136">
        <v>55</v>
      </c>
      <c r="B86" s="57" t="s">
        <v>683</v>
      </c>
      <c r="C86" s="57"/>
      <c r="D86" s="64">
        <v>675</v>
      </c>
      <c r="E86" s="116" t="s">
        <v>42</v>
      </c>
      <c r="F86" s="300" t="s">
        <v>1005</v>
      </c>
      <c r="G86" s="64"/>
      <c r="J86" s="286">
        <f t="shared" si="26"/>
        <v>500</v>
      </c>
      <c r="K86" s="286">
        <f t="shared" si="27"/>
        <v>2650</v>
      </c>
      <c r="L86" s="95">
        <v>500</v>
      </c>
      <c r="M86" s="95"/>
      <c r="N86" s="95">
        <v>2650</v>
      </c>
      <c r="O86" s="95"/>
      <c r="P86" s="120"/>
      <c r="Q86" s="296" t="s">
        <v>684</v>
      </c>
    </row>
    <row r="87" spans="1:19" x14ac:dyDescent="0.2">
      <c r="A87" s="136">
        <v>56</v>
      </c>
      <c r="B87" s="57" t="s">
        <v>685</v>
      </c>
      <c r="C87" s="57"/>
      <c r="D87" s="64">
        <v>690</v>
      </c>
      <c r="E87" s="116" t="s">
        <v>43</v>
      </c>
      <c r="F87" s="300" t="s">
        <v>1006</v>
      </c>
      <c r="G87" s="64"/>
      <c r="H87" s="273">
        <f>+L87</f>
        <v>442988</v>
      </c>
      <c r="I87" s="273">
        <f>+N87</f>
        <v>328380</v>
      </c>
      <c r="J87" s="286">
        <f t="shared" si="26"/>
        <v>442988</v>
      </c>
      <c r="K87" s="286">
        <f t="shared" si="27"/>
        <v>328380</v>
      </c>
      <c r="L87" s="95">
        <v>442988</v>
      </c>
      <c r="M87" s="95"/>
      <c r="N87" s="95">
        <v>328380</v>
      </c>
      <c r="O87" s="95"/>
      <c r="P87" s="120"/>
      <c r="Q87" s="294" t="s">
        <v>686</v>
      </c>
    </row>
    <row r="88" spans="1:19" x14ac:dyDescent="0.2">
      <c r="A88" s="136">
        <v>57</v>
      </c>
      <c r="B88" s="57" t="s">
        <v>687</v>
      </c>
      <c r="C88" s="57"/>
      <c r="D88" s="64">
        <v>671</v>
      </c>
      <c r="E88" s="116" t="s">
        <v>44</v>
      </c>
      <c r="F88" s="300" t="s">
        <v>1007</v>
      </c>
      <c r="G88" s="64"/>
      <c r="J88" s="286">
        <f t="shared" si="26"/>
        <v>892193</v>
      </c>
      <c r="K88" s="286">
        <f t="shared" si="27"/>
        <v>0</v>
      </c>
      <c r="L88" s="95">
        <v>892193</v>
      </c>
      <c r="M88" s="95"/>
      <c r="N88" s="95"/>
      <c r="O88" s="95"/>
      <c r="P88" s="120"/>
      <c r="Q88" s="296" t="s">
        <v>688</v>
      </c>
    </row>
    <row r="89" spans="1:19" x14ac:dyDescent="0.2">
      <c r="A89" s="136">
        <v>58</v>
      </c>
      <c r="B89" s="136" t="s">
        <v>492</v>
      </c>
      <c r="C89" s="57"/>
      <c r="D89" s="64" t="s">
        <v>457</v>
      </c>
      <c r="E89" s="116" t="s">
        <v>457</v>
      </c>
      <c r="F89" s="300" t="s">
        <v>1013</v>
      </c>
      <c r="G89" s="64"/>
      <c r="J89" s="286"/>
      <c r="K89" s="286"/>
      <c r="L89" s="95"/>
      <c r="M89" s="95"/>
      <c r="N89" s="95"/>
      <c r="O89" s="95"/>
      <c r="P89" s="120"/>
      <c r="Q89" s="296"/>
    </row>
    <row r="90" spans="1:19" x14ac:dyDescent="0.2">
      <c r="A90" s="136" t="s">
        <v>1009</v>
      </c>
      <c r="B90" s="136" t="s">
        <v>1008</v>
      </c>
      <c r="C90" s="24"/>
      <c r="D90" s="63">
        <v>735</v>
      </c>
      <c r="E90" s="115" t="s">
        <v>45</v>
      </c>
      <c r="F90" s="300" t="s">
        <v>1014</v>
      </c>
      <c r="H90" s="273">
        <f>+L90</f>
        <v>66330</v>
      </c>
      <c r="I90" s="273">
        <f>+N90</f>
        <v>35082</v>
      </c>
      <c r="J90" s="286">
        <f t="shared" si="26"/>
        <v>66330</v>
      </c>
      <c r="K90" s="286">
        <f t="shared" si="27"/>
        <v>35082</v>
      </c>
      <c r="L90" s="94">
        <v>66330</v>
      </c>
      <c r="M90" s="94"/>
      <c r="N90" s="94">
        <v>35082</v>
      </c>
      <c r="O90" s="94"/>
      <c r="P90" s="119"/>
      <c r="Q90" s="296" t="s">
        <v>493</v>
      </c>
    </row>
    <row r="91" spans="1:19" x14ac:dyDescent="0.2">
      <c r="A91" s="136" t="s">
        <v>1010</v>
      </c>
      <c r="B91" s="136" t="s">
        <v>1012</v>
      </c>
      <c r="C91" s="24"/>
      <c r="D91" s="63">
        <v>745</v>
      </c>
      <c r="E91" s="115" t="s">
        <v>1011</v>
      </c>
      <c r="F91" s="300" t="s">
        <v>1015</v>
      </c>
      <c r="J91" s="286"/>
      <c r="K91" s="286"/>
      <c r="L91" s="94"/>
      <c r="M91" s="94"/>
      <c r="N91" s="94"/>
      <c r="O91" s="94"/>
      <c r="P91" s="119"/>
      <c r="Q91" s="296"/>
    </row>
    <row r="92" spans="1:19" x14ac:dyDescent="0.2">
      <c r="A92" s="136">
        <v>59</v>
      </c>
      <c r="B92" s="57" t="s">
        <v>583</v>
      </c>
      <c r="C92" s="57"/>
      <c r="D92" s="64">
        <v>735</v>
      </c>
      <c r="E92" s="116" t="s">
        <v>46</v>
      </c>
      <c r="F92" s="300" t="s">
        <v>1016</v>
      </c>
      <c r="G92" s="64"/>
      <c r="H92" s="273">
        <f>-M92</f>
        <v>-331701</v>
      </c>
      <c r="I92" s="273">
        <f>-O92</f>
        <v>-241815</v>
      </c>
      <c r="J92" s="273">
        <f>-M92</f>
        <v>-331701</v>
      </c>
      <c r="K92" s="273">
        <f>-O92</f>
        <v>-241815</v>
      </c>
      <c r="M92" s="95">
        <v>331701</v>
      </c>
      <c r="O92" s="95">
        <v>241815</v>
      </c>
      <c r="P92" s="120"/>
      <c r="Q92" s="296" t="s">
        <v>690</v>
      </c>
      <c r="S92" s="136" t="s">
        <v>691</v>
      </c>
    </row>
    <row r="93" spans="1:19" x14ac:dyDescent="0.2">
      <c r="A93" s="136">
        <v>60</v>
      </c>
      <c r="B93" s="57" t="s">
        <v>692</v>
      </c>
      <c r="C93" s="57"/>
      <c r="D93" s="64">
        <v>800</v>
      </c>
      <c r="E93" s="116" t="s">
        <v>47</v>
      </c>
      <c r="F93" s="300" t="s">
        <v>1017</v>
      </c>
      <c r="G93" s="64"/>
      <c r="J93" s="273">
        <f t="shared" ref="J93:J106" si="28">-M93</f>
        <v>-462838</v>
      </c>
      <c r="K93" s="273">
        <f t="shared" ref="K93:K105" si="29">-O93</f>
        <v>-429504</v>
      </c>
      <c r="M93" s="95">
        <v>462838</v>
      </c>
      <c r="O93" s="95">
        <v>429504</v>
      </c>
      <c r="P93" s="120"/>
      <c r="Q93" s="294" t="s">
        <v>693</v>
      </c>
    </row>
    <row r="94" spans="1:19" x14ac:dyDescent="0.2">
      <c r="A94" s="136">
        <v>61</v>
      </c>
      <c r="B94" s="57" t="s">
        <v>694</v>
      </c>
      <c r="C94" s="57"/>
      <c r="D94" s="64">
        <v>771</v>
      </c>
      <c r="E94" s="116" t="s">
        <v>48</v>
      </c>
      <c r="F94" s="300" t="s">
        <v>1018</v>
      </c>
      <c r="G94" s="64"/>
      <c r="H94" s="273">
        <f>-SUM(M93:M103)</f>
        <v>-5412824</v>
      </c>
      <c r="I94" s="273">
        <f>-SUM(O93:O103)</f>
        <v>-5473638</v>
      </c>
      <c r="J94" s="273">
        <f t="shared" si="28"/>
        <v>-1978195</v>
      </c>
      <c r="K94" s="273">
        <f t="shared" si="29"/>
        <v>-2782060</v>
      </c>
      <c r="M94" s="95">
        <v>1978195</v>
      </c>
      <c r="O94" s="95">
        <v>2782060</v>
      </c>
      <c r="P94" s="120"/>
      <c r="Q94" s="296" t="s">
        <v>695</v>
      </c>
    </row>
    <row r="95" spans="1:19" x14ac:dyDescent="0.2">
      <c r="A95" s="136">
        <v>62</v>
      </c>
      <c r="B95" s="57" t="s">
        <v>696</v>
      </c>
      <c r="C95" s="57"/>
      <c r="D95" s="64">
        <v>785</v>
      </c>
      <c r="E95" s="116" t="s">
        <v>49</v>
      </c>
      <c r="F95" s="300" t="s">
        <v>1019</v>
      </c>
      <c r="G95" s="64"/>
      <c r="J95" s="273">
        <f t="shared" si="28"/>
        <v>-452680</v>
      </c>
      <c r="K95" s="273">
        <f t="shared" si="29"/>
        <v>-415262</v>
      </c>
      <c r="M95" s="95">
        <v>452680</v>
      </c>
      <c r="O95" s="95">
        <v>415262</v>
      </c>
      <c r="P95" s="120"/>
      <c r="Q95" s="294" t="s">
        <v>697</v>
      </c>
    </row>
    <row r="96" spans="1:19" x14ac:dyDescent="0.2">
      <c r="A96" s="136">
        <v>63</v>
      </c>
      <c r="B96" s="57" t="s">
        <v>698</v>
      </c>
      <c r="C96" s="57"/>
      <c r="D96" s="64">
        <v>791</v>
      </c>
      <c r="E96" s="116" t="s">
        <v>51</v>
      </c>
      <c r="F96" s="300" t="s">
        <v>1020</v>
      </c>
      <c r="G96" s="64"/>
      <c r="J96" s="273">
        <f t="shared" si="28"/>
        <v>-198508</v>
      </c>
      <c r="K96" s="273">
        <f t="shared" si="29"/>
        <v>-134978</v>
      </c>
      <c r="M96" s="95">
        <v>198508</v>
      </c>
      <c r="O96" s="95">
        <v>134978</v>
      </c>
      <c r="P96" s="120"/>
      <c r="Q96" s="296" t="s">
        <v>699</v>
      </c>
    </row>
    <row r="97" spans="1:19" x14ac:dyDescent="0.2">
      <c r="A97" s="136">
        <v>64</v>
      </c>
      <c r="B97" s="57" t="s">
        <v>700</v>
      </c>
      <c r="C97" s="57"/>
      <c r="D97" s="64">
        <v>799</v>
      </c>
      <c r="E97" s="116" t="s">
        <v>50</v>
      </c>
      <c r="F97" s="300" t="s">
        <v>1021</v>
      </c>
      <c r="G97" s="64"/>
      <c r="J97" s="273">
        <f t="shared" si="28"/>
        <v>-603843</v>
      </c>
      <c r="K97" s="273">
        <f t="shared" si="29"/>
        <v>-423600</v>
      </c>
      <c r="M97" s="95">
        <v>603843</v>
      </c>
      <c r="O97" s="95">
        <v>423600</v>
      </c>
      <c r="P97" s="120"/>
      <c r="Q97" s="294" t="s">
        <v>701</v>
      </c>
    </row>
    <row r="98" spans="1:19" x14ac:dyDescent="0.2">
      <c r="A98" s="136">
        <v>65</v>
      </c>
      <c r="B98" s="57" t="s">
        <v>702</v>
      </c>
      <c r="C98" s="57"/>
      <c r="D98" s="64">
        <v>815</v>
      </c>
      <c r="E98" s="116" t="s">
        <v>52</v>
      </c>
      <c r="F98" s="300" t="s">
        <v>1022</v>
      </c>
      <c r="G98" s="64"/>
      <c r="J98" s="273">
        <f t="shared" si="28"/>
        <v>-171105</v>
      </c>
      <c r="K98" s="273">
        <f t="shared" si="29"/>
        <v>-163472</v>
      </c>
      <c r="M98" s="95">
        <v>171105</v>
      </c>
      <c r="O98" s="95">
        <v>163472</v>
      </c>
      <c r="P98" s="120"/>
      <c r="Q98" s="296" t="s">
        <v>703</v>
      </c>
    </row>
    <row r="99" spans="1:19" x14ac:dyDescent="0.2">
      <c r="A99" s="136">
        <v>66</v>
      </c>
      <c r="B99" s="57" t="s">
        <v>704</v>
      </c>
      <c r="C99" s="57"/>
      <c r="D99" s="64">
        <v>781</v>
      </c>
      <c r="E99" s="116" t="s">
        <v>53</v>
      </c>
      <c r="F99" s="300" t="s">
        <v>1023</v>
      </c>
      <c r="G99" s="64"/>
      <c r="J99" s="273">
        <f t="shared" si="28"/>
        <v>-778078</v>
      </c>
      <c r="K99" s="273">
        <f t="shared" si="29"/>
        <v>0</v>
      </c>
      <c r="M99" s="95">
        <v>778078</v>
      </c>
      <c r="O99" s="95"/>
      <c r="P99" s="120"/>
      <c r="Q99" s="294" t="s">
        <v>705</v>
      </c>
    </row>
    <row r="100" spans="1:19" x14ac:dyDescent="0.2">
      <c r="A100" s="136">
        <v>67</v>
      </c>
      <c r="B100" s="57" t="s">
        <v>706</v>
      </c>
      <c r="C100" s="57"/>
      <c r="D100" s="64">
        <v>780</v>
      </c>
      <c r="E100" s="116" t="s">
        <v>54</v>
      </c>
      <c r="F100" s="300" t="s">
        <v>1024</v>
      </c>
      <c r="G100" s="64"/>
      <c r="J100" s="273">
        <f t="shared" si="28"/>
        <v>-26516</v>
      </c>
      <c r="K100" s="273">
        <f t="shared" si="29"/>
        <v>0</v>
      </c>
      <c r="M100" s="95">
        <v>26516</v>
      </c>
      <c r="O100" s="95"/>
      <c r="P100" s="120"/>
      <c r="Q100" s="296" t="s">
        <v>707</v>
      </c>
    </row>
    <row r="101" spans="1:19" x14ac:dyDescent="0.2">
      <c r="A101" s="136">
        <v>68</v>
      </c>
      <c r="B101" s="57" t="s">
        <v>715</v>
      </c>
      <c r="C101" s="57"/>
      <c r="D101" s="64">
        <v>863</v>
      </c>
      <c r="E101" s="116" t="s">
        <v>55</v>
      </c>
      <c r="F101" s="300" t="s">
        <v>1025</v>
      </c>
      <c r="G101" s="64"/>
      <c r="J101" s="273">
        <f t="shared" si="28"/>
        <v>-592949</v>
      </c>
      <c r="K101" s="273">
        <f t="shared" si="29"/>
        <v>-959560</v>
      </c>
      <c r="M101" s="95">
        <v>592949</v>
      </c>
      <c r="O101" s="95">
        <v>959560</v>
      </c>
      <c r="P101" s="120"/>
      <c r="Q101" s="294" t="s">
        <v>716</v>
      </c>
    </row>
    <row r="102" spans="1:19" x14ac:dyDescent="0.2">
      <c r="A102" s="136">
        <v>69</v>
      </c>
      <c r="B102" s="57" t="s">
        <v>206</v>
      </c>
      <c r="C102" s="57"/>
      <c r="D102" s="64">
        <v>885</v>
      </c>
      <c r="E102" s="116" t="s">
        <v>56</v>
      </c>
      <c r="F102" s="300" t="s">
        <v>1026</v>
      </c>
      <c r="G102" s="64"/>
      <c r="J102" s="273">
        <f>-M102</f>
        <v>-148112</v>
      </c>
      <c r="K102" s="273">
        <f>-O102</f>
        <v>-165202</v>
      </c>
      <c r="M102" s="95">
        <f>165202-17090</f>
        <v>148112</v>
      </c>
      <c r="N102" s="95"/>
      <c r="O102" s="95">
        <v>165202</v>
      </c>
      <c r="P102" s="120"/>
      <c r="Q102" s="296" t="s">
        <v>504</v>
      </c>
      <c r="S102" s="136" t="s">
        <v>729</v>
      </c>
    </row>
    <row r="103" spans="1:19" x14ac:dyDescent="0.2">
      <c r="A103" s="136">
        <v>70</v>
      </c>
      <c r="B103" s="57" t="s">
        <v>207</v>
      </c>
      <c r="C103" s="57"/>
      <c r="D103" s="64">
        <v>424</v>
      </c>
      <c r="E103" s="116" t="s">
        <v>57</v>
      </c>
      <c r="F103" s="300" t="s">
        <v>1027</v>
      </c>
      <c r="G103" s="64"/>
      <c r="J103" s="273">
        <f t="shared" si="28"/>
        <v>0</v>
      </c>
      <c r="K103" s="273">
        <f t="shared" si="29"/>
        <v>0</v>
      </c>
      <c r="L103" s="95"/>
      <c r="M103" s="95"/>
      <c r="N103" s="95"/>
      <c r="O103" s="95"/>
      <c r="P103" s="120"/>
      <c r="Q103" s="294" t="s">
        <v>730</v>
      </c>
      <c r="S103" s="136" t="s">
        <v>729</v>
      </c>
    </row>
    <row r="104" spans="1:19" x14ac:dyDescent="0.2">
      <c r="A104" s="136">
        <v>71</v>
      </c>
      <c r="B104" s="57" t="s">
        <v>587</v>
      </c>
      <c r="C104" s="57"/>
      <c r="D104" s="64">
        <v>900</v>
      </c>
      <c r="E104" s="116" t="s">
        <v>58</v>
      </c>
      <c r="F104" s="300" t="s">
        <v>1028</v>
      </c>
      <c r="G104" s="64"/>
      <c r="H104" s="273">
        <f>-M104</f>
        <v>-3981190</v>
      </c>
      <c r="I104" s="273">
        <f>-O104</f>
        <v>-3981190</v>
      </c>
      <c r="J104" s="273">
        <f t="shared" si="28"/>
        <v>-3981190</v>
      </c>
      <c r="K104" s="273">
        <f t="shared" si="29"/>
        <v>-3981190</v>
      </c>
      <c r="M104" s="95">
        <v>3981190</v>
      </c>
      <c r="O104" s="95">
        <v>3981190</v>
      </c>
      <c r="P104" s="120"/>
      <c r="Q104" s="296" t="s">
        <v>744</v>
      </c>
    </row>
    <row r="105" spans="1:19" x14ac:dyDescent="0.2">
      <c r="A105" s="136">
        <v>72</v>
      </c>
      <c r="B105" s="57" t="s">
        <v>208</v>
      </c>
      <c r="C105" s="57"/>
      <c r="D105" s="64">
        <v>930</v>
      </c>
      <c r="E105" s="116" t="s">
        <v>14</v>
      </c>
      <c r="F105" s="300" t="s">
        <v>1029</v>
      </c>
      <c r="G105" s="64"/>
      <c r="H105" s="273">
        <f>-M105</f>
        <v>-290542</v>
      </c>
      <c r="I105" s="273">
        <f>-O105</f>
        <v>-390957</v>
      </c>
      <c r="J105" s="273">
        <f t="shared" si="28"/>
        <v>-290542</v>
      </c>
      <c r="K105" s="273">
        <f t="shared" si="29"/>
        <v>-390957</v>
      </c>
      <c r="M105" s="95">
        <v>290542</v>
      </c>
      <c r="O105" s="263">
        <v>390957</v>
      </c>
      <c r="P105" s="133"/>
      <c r="Q105" s="294" t="s">
        <v>511</v>
      </c>
    </row>
    <row r="106" spans="1:19" x14ac:dyDescent="0.2">
      <c r="A106" s="136">
        <v>73</v>
      </c>
      <c r="B106" s="57" t="s">
        <v>209</v>
      </c>
      <c r="C106" s="57"/>
      <c r="D106" s="64">
        <v>930</v>
      </c>
      <c r="E106" s="116" t="s">
        <v>14</v>
      </c>
      <c r="F106" s="300" t="s">
        <v>1030</v>
      </c>
      <c r="G106" s="64"/>
      <c r="H106" s="273">
        <f>-M106</f>
        <v>-716474</v>
      </c>
      <c r="I106" s="273">
        <f>+N106</f>
        <v>100415</v>
      </c>
      <c r="J106" s="273">
        <f t="shared" si="28"/>
        <v>-716474</v>
      </c>
      <c r="K106" s="286">
        <f t="shared" ref="K106" si="30">+N106</f>
        <v>100415</v>
      </c>
      <c r="M106" s="95">
        <v>716474</v>
      </c>
      <c r="N106" s="263">
        <v>100415</v>
      </c>
      <c r="Q106" s="296" t="s">
        <v>476</v>
      </c>
    </row>
    <row r="107" spans="1:19" x14ac:dyDescent="0.2">
      <c r="A107" s="136">
        <v>74</v>
      </c>
      <c r="B107" s="57" t="s">
        <v>210</v>
      </c>
      <c r="C107" s="57"/>
      <c r="D107" s="64" t="s">
        <v>458</v>
      </c>
      <c r="E107" s="116" t="s">
        <v>59</v>
      </c>
      <c r="G107" s="64"/>
      <c r="L107" s="95"/>
      <c r="Q107" s="294" t="s">
        <v>627</v>
      </c>
    </row>
    <row r="108" spans="1:19" x14ac:dyDescent="0.2">
      <c r="A108" s="136">
        <v>75</v>
      </c>
    </row>
    <row r="109" spans="1:19" x14ac:dyDescent="0.2">
      <c r="A109" s="136">
        <v>76</v>
      </c>
    </row>
    <row r="110" spans="1:19" x14ac:dyDescent="0.2">
      <c r="B110" s="135" t="s">
        <v>748</v>
      </c>
      <c r="C110" s="63"/>
      <c r="D110" s="263"/>
      <c r="E110" s="263"/>
      <c r="F110" s="309"/>
      <c r="G110" s="151">
        <f>+SUM(L111:L113)-SUM(M111:M113)</f>
        <v>-1055787</v>
      </c>
      <c r="H110" s="279"/>
      <c r="I110" s="279"/>
      <c r="J110" s="279"/>
      <c r="K110" s="279"/>
      <c r="P110" s="219">
        <f>+SUM(N111:N113)-SUM(O111:O113)</f>
        <v>-1389064</v>
      </c>
    </row>
    <row r="111" spans="1:19" x14ac:dyDescent="0.2">
      <c r="B111" s="136" t="s">
        <v>749</v>
      </c>
      <c r="D111" s="63">
        <v>1000</v>
      </c>
      <c r="E111" s="136"/>
      <c r="F111" s="310"/>
      <c r="G111" s="136"/>
      <c r="H111" s="274"/>
      <c r="I111" s="274"/>
      <c r="J111" s="274"/>
      <c r="K111" s="274"/>
      <c r="M111" s="263">
        <v>1198143</v>
      </c>
      <c r="O111" s="263">
        <v>1556774</v>
      </c>
    </row>
    <row r="112" spans="1:19" x14ac:dyDescent="0.2">
      <c r="B112" s="154" t="s">
        <v>952</v>
      </c>
      <c r="D112" s="150">
        <v>1506</v>
      </c>
      <c r="E112" s="136"/>
      <c r="F112" s="310"/>
      <c r="G112" s="136"/>
      <c r="H112" s="274"/>
      <c r="I112" s="274"/>
      <c r="J112" s="274"/>
      <c r="K112" s="274"/>
      <c r="L112" s="245">
        <v>167234</v>
      </c>
      <c r="M112" s="245"/>
      <c r="N112" s="248">
        <v>202824</v>
      </c>
      <c r="O112" s="245"/>
    </row>
    <row r="113" spans="2:19" x14ac:dyDescent="0.2">
      <c r="B113" s="209" t="s">
        <v>182</v>
      </c>
      <c r="D113" s="150">
        <v>1407</v>
      </c>
      <c r="E113" s="136"/>
      <c r="F113" s="310"/>
      <c r="G113" s="136"/>
      <c r="H113" s="274"/>
      <c r="I113" s="274"/>
      <c r="J113" s="274"/>
      <c r="K113" s="274"/>
      <c r="L113" s="244"/>
      <c r="M113" s="246">
        <v>24878</v>
      </c>
      <c r="N113" s="244"/>
      <c r="O113" s="246">
        <v>35114</v>
      </c>
    </row>
    <row r="114" spans="2:19" ht="15" x14ac:dyDescent="0.25">
      <c r="B114" t="s">
        <v>290</v>
      </c>
      <c r="C114"/>
      <c r="D114" s="63">
        <v>1550</v>
      </c>
      <c r="E114"/>
      <c r="F114" s="311"/>
      <c r="G114"/>
      <c r="H114" s="287"/>
      <c r="I114" s="287"/>
      <c r="J114" s="287"/>
      <c r="K114" s="287"/>
      <c r="L114" s="263">
        <v>462838</v>
      </c>
      <c r="N114" s="263">
        <v>429504</v>
      </c>
    </row>
    <row r="115" spans="2:19" ht="15" x14ac:dyDescent="0.25">
      <c r="B115" t="s">
        <v>291</v>
      </c>
      <c r="D115" s="63">
        <v>1551</v>
      </c>
      <c r="L115" s="263">
        <v>303130</v>
      </c>
      <c r="N115" s="263">
        <v>429504</v>
      </c>
    </row>
    <row r="116" spans="2:19" ht="15" x14ac:dyDescent="0.25">
      <c r="B116" t="s">
        <v>292</v>
      </c>
      <c r="D116" s="63">
        <v>1555</v>
      </c>
      <c r="L116" s="263">
        <v>289819</v>
      </c>
      <c r="N116" s="263">
        <v>530056</v>
      </c>
    </row>
    <row r="117" spans="2:19" x14ac:dyDescent="0.2">
      <c r="B117" s="136" t="s">
        <v>293</v>
      </c>
      <c r="D117" s="63">
        <v>4075.02</v>
      </c>
    </row>
    <row r="121" spans="2:19" x14ac:dyDescent="0.2">
      <c r="B121" s="136" t="s">
        <v>514</v>
      </c>
      <c r="Q121" s="294" t="s">
        <v>515</v>
      </c>
    </row>
    <row r="123" spans="2:19" s="15" customFormat="1" x14ac:dyDescent="0.2">
      <c r="B123" s="15" t="s">
        <v>834</v>
      </c>
      <c r="D123" s="65"/>
      <c r="E123" s="237"/>
      <c r="F123" s="300"/>
      <c r="G123" s="65"/>
      <c r="H123" s="273"/>
      <c r="I123" s="273"/>
      <c r="J123" s="273"/>
      <c r="K123" s="273"/>
      <c r="L123" s="98"/>
      <c r="M123" s="98"/>
      <c r="N123" s="98"/>
      <c r="O123" s="98"/>
      <c r="P123" s="122"/>
      <c r="Q123" s="298" t="s">
        <v>516</v>
      </c>
      <c r="R123" s="299"/>
      <c r="S123" s="15" t="s">
        <v>835</v>
      </c>
    </row>
    <row r="124" spans="2:19" x14ac:dyDescent="0.2">
      <c r="B124" s="136" t="s">
        <v>170</v>
      </c>
    </row>
    <row r="126" spans="2:19" x14ac:dyDescent="0.2">
      <c r="B126" s="135" t="s">
        <v>517</v>
      </c>
    </row>
    <row r="128" spans="2:19" x14ac:dyDescent="0.2">
      <c r="B128" s="135" t="s">
        <v>518</v>
      </c>
    </row>
    <row r="133" spans="2:17" x14ac:dyDescent="0.2">
      <c r="B133" s="136" t="s">
        <v>519</v>
      </c>
    </row>
    <row r="135" spans="2:17" x14ac:dyDescent="0.2">
      <c r="L135" s="99">
        <v>2009</v>
      </c>
      <c r="N135" s="99">
        <v>2008</v>
      </c>
      <c r="O135" s="99"/>
      <c r="P135" s="123"/>
    </row>
    <row r="136" spans="2:17" x14ac:dyDescent="0.2">
      <c r="L136" s="99" t="s">
        <v>452</v>
      </c>
      <c r="N136" s="99" t="s">
        <v>452</v>
      </c>
      <c r="O136" s="99"/>
      <c r="P136" s="123"/>
    </row>
    <row r="137" spans="2:17" x14ac:dyDescent="0.2">
      <c r="L137" s="99"/>
      <c r="N137" s="99"/>
      <c r="O137" s="99"/>
      <c r="P137" s="123"/>
    </row>
    <row r="142" spans="2:17" x14ac:dyDescent="0.2">
      <c r="L142" s="100">
        <v>16613551</v>
      </c>
      <c r="N142" s="100">
        <v>19195013</v>
      </c>
      <c r="O142" s="264"/>
      <c r="P142" s="124"/>
      <c r="Q142" s="296" t="s">
        <v>454</v>
      </c>
    </row>
    <row r="143" spans="2:17" x14ac:dyDescent="0.2">
      <c r="B143" s="135" t="s">
        <v>529</v>
      </c>
    </row>
    <row r="144" spans="2:17" x14ac:dyDescent="0.2">
      <c r="B144" s="136" t="s">
        <v>530</v>
      </c>
    </row>
    <row r="145" spans="2:18" x14ac:dyDescent="0.2">
      <c r="L145" s="99">
        <v>2009</v>
      </c>
      <c r="N145" s="99">
        <v>2008</v>
      </c>
      <c r="O145" s="99"/>
      <c r="P145" s="123"/>
    </row>
    <row r="146" spans="2:18" x14ac:dyDescent="0.2">
      <c r="L146" s="99" t="s">
        <v>452</v>
      </c>
      <c r="N146" s="99" t="s">
        <v>452</v>
      </c>
      <c r="O146" s="99"/>
      <c r="P146" s="123"/>
    </row>
    <row r="154" spans="2:18" x14ac:dyDescent="0.2">
      <c r="C154" s="30"/>
    </row>
    <row r="155" spans="2:18" s="15" customFormat="1" x14ac:dyDescent="0.2">
      <c r="B155" s="15" t="s">
        <v>545</v>
      </c>
      <c r="D155" s="65"/>
      <c r="E155" s="237"/>
      <c r="F155" s="300"/>
      <c r="G155" s="65"/>
      <c r="H155" s="273"/>
      <c r="I155" s="273"/>
      <c r="J155" s="273"/>
      <c r="K155" s="273"/>
      <c r="L155" s="98"/>
      <c r="M155" s="98"/>
      <c r="N155" s="98"/>
      <c r="O155" s="98"/>
      <c r="P155" s="122"/>
      <c r="Q155" s="299" t="s">
        <v>546</v>
      </c>
      <c r="R155" s="299"/>
    </row>
    <row r="156" spans="2:18" s="15" customFormat="1" x14ac:dyDescent="0.2">
      <c r="B156" s="15" t="s">
        <v>547</v>
      </c>
      <c r="D156" s="65"/>
      <c r="E156" s="237"/>
      <c r="F156" s="300"/>
      <c r="G156" s="65"/>
      <c r="H156" s="273"/>
      <c r="I156" s="273"/>
      <c r="J156" s="273"/>
      <c r="K156" s="273"/>
      <c r="L156" s="98"/>
      <c r="M156" s="98"/>
      <c r="N156" s="98"/>
      <c r="O156" s="98"/>
      <c r="P156" s="122"/>
      <c r="Q156" s="299"/>
      <c r="R156" s="299"/>
    </row>
    <row r="157" spans="2:18" s="15" customFormat="1" x14ac:dyDescent="0.2">
      <c r="B157" s="15" t="s">
        <v>548</v>
      </c>
      <c r="D157" s="65"/>
      <c r="E157" s="237"/>
      <c r="F157" s="300"/>
      <c r="G157" s="65"/>
      <c r="H157" s="273"/>
      <c r="I157" s="273"/>
      <c r="J157" s="273"/>
      <c r="K157" s="273"/>
      <c r="L157" s="98"/>
      <c r="M157" s="98"/>
      <c r="N157" s="98"/>
      <c r="O157" s="98"/>
      <c r="P157" s="122"/>
      <c r="Q157" s="299"/>
      <c r="R157" s="299"/>
    </row>
    <row r="158" spans="2:18" s="15" customFormat="1" x14ac:dyDescent="0.2">
      <c r="B158" s="15" t="s">
        <v>549</v>
      </c>
      <c r="D158" s="65"/>
      <c r="E158" s="237"/>
      <c r="F158" s="300"/>
      <c r="G158" s="65"/>
      <c r="H158" s="273"/>
      <c r="I158" s="273"/>
      <c r="J158" s="273"/>
      <c r="K158" s="273"/>
      <c r="L158" s="98"/>
      <c r="M158" s="98"/>
      <c r="N158" s="98"/>
      <c r="O158" s="98"/>
      <c r="P158" s="122"/>
      <c r="Q158" s="299"/>
      <c r="R158" s="299"/>
    </row>
    <row r="159" spans="2:18" s="15" customFormat="1" x14ac:dyDescent="0.2">
      <c r="B159" s="15" t="s">
        <v>550</v>
      </c>
      <c r="D159" s="65"/>
      <c r="E159" s="237"/>
      <c r="F159" s="300"/>
      <c r="G159" s="65"/>
      <c r="H159" s="273"/>
      <c r="I159" s="273"/>
      <c r="J159" s="273"/>
      <c r="K159" s="273"/>
      <c r="L159" s="98"/>
      <c r="M159" s="98"/>
      <c r="N159" s="98"/>
      <c r="O159" s="98"/>
      <c r="P159" s="122"/>
      <c r="Q159" s="299"/>
      <c r="R159" s="299"/>
    </row>
    <row r="160" spans="2:18" s="15" customFormat="1" x14ac:dyDescent="0.2">
      <c r="B160" s="15" t="s">
        <v>551</v>
      </c>
      <c r="D160" s="65"/>
      <c r="E160" s="237"/>
      <c r="F160" s="300"/>
      <c r="G160" s="65"/>
      <c r="H160" s="273"/>
      <c r="I160" s="273"/>
      <c r="J160" s="273"/>
      <c r="K160" s="273"/>
      <c r="L160" s="98"/>
      <c r="M160" s="98"/>
      <c r="N160" s="98"/>
      <c r="O160" s="98"/>
      <c r="P160" s="122"/>
      <c r="Q160" s="299"/>
      <c r="R160" s="299"/>
    </row>
    <row r="162" spans="2:17" x14ac:dyDescent="0.2">
      <c r="B162" s="135" t="s">
        <v>552</v>
      </c>
    </row>
    <row r="163" spans="2:17" x14ac:dyDescent="0.2">
      <c r="B163" s="136" t="s">
        <v>553</v>
      </c>
    </row>
    <row r="164" spans="2:17" x14ac:dyDescent="0.2">
      <c r="L164" s="99">
        <v>2009</v>
      </c>
      <c r="N164" s="99">
        <v>2008</v>
      </c>
      <c r="O164" s="99"/>
      <c r="P164" s="123"/>
    </row>
    <row r="165" spans="2:17" x14ac:dyDescent="0.2">
      <c r="L165" s="99" t="s">
        <v>452</v>
      </c>
      <c r="N165" s="99" t="s">
        <v>452</v>
      </c>
      <c r="O165" s="99"/>
      <c r="P165" s="123"/>
    </row>
    <row r="170" spans="2:17" x14ac:dyDescent="0.2">
      <c r="L170" s="100">
        <v>4742042</v>
      </c>
      <c r="N170" s="100">
        <v>4775328</v>
      </c>
      <c r="O170" s="264"/>
      <c r="P170" s="124"/>
      <c r="Q170" s="296" t="s">
        <v>560</v>
      </c>
    </row>
    <row r="172" spans="2:17" x14ac:dyDescent="0.2">
      <c r="B172" s="136" t="s">
        <v>561</v>
      </c>
    </row>
    <row r="174" spans="2:17" x14ac:dyDescent="0.2">
      <c r="L174" s="99">
        <v>2009</v>
      </c>
      <c r="N174" s="99">
        <v>2008</v>
      </c>
      <c r="O174" s="99"/>
      <c r="P174" s="123"/>
    </row>
    <row r="175" spans="2:17" x14ac:dyDescent="0.2">
      <c r="L175" s="99" t="s">
        <v>562</v>
      </c>
      <c r="N175" s="99" t="s">
        <v>562</v>
      </c>
      <c r="O175" s="99"/>
      <c r="P175" s="123"/>
    </row>
    <row r="176" spans="2:17" x14ac:dyDescent="0.2">
      <c r="B176" s="136" t="s">
        <v>563</v>
      </c>
      <c r="L176" s="101">
        <v>140</v>
      </c>
      <c r="N176" s="101">
        <v>155</v>
      </c>
      <c r="O176" s="101"/>
      <c r="P176" s="125"/>
      <c r="Q176" s="12" t="s">
        <v>564</v>
      </c>
    </row>
    <row r="177" spans="2:19" x14ac:dyDescent="0.2">
      <c r="B177" s="136" t="s">
        <v>565</v>
      </c>
      <c r="L177" s="102">
        <v>11</v>
      </c>
      <c r="N177" s="102">
        <v>9</v>
      </c>
      <c r="O177" s="102"/>
      <c r="P177" s="126"/>
      <c r="Q177" s="295" t="s">
        <v>566</v>
      </c>
    </row>
    <row r="178" spans="2:19" x14ac:dyDescent="0.2">
      <c r="B178" s="136" t="s">
        <v>567</v>
      </c>
      <c r="L178" s="101">
        <v>12</v>
      </c>
      <c r="N178" s="101">
        <v>12</v>
      </c>
      <c r="O178" s="101"/>
      <c r="P178" s="125"/>
      <c r="Q178" s="12" t="s">
        <v>568</v>
      </c>
    </row>
    <row r="179" spans="2:19" x14ac:dyDescent="0.2">
      <c r="L179" s="100">
        <v>163</v>
      </c>
      <c r="N179" s="100">
        <v>176</v>
      </c>
      <c r="O179" s="264"/>
      <c r="P179" s="124"/>
      <c r="Q179" s="295" t="s">
        <v>569</v>
      </c>
    </row>
    <row r="180" spans="2:19" x14ac:dyDescent="0.2">
      <c r="B180" s="136" t="s">
        <v>570</v>
      </c>
    </row>
    <row r="181" spans="2:19" x14ac:dyDescent="0.2">
      <c r="L181" s="99">
        <v>2009</v>
      </c>
      <c r="N181" s="99">
        <v>2008</v>
      </c>
      <c r="O181" s="99"/>
      <c r="P181" s="123"/>
    </row>
    <row r="182" spans="2:19" x14ac:dyDescent="0.2">
      <c r="L182" s="99" t="s">
        <v>452</v>
      </c>
      <c r="N182" s="99" t="s">
        <v>452</v>
      </c>
      <c r="O182" s="99"/>
      <c r="P182" s="123"/>
    </row>
    <row r="185" spans="2:19" x14ac:dyDescent="0.2">
      <c r="L185" s="103">
        <v>288277</v>
      </c>
      <c r="N185" s="103">
        <v>346640</v>
      </c>
      <c r="O185" s="265"/>
      <c r="P185" s="127"/>
      <c r="Q185" s="294" t="s">
        <v>576</v>
      </c>
      <c r="S185" s="136" t="s">
        <v>573</v>
      </c>
    </row>
    <row r="186" spans="2:19" x14ac:dyDescent="0.2">
      <c r="C186" s="30"/>
    </row>
    <row r="187" spans="2:19" x14ac:dyDescent="0.2">
      <c r="B187" s="136" t="s">
        <v>577</v>
      </c>
    </row>
    <row r="188" spans="2:19" x14ac:dyDescent="0.2">
      <c r="L188" s="99">
        <v>2009</v>
      </c>
      <c r="N188" s="99">
        <v>2008</v>
      </c>
      <c r="O188" s="99"/>
      <c r="P188" s="123"/>
    </row>
    <row r="189" spans="2:19" x14ac:dyDescent="0.2">
      <c r="L189" s="99" t="s">
        <v>452</v>
      </c>
      <c r="N189" s="99" t="s">
        <v>452</v>
      </c>
      <c r="O189" s="99"/>
      <c r="P189" s="123"/>
    </row>
    <row r="190" spans="2:19" x14ac:dyDescent="0.2">
      <c r="B190" s="136" t="s">
        <v>571</v>
      </c>
      <c r="L190" s="102">
        <v>125218</v>
      </c>
      <c r="N190" s="102">
        <v>113226</v>
      </c>
      <c r="O190" s="102"/>
      <c r="P190" s="126"/>
      <c r="Q190" s="296" t="s">
        <v>572</v>
      </c>
      <c r="S190" s="136" t="s">
        <v>578</v>
      </c>
    </row>
    <row r="191" spans="2:19" x14ac:dyDescent="0.2">
      <c r="B191" s="136" t="s">
        <v>574</v>
      </c>
      <c r="L191" s="101">
        <v>15506</v>
      </c>
      <c r="N191" s="101">
        <v>62813</v>
      </c>
      <c r="O191" s="101"/>
      <c r="P191" s="125"/>
      <c r="Q191" s="294" t="s">
        <v>575</v>
      </c>
      <c r="S191" s="136" t="s">
        <v>578</v>
      </c>
    </row>
    <row r="192" spans="2:19" x14ac:dyDescent="0.2">
      <c r="L192" s="100">
        <v>140724</v>
      </c>
      <c r="N192" s="100">
        <v>176039</v>
      </c>
      <c r="O192" s="264"/>
      <c r="P192" s="124"/>
      <c r="Q192" s="296" t="s">
        <v>576</v>
      </c>
      <c r="S192" s="136" t="s">
        <v>578</v>
      </c>
    </row>
    <row r="194" spans="2:19" x14ac:dyDescent="0.2">
      <c r="B194" s="136" t="s">
        <v>579</v>
      </c>
    </row>
    <row r="195" spans="2:19" x14ac:dyDescent="0.2">
      <c r="B195" s="136" t="s">
        <v>580</v>
      </c>
      <c r="Q195" s="12" t="s">
        <v>581</v>
      </c>
      <c r="S195" s="136" t="s">
        <v>573</v>
      </c>
    </row>
    <row r="197" spans="2:19" x14ac:dyDescent="0.2">
      <c r="B197" s="135" t="s">
        <v>582</v>
      </c>
    </row>
    <row r="198" spans="2:19" x14ac:dyDescent="0.2">
      <c r="L198" s="99">
        <v>2009</v>
      </c>
      <c r="N198" s="99">
        <v>2008</v>
      </c>
      <c r="O198" s="99"/>
      <c r="P198" s="123"/>
    </row>
    <row r="199" spans="2:19" x14ac:dyDescent="0.2">
      <c r="L199" s="99" t="s">
        <v>452</v>
      </c>
      <c r="N199" s="99" t="s">
        <v>452</v>
      </c>
      <c r="O199" s="99"/>
      <c r="P199" s="123"/>
    </row>
    <row r="203" spans="2:19" x14ac:dyDescent="0.2">
      <c r="L203" s="100">
        <v>81149</v>
      </c>
      <c r="N203" s="100">
        <v>117176</v>
      </c>
      <c r="O203" s="264"/>
      <c r="P203" s="124"/>
      <c r="Q203" s="296" t="s">
        <v>470</v>
      </c>
    </row>
    <row r="205" spans="2:19" x14ac:dyDescent="0.2">
      <c r="B205" s="135" t="s">
        <v>590</v>
      </c>
    </row>
    <row r="206" spans="2:19" x14ac:dyDescent="0.2">
      <c r="B206" s="136" t="s">
        <v>591</v>
      </c>
    </row>
    <row r="208" spans="2:19" x14ac:dyDescent="0.2">
      <c r="L208" s="99">
        <v>2009</v>
      </c>
      <c r="N208" s="99">
        <v>2008</v>
      </c>
      <c r="O208" s="99"/>
      <c r="P208" s="123"/>
    </row>
    <row r="209" spans="2:17" x14ac:dyDescent="0.2">
      <c r="L209" s="99" t="s">
        <v>452</v>
      </c>
      <c r="N209" s="99" t="s">
        <v>452</v>
      </c>
      <c r="O209" s="99"/>
      <c r="P209" s="123"/>
    </row>
    <row r="219" spans="2:17" x14ac:dyDescent="0.2">
      <c r="B219" s="136" t="s">
        <v>606</v>
      </c>
      <c r="L219" s="100">
        <v>212422</v>
      </c>
      <c r="N219" s="100">
        <v>337173</v>
      </c>
      <c r="O219" s="264"/>
      <c r="P219" s="124"/>
      <c r="Q219" s="296" t="s">
        <v>474</v>
      </c>
    </row>
    <row r="221" spans="2:17" x14ac:dyDescent="0.2">
      <c r="B221" s="136" t="s">
        <v>607</v>
      </c>
    </row>
    <row r="222" spans="2:17" x14ac:dyDescent="0.2">
      <c r="B222" s="136" t="s">
        <v>608</v>
      </c>
    </row>
    <row r="223" spans="2:17" x14ac:dyDescent="0.2">
      <c r="B223" s="136" t="s">
        <v>609</v>
      </c>
    </row>
    <row r="224" spans="2:17" x14ac:dyDescent="0.2">
      <c r="B224" s="136" t="s">
        <v>610</v>
      </c>
    </row>
    <row r="225" spans="2:17" x14ac:dyDescent="0.2">
      <c r="B225" s="136" t="s">
        <v>611</v>
      </c>
    </row>
    <row r="227" spans="2:17" x14ac:dyDescent="0.2">
      <c r="L227" s="99">
        <v>2009</v>
      </c>
      <c r="N227" s="99">
        <v>2008</v>
      </c>
      <c r="O227" s="99"/>
      <c r="P227" s="123"/>
    </row>
    <row r="228" spans="2:17" x14ac:dyDescent="0.2">
      <c r="L228" s="99" t="s">
        <v>452</v>
      </c>
      <c r="N228" s="99" t="s">
        <v>452</v>
      </c>
      <c r="O228" s="99"/>
      <c r="P228" s="123"/>
    </row>
    <row r="229" spans="2:17" x14ac:dyDescent="0.2">
      <c r="B229" s="136" t="s">
        <v>612</v>
      </c>
      <c r="L229" s="104">
        <v>1628896</v>
      </c>
      <c r="N229" s="104">
        <v>1236758</v>
      </c>
      <c r="O229" s="265"/>
      <c r="P229" s="127"/>
      <c r="Q229" s="294" t="s">
        <v>472</v>
      </c>
    </row>
    <row r="230" spans="2:17" x14ac:dyDescent="0.2">
      <c r="Q230" s="296" t="s">
        <v>613</v>
      </c>
    </row>
    <row r="231" spans="2:17" x14ac:dyDescent="0.2">
      <c r="B231" s="136" t="s">
        <v>614</v>
      </c>
      <c r="L231" s="101">
        <v>456091</v>
      </c>
      <c r="N231" s="101">
        <v>352476</v>
      </c>
      <c r="O231" s="101"/>
      <c r="P231" s="125"/>
      <c r="Q231" s="294" t="s">
        <v>615</v>
      </c>
    </row>
    <row r="232" spans="2:17" x14ac:dyDescent="0.2">
      <c r="B232" s="136" t="s">
        <v>616</v>
      </c>
    </row>
    <row r="233" spans="2:17" x14ac:dyDescent="0.2">
      <c r="B233" s="136" t="s">
        <v>617</v>
      </c>
      <c r="L233" s="102">
        <v>-4226</v>
      </c>
      <c r="N233" s="102">
        <v>14516</v>
      </c>
      <c r="O233" s="102"/>
      <c r="P233" s="126"/>
      <c r="Q233" s="296" t="s">
        <v>618</v>
      </c>
    </row>
    <row r="234" spans="2:17" x14ac:dyDescent="0.2">
      <c r="B234" s="136" t="s">
        <v>619</v>
      </c>
      <c r="L234" s="101">
        <v>13300</v>
      </c>
      <c r="N234" s="101">
        <v>13116</v>
      </c>
      <c r="O234" s="101"/>
      <c r="P234" s="125"/>
      <c r="Q234" s="294" t="s">
        <v>620</v>
      </c>
    </row>
    <row r="235" spans="2:17" x14ac:dyDescent="0.2">
      <c r="B235" s="136" t="s">
        <v>621</v>
      </c>
      <c r="L235" s="102">
        <v>-264757</v>
      </c>
      <c r="N235" s="102">
        <v>-3746</v>
      </c>
      <c r="O235" s="102"/>
      <c r="P235" s="126"/>
      <c r="Q235" s="296" t="s">
        <v>622</v>
      </c>
    </row>
    <row r="236" spans="2:17" x14ac:dyDescent="0.2">
      <c r="B236" s="136" t="s">
        <v>623</v>
      </c>
      <c r="L236" s="101">
        <v>29104</v>
      </c>
      <c r="N236" s="101">
        <v>8116</v>
      </c>
      <c r="O236" s="101"/>
      <c r="P236" s="125"/>
      <c r="Q236" s="294" t="s">
        <v>624</v>
      </c>
    </row>
    <row r="238" spans="2:17" x14ac:dyDescent="0.2">
      <c r="L238" s="100">
        <v>229512</v>
      </c>
      <c r="N238" s="100">
        <v>384478</v>
      </c>
      <c r="O238" s="264"/>
      <c r="P238" s="124"/>
      <c r="Q238" s="296" t="s">
        <v>601</v>
      </c>
    </row>
    <row r="240" spans="2:17" x14ac:dyDescent="0.2">
      <c r="B240" s="135" t="s">
        <v>625</v>
      </c>
    </row>
    <row r="241" spans="2:16" x14ac:dyDescent="0.2">
      <c r="L241" s="99">
        <v>2009</v>
      </c>
      <c r="N241" s="99">
        <v>2008</v>
      </c>
      <c r="O241" s="99"/>
      <c r="P241" s="123"/>
    </row>
    <row r="242" spans="2:16" x14ac:dyDescent="0.2">
      <c r="L242" s="99" t="s">
        <v>452</v>
      </c>
      <c r="N242" s="99" t="s">
        <v>452</v>
      </c>
      <c r="O242" s="99"/>
      <c r="P242" s="123"/>
    </row>
    <row r="246" spans="2:16" x14ac:dyDescent="0.2">
      <c r="B246" s="135" t="s">
        <v>628</v>
      </c>
    </row>
    <row r="247" spans="2:16" x14ac:dyDescent="0.2">
      <c r="L247" s="99" t="s">
        <v>629</v>
      </c>
    </row>
    <row r="248" spans="2:16" x14ac:dyDescent="0.2">
      <c r="L248" s="99" t="s">
        <v>630</v>
      </c>
    </row>
    <row r="249" spans="2:16" x14ac:dyDescent="0.2">
      <c r="L249" s="99" t="s">
        <v>452</v>
      </c>
    </row>
    <row r="258" spans="2:19" x14ac:dyDescent="0.2">
      <c r="B258" s="136" t="s">
        <v>642</v>
      </c>
      <c r="L258" s="100">
        <v>406383</v>
      </c>
      <c r="Q258" s="296" t="s">
        <v>483</v>
      </c>
      <c r="S258" s="136" t="s">
        <v>634</v>
      </c>
    </row>
    <row r="259" spans="2:19" x14ac:dyDescent="0.2">
      <c r="B259" s="136" t="s">
        <v>643</v>
      </c>
      <c r="L259" s="103">
        <v>363958</v>
      </c>
      <c r="Q259" s="294" t="s">
        <v>483</v>
      </c>
      <c r="S259" s="136" t="s">
        <v>634</v>
      </c>
    </row>
    <row r="261" spans="2:19" x14ac:dyDescent="0.2">
      <c r="B261" s="135" t="s">
        <v>644</v>
      </c>
    </row>
    <row r="277" spans="2:19" x14ac:dyDescent="0.2">
      <c r="B277" s="136" t="s">
        <v>642</v>
      </c>
      <c r="C277" s="32">
        <v>1971254</v>
      </c>
      <c r="D277" s="68"/>
      <c r="E277" s="238"/>
      <c r="F277" s="312"/>
      <c r="G277" s="68"/>
      <c r="H277" s="288"/>
      <c r="I277" s="288"/>
      <c r="J277" s="288"/>
      <c r="K277" s="288"/>
      <c r="L277" s="100">
        <v>1492994</v>
      </c>
      <c r="M277" s="100">
        <v>78475</v>
      </c>
      <c r="N277" s="100">
        <v>3542723</v>
      </c>
      <c r="O277" s="264"/>
      <c r="P277" s="124"/>
      <c r="Q277" s="296" t="s">
        <v>485</v>
      </c>
    </row>
    <row r="278" spans="2:19" x14ac:dyDescent="0.2">
      <c r="B278" s="136" t="s">
        <v>643</v>
      </c>
      <c r="C278" s="34">
        <v>1994657</v>
      </c>
      <c r="D278" s="69"/>
      <c r="E278" s="239"/>
      <c r="F278" s="313"/>
      <c r="G278" s="69"/>
      <c r="H278" s="289"/>
      <c r="I278" s="289"/>
      <c r="J278" s="289"/>
      <c r="K278" s="289"/>
      <c r="L278" s="104">
        <v>1696330</v>
      </c>
      <c r="M278" s="104">
        <v>101088</v>
      </c>
      <c r="N278" s="104">
        <v>3792075</v>
      </c>
      <c r="O278" s="265"/>
      <c r="P278" s="127"/>
      <c r="Q278" s="294" t="s">
        <v>485</v>
      </c>
    </row>
    <row r="280" spans="2:19" x14ac:dyDescent="0.2">
      <c r="B280" s="136" t="s">
        <v>665</v>
      </c>
    </row>
    <row r="281" spans="2:19" x14ac:dyDescent="0.2">
      <c r="B281" s="136" t="s">
        <v>666</v>
      </c>
      <c r="Q281" s="296" t="s">
        <v>485</v>
      </c>
      <c r="S281" s="136" t="s">
        <v>540</v>
      </c>
    </row>
    <row r="282" spans="2:19" x14ac:dyDescent="0.2">
      <c r="B282" s="136" t="s">
        <v>667</v>
      </c>
      <c r="Q282" s="294" t="s">
        <v>663</v>
      </c>
      <c r="S282" s="136" t="s">
        <v>540</v>
      </c>
    </row>
    <row r="283" spans="2:19" x14ac:dyDescent="0.2">
      <c r="B283" s="136" t="s">
        <v>668</v>
      </c>
    </row>
    <row r="285" spans="2:19" x14ac:dyDescent="0.2">
      <c r="B285" s="135" t="s">
        <v>669</v>
      </c>
    </row>
    <row r="286" spans="2:19" x14ac:dyDescent="0.2">
      <c r="L286" s="99">
        <v>2009</v>
      </c>
      <c r="N286" s="99">
        <v>2008</v>
      </c>
      <c r="O286" s="99"/>
      <c r="P286" s="123"/>
    </row>
    <row r="287" spans="2:19" x14ac:dyDescent="0.2">
      <c r="L287" s="99" t="s">
        <v>452</v>
      </c>
      <c r="N287" s="99" t="s">
        <v>452</v>
      </c>
      <c r="O287" s="99"/>
      <c r="P287" s="123"/>
    </row>
    <row r="294" spans="2:17" x14ac:dyDescent="0.2">
      <c r="L294" s="103">
        <v>2195092</v>
      </c>
      <c r="N294" s="103">
        <v>2410817</v>
      </c>
      <c r="O294" s="265"/>
      <c r="P294" s="127"/>
      <c r="Q294" s="294" t="s">
        <v>489</v>
      </c>
    </row>
    <row r="296" spans="2:17" x14ac:dyDescent="0.2">
      <c r="B296" s="136" t="s">
        <v>676</v>
      </c>
    </row>
    <row r="297" spans="2:17" x14ac:dyDescent="0.2">
      <c r="B297" s="136" t="s">
        <v>677</v>
      </c>
    </row>
    <row r="299" spans="2:17" x14ac:dyDescent="0.2">
      <c r="B299" s="135" t="s">
        <v>678</v>
      </c>
    </row>
    <row r="300" spans="2:17" x14ac:dyDescent="0.2">
      <c r="L300" s="99">
        <v>2009</v>
      </c>
      <c r="N300" s="99">
        <v>2008</v>
      </c>
      <c r="O300" s="99"/>
      <c r="P300" s="123"/>
    </row>
    <row r="301" spans="2:17" x14ac:dyDescent="0.2">
      <c r="L301" s="99" t="s">
        <v>452</v>
      </c>
      <c r="N301" s="99" t="s">
        <v>452</v>
      </c>
      <c r="O301" s="99"/>
      <c r="P301" s="123"/>
    </row>
    <row r="308" spans="2:17" x14ac:dyDescent="0.2">
      <c r="L308" s="103">
        <v>4522203</v>
      </c>
      <c r="N308" s="103">
        <v>3385253</v>
      </c>
      <c r="O308" s="265"/>
      <c r="P308" s="127"/>
      <c r="Q308" s="294" t="s">
        <v>491</v>
      </c>
    </row>
    <row r="310" spans="2:17" x14ac:dyDescent="0.2">
      <c r="B310" s="135" t="s">
        <v>689</v>
      </c>
    </row>
    <row r="312" spans="2:17" x14ac:dyDescent="0.2">
      <c r="L312" s="99">
        <v>2009</v>
      </c>
      <c r="N312" s="99">
        <v>2008</v>
      </c>
      <c r="O312" s="99"/>
      <c r="P312" s="123"/>
    </row>
    <row r="313" spans="2:17" x14ac:dyDescent="0.2">
      <c r="L313" s="99" t="s">
        <v>452</v>
      </c>
      <c r="N313" s="99" t="s">
        <v>452</v>
      </c>
      <c r="O313" s="99"/>
      <c r="P313" s="123"/>
    </row>
    <row r="323" spans="2:18" x14ac:dyDescent="0.2">
      <c r="L323" s="103">
        <v>5003464</v>
      </c>
      <c r="N323" s="103">
        <v>4590691</v>
      </c>
      <c r="O323" s="265"/>
      <c r="P323" s="127"/>
      <c r="Q323" s="294" t="s">
        <v>496</v>
      </c>
    </row>
    <row r="325" spans="2:18" x14ac:dyDescent="0.2">
      <c r="B325" s="136" t="s">
        <v>708</v>
      </c>
    </row>
    <row r="326" spans="2:18" x14ac:dyDescent="0.2">
      <c r="L326" s="99">
        <v>2009</v>
      </c>
      <c r="N326" s="99">
        <v>2008</v>
      </c>
      <c r="O326" s="99"/>
      <c r="P326" s="123"/>
    </row>
    <row r="327" spans="2:18" x14ac:dyDescent="0.2">
      <c r="L327" s="99" t="s">
        <v>452</v>
      </c>
      <c r="N327" s="99" t="s">
        <v>452</v>
      </c>
      <c r="O327" s="99"/>
      <c r="P327" s="123"/>
    </row>
    <row r="329" spans="2:18" x14ac:dyDescent="0.2">
      <c r="B329" s="136" t="s">
        <v>583</v>
      </c>
      <c r="L329" s="102">
        <v>331701</v>
      </c>
      <c r="N329" s="102">
        <v>241815</v>
      </c>
      <c r="O329" s="102"/>
      <c r="P329" s="126"/>
      <c r="Q329" s="296" t="s">
        <v>709</v>
      </c>
    </row>
    <row r="330" spans="2:18" x14ac:dyDescent="0.2">
      <c r="B330" s="15" t="s">
        <v>710</v>
      </c>
    </row>
    <row r="331" spans="2:18" x14ac:dyDescent="0.2">
      <c r="B331" s="15" t="s">
        <v>711</v>
      </c>
      <c r="L331" s="98">
        <v>462838</v>
      </c>
      <c r="M331" s="98"/>
      <c r="N331" s="98">
        <v>429504</v>
      </c>
      <c r="O331" s="98"/>
      <c r="P331" s="122"/>
    </row>
    <row r="333" spans="2:18" s="15" customFormat="1" x14ac:dyDescent="0.2">
      <c r="B333" s="15" t="s">
        <v>712</v>
      </c>
      <c r="D333" s="65"/>
      <c r="E333" s="237"/>
      <c r="F333" s="300"/>
      <c r="G333" s="65"/>
      <c r="H333" s="273"/>
      <c r="I333" s="273"/>
      <c r="J333" s="273"/>
      <c r="K333" s="273"/>
      <c r="L333" s="98"/>
      <c r="M333" s="98"/>
      <c r="N333" s="98"/>
      <c r="O333" s="98"/>
      <c r="P333" s="122"/>
      <c r="Q333" s="299" t="s">
        <v>713</v>
      </c>
      <c r="R333" s="299"/>
    </row>
    <row r="335" spans="2:18" x14ac:dyDescent="0.2">
      <c r="B335" s="135" t="s">
        <v>714</v>
      </c>
    </row>
    <row r="336" spans="2:18" x14ac:dyDescent="0.2">
      <c r="L336" s="99">
        <v>2009</v>
      </c>
      <c r="N336" s="99">
        <v>2008</v>
      </c>
      <c r="O336" s="99"/>
      <c r="P336" s="123"/>
    </row>
    <row r="337" spans="2:17" x14ac:dyDescent="0.2">
      <c r="L337" s="99" t="s">
        <v>452</v>
      </c>
      <c r="N337" s="99" t="s">
        <v>452</v>
      </c>
      <c r="O337" s="99"/>
      <c r="P337" s="123"/>
    </row>
    <row r="343" spans="2:17" x14ac:dyDescent="0.2">
      <c r="B343" s="9" t="s">
        <v>717</v>
      </c>
      <c r="Q343" s="295" t="s">
        <v>718</v>
      </c>
    </row>
    <row r="344" spans="2:17" x14ac:dyDescent="0.2">
      <c r="B344" s="9" t="s">
        <v>719</v>
      </c>
    </row>
    <row r="345" spans="2:17" x14ac:dyDescent="0.2">
      <c r="B345" s="9" t="s">
        <v>720</v>
      </c>
    </row>
    <row r="347" spans="2:17" x14ac:dyDescent="0.2">
      <c r="B347" s="136" t="s">
        <v>721</v>
      </c>
    </row>
    <row r="348" spans="2:17" x14ac:dyDescent="0.2">
      <c r="L348" s="99">
        <v>2009</v>
      </c>
      <c r="N348" s="99">
        <v>2008</v>
      </c>
      <c r="O348" s="99"/>
      <c r="P348" s="123"/>
    </row>
    <row r="349" spans="2:17" x14ac:dyDescent="0.2">
      <c r="L349" s="99" t="s">
        <v>452</v>
      </c>
      <c r="N349" s="99" t="s">
        <v>452</v>
      </c>
      <c r="O349" s="99"/>
      <c r="P349" s="123"/>
    </row>
    <row r="353" spans="2:19" x14ac:dyDescent="0.2">
      <c r="B353" s="136" t="s">
        <v>722</v>
      </c>
      <c r="L353" s="101">
        <v>303130</v>
      </c>
      <c r="N353" s="101">
        <v>429504</v>
      </c>
      <c r="O353" s="101"/>
      <c r="P353" s="125"/>
      <c r="Q353" s="294" t="s">
        <v>723</v>
      </c>
    </row>
    <row r="354" spans="2:19" x14ac:dyDescent="0.2">
      <c r="B354" s="136" t="s">
        <v>724</v>
      </c>
      <c r="L354" s="102">
        <v>289819</v>
      </c>
      <c r="N354" s="102">
        <v>530056</v>
      </c>
      <c r="O354" s="102"/>
      <c r="P354" s="126"/>
      <c r="Q354" s="296" t="s">
        <v>725</v>
      </c>
    </row>
    <row r="355" spans="2:19" x14ac:dyDescent="0.2">
      <c r="L355" s="103">
        <v>592949</v>
      </c>
      <c r="N355" s="103">
        <v>959560</v>
      </c>
      <c r="O355" s="265"/>
      <c r="P355" s="127"/>
      <c r="Q355" s="294" t="s">
        <v>716</v>
      </c>
    </row>
    <row r="356" spans="2:19" x14ac:dyDescent="0.2">
      <c r="C356" s="30"/>
    </row>
    <row r="357" spans="2:19" x14ac:dyDescent="0.2">
      <c r="B357" s="135" t="s">
        <v>726</v>
      </c>
    </row>
    <row r="366" spans="2:19" x14ac:dyDescent="0.2">
      <c r="B366" s="136" t="s">
        <v>731</v>
      </c>
    </row>
    <row r="367" spans="2:19" x14ac:dyDescent="0.2">
      <c r="B367" s="10" t="s">
        <v>732</v>
      </c>
      <c r="Q367" s="12" t="s">
        <v>733</v>
      </c>
      <c r="S367" s="136" t="s">
        <v>729</v>
      </c>
    </row>
    <row r="368" spans="2:19" x14ac:dyDescent="0.2">
      <c r="B368" s="10" t="s">
        <v>734</v>
      </c>
    </row>
    <row r="369" spans="2:19" x14ac:dyDescent="0.2">
      <c r="M369" s="99" t="s">
        <v>735</v>
      </c>
    </row>
    <row r="370" spans="2:19" x14ac:dyDescent="0.2">
      <c r="L370" s="99">
        <v>2009</v>
      </c>
      <c r="N370" s="99">
        <v>2008</v>
      </c>
      <c r="O370" s="99"/>
      <c r="P370" s="123"/>
    </row>
    <row r="371" spans="2:19" x14ac:dyDescent="0.2">
      <c r="L371" s="99" t="s">
        <v>452</v>
      </c>
      <c r="N371" s="99" t="s">
        <v>452</v>
      </c>
      <c r="O371" s="99"/>
      <c r="P371" s="123"/>
    </row>
    <row r="373" spans="2:19" x14ac:dyDescent="0.2">
      <c r="B373" s="136" t="s">
        <v>736</v>
      </c>
      <c r="L373" s="102">
        <v>148112</v>
      </c>
      <c r="N373" s="102">
        <v>177215</v>
      </c>
      <c r="O373" s="102"/>
      <c r="P373" s="126"/>
      <c r="Q373" s="296" t="s">
        <v>737</v>
      </c>
    </row>
    <row r="374" spans="2:19" x14ac:dyDescent="0.2">
      <c r="B374" s="136" t="s">
        <v>738</v>
      </c>
      <c r="N374" s="101">
        <v>-12013</v>
      </c>
      <c r="O374" s="101"/>
      <c r="P374" s="125"/>
      <c r="Q374" s="294" t="s">
        <v>739</v>
      </c>
    </row>
    <row r="375" spans="2:19" x14ac:dyDescent="0.2">
      <c r="L375" s="100">
        <v>148112</v>
      </c>
      <c r="N375" s="100">
        <v>165202</v>
      </c>
      <c r="O375" s="264"/>
      <c r="P375" s="124"/>
      <c r="Q375" s="296" t="s">
        <v>504</v>
      </c>
      <c r="S375" s="136" t="s">
        <v>729</v>
      </c>
    </row>
    <row r="377" spans="2:19" x14ac:dyDescent="0.2">
      <c r="B377" s="135" t="s">
        <v>740</v>
      </c>
    </row>
    <row r="378" spans="2:19" x14ac:dyDescent="0.2">
      <c r="L378" s="99">
        <v>2009</v>
      </c>
      <c r="N378" s="99">
        <v>2008</v>
      </c>
      <c r="O378" s="99"/>
      <c r="P378" s="123"/>
    </row>
    <row r="379" spans="2:19" x14ac:dyDescent="0.2">
      <c r="L379" s="99" t="s">
        <v>452</v>
      </c>
      <c r="N379" s="99" t="s">
        <v>452</v>
      </c>
      <c r="O379" s="99"/>
      <c r="P379" s="123"/>
    </row>
    <row r="384" spans="2:19" x14ac:dyDescent="0.2">
      <c r="B384" s="135" t="s">
        <v>751</v>
      </c>
    </row>
    <row r="396" spans="2:16" x14ac:dyDescent="0.2">
      <c r="B396" s="135" t="s">
        <v>757</v>
      </c>
    </row>
    <row r="397" spans="2:16" x14ac:dyDescent="0.2">
      <c r="L397" s="99">
        <v>2009</v>
      </c>
      <c r="N397" s="99">
        <v>2008</v>
      </c>
      <c r="O397" s="99"/>
      <c r="P397" s="123"/>
    </row>
    <row r="398" spans="2:16" x14ac:dyDescent="0.2">
      <c r="L398" s="99" t="s">
        <v>452</v>
      </c>
      <c r="N398" s="99" t="s">
        <v>452</v>
      </c>
      <c r="O398" s="99"/>
      <c r="P398" s="123"/>
    </row>
    <row r="402" spans="2:18" x14ac:dyDescent="0.2">
      <c r="B402" s="136" t="s">
        <v>758</v>
      </c>
      <c r="L402" s="101">
        <v>1416474</v>
      </c>
      <c r="N402" s="101">
        <v>899585</v>
      </c>
      <c r="O402" s="101"/>
      <c r="P402" s="125"/>
      <c r="Q402" s="294" t="s">
        <v>476</v>
      </c>
    </row>
    <row r="403" spans="2:18" x14ac:dyDescent="0.2">
      <c r="B403" s="136" t="s">
        <v>756</v>
      </c>
      <c r="L403" s="102">
        <v>-700000</v>
      </c>
      <c r="N403" s="102">
        <v>-1000000</v>
      </c>
      <c r="O403" s="102"/>
      <c r="P403" s="126"/>
      <c r="Q403" s="295" t="s">
        <v>759</v>
      </c>
    </row>
    <row r="404" spans="2:18" x14ac:dyDescent="0.2">
      <c r="B404" s="136" t="s">
        <v>760</v>
      </c>
      <c r="L404" s="105">
        <v>716474</v>
      </c>
      <c r="N404" s="105">
        <v>-100415</v>
      </c>
      <c r="O404" s="265"/>
      <c r="P404" s="127"/>
      <c r="Q404" s="294" t="s">
        <v>761</v>
      </c>
    </row>
    <row r="405" spans="2:18" x14ac:dyDescent="0.2">
      <c r="B405" s="136" t="s">
        <v>762</v>
      </c>
      <c r="L405" s="102">
        <v>4271732</v>
      </c>
      <c r="N405" s="102">
        <v>4372147</v>
      </c>
      <c r="O405" s="102"/>
      <c r="P405" s="126"/>
      <c r="Q405" s="296" t="s">
        <v>513</v>
      </c>
    </row>
    <row r="407" spans="2:18" x14ac:dyDescent="0.2">
      <c r="B407" s="136" t="s">
        <v>763</v>
      </c>
      <c r="L407" s="103">
        <v>4988206</v>
      </c>
      <c r="N407" s="103">
        <v>4271732</v>
      </c>
      <c r="O407" s="265"/>
      <c r="P407" s="127"/>
      <c r="Q407" s="294" t="s">
        <v>513</v>
      </c>
    </row>
    <row r="410" spans="2:18" x14ac:dyDescent="0.2">
      <c r="B410" s="135" t="s">
        <v>764</v>
      </c>
    </row>
    <row r="412" spans="2:18" x14ac:dyDescent="0.2">
      <c r="B412" s="136" t="s">
        <v>765</v>
      </c>
    </row>
    <row r="413" spans="2:18" x14ac:dyDescent="0.2">
      <c r="B413" s="9" t="s">
        <v>766</v>
      </c>
      <c r="Q413" s="295" t="s">
        <v>767</v>
      </c>
      <c r="R413" s="293" t="s">
        <v>768</v>
      </c>
    </row>
    <row r="414" spans="2:18" x14ac:dyDescent="0.2">
      <c r="B414" s="136" t="s">
        <v>769</v>
      </c>
      <c r="Q414" s="12" t="s">
        <v>770</v>
      </c>
      <c r="R414" s="293" t="s">
        <v>768</v>
      </c>
    </row>
    <row r="416" spans="2:18" x14ac:dyDescent="0.2">
      <c r="B416" s="136" t="s">
        <v>771</v>
      </c>
    </row>
    <row r="417" spans="2:18" x14ac:dyDescent="0.2">
      <c r="B417" s="136" t="s">
        <v>772</v>
      </c>
    </row>
    <row r="418" spans="2:18" x14ac:dyDescent="0.2">
      <c r="B418" s="136" t="s">
        <v>773</v>
      </c>
    </row>
    <row r="419" spans="2:18" x14ac:dyDescent="0.2">
      <c r="L419" s="99">
        <v>2009</v>
      </c>
      <c r="N419" s="99">
        <v>2008</v>
      </c>
      <c r="O419" s="99"/>
      <c r="P419" s="123"/>
    </row>
    <row r="420" spans="2:18" x14ac:dyDescent="0.2">
      <c r="L420" s="99" t="s">
        <v>452</v>
      </c>
      <c r="N420" s="99" t="s">
        <v>452</v>
      </c>
      <c r="O420" s="99"/>
      <c r="P420" s="123"/>
    </row>
    <row r="424" spans="2:18" x14ac:dyDescent="0.2">
      <c r="B424" s="136" t="s">
        <v>774</v>
      </c>
      <c r="L424" s="102">
        <v>4575</v>
      </c>
      <c r="N424" s="102">
        <v>10445</v>
      </c>
      <c r="O424" s="102"/>
      <c r="P424" s="126"/>
      <c r="Q424" s="296" t="s">
        <v>775</v>
      </c>
    </row>
    <row r="425" spans="2:18" x14ac:dyDescent="0.2">
      <c r="L425" s="106">
        <v>4575</v>
      </c>
      <c r="N425" s="106">
        <v>10445</v>
      </c>
      <c r="O425" s="266"/>
      <c r="P425" s="128"/>
    </row>
    <row r="427" spans="2:18" x14ac:dyDescent="0.2">
      <c r="B427" s="135" t="s">
        <v>776</v>
      </c>
    </row>
    <row r="428" spans="2:18" s="15" customFormat="1" x14ac:dyDescent="0.2">
      <c r="B428" s="15" t="s">
        <v>777</v>
      </c>
      <c r="D428" s="65"/>
      <c r="E428" s="237"/>
      <c r="F428" s="300"/>
      <c r="G428" s="65"/>
      <c r="H428" s="273"/>
      <c r="I428" s="273"/>
      <c r="J428" s="273"/>
      <c r="K428" s="273"/>
      <c r="L428" s="98"/>
      <c r="M428" s="98"/>
      <c r="N428" s="98"/>
      <c r="O428" s="98"/>
      <c r="P428" s="122"/>
      <c r="Q428" s="298" t="s">
        <v>778</v>
      </c>
      <c r="R428" s="299"/>
    </row>
    <row r="429" spans="2:18" s="15" customFormat="1" x14ac:dyDescent="0.2">
      <c r="B429" s="15" t="s">
        <v>779</v>
      </c>
      <c r="D429" s="65"/>
      <c r="E429" s="237"/>
      <c r="F429" s="300"/>
      <c r="G429" s="65"/>
      <c r="H429" s="273"/>
      <c r="I429" s="273"/>
      <c r="J429" s="273"/>
      <c r="K429" s="273"/>
      <c r="L429" s="98"/>
      <c r="M429" s="98"/>
      <c r="N429" s="98"/>
      <c r="O429" s="98"/>
      <c r="P429" s="122"/>
      <c r="Q429" s="299"/>
      <c r="R429" s="299"/>
    </row>
    <row r="430" spans="2:18" s="15" customFormat="1" x14ac:dyDescent="0.2">
      <c r="B430" s="15" t="s">
        <v>780</v>
      </c>
      <c r="D430" s="65"/>
      <c r="E430" s="237"/>
      <c r="F430" s="300"/>
      <c r="G430" s="65"/>
      <c r="H430" s="273"/>
      <c r="I430" s="273"/>
      <c r="J430" s="273"/>
      <c r="K430" s="273"/>
      <c r="L430" s="98"/>
      <c r="M430" s="98"/>
      <c r="N430" s="98"/>
      <c r="O430" s="98"/>
      <c r="P430" s="122"/>
      <c r="Q430" s="299"/>
      <c r="R430" s="299"/>
    </row>
    <row r="431" spans="2:18" s="15" customFormat="1" x14ac:dyDescent="0.2">
      <c r="B431" s="15" t="s">
        <v>781</v>
      </c>
      <c r="D431" s="65"/>
      <c r="E431" s="237"/>
      <c r="F431" s="300"/>
      <c r="G431" s="65"/>
      <c r="H431" s="273"/>
      <c r="I431" s="273"/>
      <c r="J431" s="273"/>
      <c r="K431" s="273"/>
      <c r="L431" s="98"/>
      <c r="M431" s="98"/>
      <c r="N431" s="98"/>
      <c r="O431" s="98"/>
      <c r="P431" s="122"/>
      <c r="Q431" s="299"/>
      <c r="R431" s="299"/>
    </row>
    <row r="433" spans="2:19" x14ac:dyDescent="0.2">
      <c r="B433" s="135" t="s">
        <v>782</v>
      </c>
    </row>
    <row r="434" spans="2:19" x14ac:dyDescent="0.2">
      <c r="B434" s="15" t="s">
        <v>783</v>
      </c>
      <c r="Q434" s="294" t="s">
        <v>784</v>
      </c>
      <c r="R434" s="293" t="s">
        <v>785</v>
      </c>
    </row>
    <row r="435" spans="2:19" x14ac:dyDescent="0.2">
      <c r="B435" s="15" t="s">
        <v>786</v>
      </c>
      <c r="Q435" s="298" t="s">
        <v>787</v>
      </c>
      <c r="R435" s="293" t="s">
        <v>785</v>
      </c>
    </row>
    <row r="436" spans="2:19" x14ac:dyDescent="0.2">
      <c r="B436" s="15" t="s">
        <v>788</v>
      </c>
      <c r="Q436" s="295" t="s">
        <v>789</v>
      </c>
    </row>
    <row r="437" spans="2:19" x14ac:dyDescent="0.2">
      <c r="B437" s="9" t="s">
        <v>790</v>
      </c>
    </row>
    <row r="438" spans="2:19" x14ac:dyDescent="0.2">
      <c r="Q438" s="294" t="s">
        <v>791</v>
      </c>
      <c r="R438" s="293" t="s">
        <v>792</v>
      </c>
    </row>
    <row r="439" spans="2:19" x14ac:dyDescent="0.2">
      <c r="Q439" s="299" t="s">
        <v>793</v>
      </c>
      <c r="R439" s="293" t="s">
        <v>792</v>
      </c>
      <c r="S439" s="136" t="s">
        <v>794</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37"/>
  <sheetViews>
    <sheetView tabSelected="1" topLeftCell="A58" workbookViewId="0">
      <selection activeCell="F97" sqref="F96:F97"/>
    </sheetView>
  </sheetViews>
  <sheetFormatPr defaultRowHeight="12" x14ac:dyDescent="0.2"/>
  <cols>
    <col min="1" max="1" width="8.85546875" style="136" customWidth="1"/>
    <col min="2" max="2" width="34.5703125" style="136" customWidth="1"/>
    <col min="3" max="3" width="10.5703125" style="136" customWidth="1"/>
    <col min="4" max="4" width="10.5703125" style="63" customWidth="1"/>
    <col min="5" max="5" width="10.5703125" style="115" customWidth="1"/>
    <col min="6" max="6" width="10.5703125" style="300" customWidth="1"/>
    <col min="7" max="10" width="13.42578125" style="273" customWidth="1"/>
    <col min="11" max="16384" width="9.140625" style="136"/>
  </cols>
  <sheetData>
    <row r="1" spans="1:10" x14ac:dyDescent="0.2">
      <c r="E1" s="115" t="s">
        <v>212</v>
      </c>
    </row>
    <row r="2" spans="1:10" x14ac:dyDescent="0.2">
      <c r="A2" s="136">
        <v>1</v>
      </c>
      <c r="G2" s="274">
        <f>+SUM(G8:G107)</f>
        <v>0</v>
      </c>
      <c r="H2" s="274">
        <f>+SUM(H8:H107)</f>
        <v>0</v>
      </c>
      <c r="I2" s="274">
        <f>+SUM(I8:I107)</f>
        <v>0</v>
      </c>
      <c r="J2" s="274">
        <f>+SUM(J8:J107)</f>
        <v>0</v>
      </c>
    </row>
    <row r="3" spans="1:10" x14ac:dyDescent="0.2">
      <c r="G3" s="274">
        <f>+SUM(G8:G56)</f>
        <v>0</v>
      </c>
      <c r="H3" s="274">
        <f>+SUM(H8:H56)</f>
        <v>0</v>
      </c>
      <c r="I3" s="274">
        <f>+SUM(I8:I56)</f>
        <v>0</v>
      </c>
      <c r="J3" s="274">
        <f>+SUM(J8:J56)</f>
        <v>0</v>
      </c>
    </row>
    <row r="4" spans="1:10" x14ac:dyDescent="0.2">
      <c r="G4" s="274">
        <f>+SUM(G58:G108)</f>
        <v>0</v>
      </c>
      <c r="H4" s="274">
        <f>+SUM(H58:H108)</f>
        <v>0</v>
      </c>
      <c r="I4" s="274">
        <f>+SUM(I58:I108)</f>
        <v>0</v>
      </c>
      <c r="J4" s="274">
        <f>+SUM(J58:J108)</f>
        <v>0</v>
      </c>
    </row>
    <row r="5" spans="1:10" x14ac:dyDescent="0.2">
      <c r="G5" s="274" t="s">
        <v>1031</v>
      </c>
      <c r="H5" s="274" t="s">
        <v>1031</v>
      </c>
      <c r="I5" s="274" t="s">
        <v>1032</v>
      </c>
      <c r="J5" s="274" t="s">
        <v>1032</v>
      </c>
    </row>
    <row r="6" spans="1:10" x14ac:dyDescent="0.2">
      <c r="G6" s="273" t="s">
        <v>957</v>
      </c>
      <c r="H6" s="273" t="s">
        <v>958</v>
      </c>
      <c r="I6" s="273" t="s">
        <v>957</v>
      </c>
      <c r="J6" s="273" t="s">
        <v>958</v>
      </c>
    </row>
    <row r="7" spans="1:10" x14ac:dyDescent="0.2">
      <c r="A7" s="314">
        <v>2</v>
      </c>
      <c r="B7" s="314" t="s">
        <v>588</v>
      </c>
      <c r="C7" s="314" t="s">
        <v>589</v>
      </c>
      <c r="D7" s="315" t="s">
        <v>176</v>
      </c>
      <c r="E7" s="316" t="s">
        <v>919</v>
      </c>
      <c r="F7" s="317" t="s">
        <v>960</v>
      </c>
      <c r="G7" s="318" t="s">
        <v>959</v>
      </c>
      <c r="H7" s="318" t="s">
        <v>959</v>
      </c>
      <c r="I7" s="318" t="s">
        <v>959</v>
      </c>
      <c r="J7" s="318" t="s">
        <v>959</v>
      </c>
    </row>
    <row r="8" spans="1:10" s="293" customFormat="1" x14ac:dyDescent="0.2">
      <c r="A8" s="314">
        <v>3</v>
      </c>
      <c r="B8" s="314" t="s">
        <v>453</v>
      </c>
      <c r="C8" s="319">
        <v>1</v>
      </c>
      <c r="D8" s="315">
        <v>1</v>
      </c>
      <c r="E8" s="316"/>
      <c r="F8" s="317" t="s">
        <v>961</v>
      </c>
      <c r="G8" s="320">
        <v>-16613551</v>
      </c>
      <c r="H8" s="320">
        <v>-19195013</v>
      </c>
      <c r="I8" s="320"/>
      <c r="J8" s="320"/>
    </row>
    <row r="9" spans="1:10" s="293" customFormat="1" x14ac:dyDescent="0.2">
      <c r="A9" s="314"/>
      <c r="B9" s="321" t="s">
        <v>520</v>
      </c>
      <c r="C9" s="319"/>
      <c r="D9" s="315">
        <v>1</v>
      </c>
      <c r="E9" s="316" t="s">
        <v>60</v>
      </c>
      <c r="F9" s="317" t="s">
        <v>962</v>
      </c>
      <c r="G9" s="320"/>
      <c r="H9" s="320"/>
      <c r="I9" s="320">
        <v>-16509371</v>
      </c>
      <c r="J9" s="320">
        <v>-18012026</v>
      </c>
    </row>
    <row r="10" spans="1:10" s="293" customFormat="1" x14ac:dyDescent="0.2">
      <c r="A10" s="314"/>
      <c r="B10" s="321" t="s">
        <v>523</v>
      </c>
      <c r="C10" s="319"/>
      <c r="D10" s="315">
        <v>40</v>
      </c>
      <c r="E10" s="316" t="s">
        <v>61</v>
      </c>
      <c r="F10" s="317" t="s">
        <v>962</v>
      </c>
      <c r="G10" s="320"/>
      <c r="H10" s="320"/>
      <c r="I10" s="320">
        <v>-81856</v>
      </c>
      <c r="J10" s="320">
        <v>-13084</v>
      </c>
    </row>
    <row r="11" spans="1:10" s="293" customFormat="1" x14ac:dyDescent="0.2">
      <c r="A11" s="314"/>
      <c r="B11" s="321" t="s">
        <v>525</v>
      </c>
      <c r="C11" s="319"/>
      <c r="D11" s="315">
        <v>41</v>
      </c>
      <c r="E11" s="316" t="s">
        <v>62</v>
      </c>
      <c r="F11" s="317" t="s">
        <v>962</v>
      </c>
      <c r="G11" s="320"/>
      <c r="H11" s="320"/>
      <c r="I11" s="320">
        <v>0</v>
      </c>
      <c r="J11" s="320">
        <v>-878597</v>
      </c>
    </row>
    <row r="12" spans="1:10" s="293" customFormat="1" x14ac:dyDescent="0.2">
      <c r="A12" s="314"/>
      <c r="B12" s="321" t="s">
        <v>527</v>
      </c>
      <c r="C12" s="319"/>
      <c r="D12" s="315">
        <v>42</v>
      </c>
      <c r="E12" s="316" t="s">
        <v>62</v>
      </c>
      <c r="F12" s="317" t="s">
        <v>962</v>
      </c>
      <c r="G12" s="318"/>
      <c r="H12" s="318"/>
      <c r="I12" s="320">
        <v>-22324</v>
      </c>
      <c r="J12" s="320">
        <v>-291306</v>
      </c>
    </row>
    <row r="13" spans="1:10" s="293" customFormat="1" x14ac:dyDescent="0.2">
      <c r="A13" s="329"/>
      <c r="B13" s="330" t="s">
        <v>0</v>
      </c>
      <c r="C13" s="331"/>
      <c r="D13" s="332">
        <v>50</v>
      </c>
      <c r="E13" s="333" t="s">
        <v>63</v>
      </c>
      <c r="F13" s="334" t="s">
        <v>963</v>
      </c>
      <c r="G13" s="335"/>
      <c r="H13" s="335"/>
      <c r="I13" s="335">
        <v>182290</v>
      </c>
      <c r="J13" s="335">
        <v>0</v>
      </c>
    </row>
    <row r="14" spans="1:10" s="293" customFormat="1" x14ac:dyDescent="0.2">
      <c r="A14" s="329"/>
      <c r="B14" s="330" t="s">
        <v>1</v>
      </c>
      <c r="C14" s="331"/>
      <c r="D14" s="332">
        <v>51</v>
      </c>
      <c r="E14" s="333" t="s">
        <v>64</v>
      </c>
      <c r="F14" s="334" t="s">
        <v>964</v>
      </c>
      <c r="G14" s="335"/>
      <c r="H14" s="335"/>
      <c r="I14" s="335">
        <v>2227691</v>
      </c>
      <c r="J14" s="335">
        <v>0</v>
      </c>
    </row>
    <row r="15" spans="1:10" s="293" customFormat="1" x14ac:dyDescent="0.2">
      <c r="A15" s="329"/>
      <c r="B15" s="330" t="s">
        <v>2</v>
      </c>
      <c r="C15" s="331"/>
      <c r="D15" s="332">
        <v>55</v>
      </c>
      <c r="E15" s="333" t="s">
        <v>65</v>
      </c>
      <c r="F15" s="334" t="s">
        <v>965</v>
      </c>
      <c r="G15" s="336">
        <v>2410817</v>
      </c>
      <c r="H15" s="336">
        <v>0</v>
      </c>
      <c r="I15" s="335">
        <v>836</v>
      </c>
      <c r="J15" s="335">
        <v>0</v>
      </c>
    </row>
    <row r="16" spans="1:10" s="293" customFormat="1" x14ac:dyDescent="0.2">
      <c r="A16" s="329">
        <v>4</v>
      </c>
      <c r="B16" s="329" t="s">
        <v>214</v>
      </c>
      <c r="C16" s="331"/>
      <c r="D16" s="332">
        <v>61</v>
      </c>
      <c r="E16" s="333" t="s">
        <v>66</v>
      </c>
      <c r="F16" s="334" t="s">
        <v>966</v>
      </c>
      <c r="G16" s="337">
        <v>8826243</v>
      </c>
      <c r="H16" s="337">
        <v>14067849</v>
      </c>
      <c r="I16" s="335">
        <v>8826243</v>
      </c>
      <c r="J16" s="335">
        <v>14067849</v>
      </c>
    </row>
    <row r="17" spans="1:10" s="293" customFormat="1" x14ac:dyDescent="0.2">
      <c r="A17" s="329"/>
      <c r="B17" s="330" t="s">
        <v>745</v>
      </c>
      <c r="C17" s="331"/>
      <c r="D17" s="332">
        <v>70</v>
      </c>
      <c r="E17" s="333" t="s">
        <v>67</v>
      </c>
      <c r="F17" s="334" t="s">
        <v>963</v>
      </c>
      <c r="G17" s="337"/>
      <c r="H17" s="337"/>
      <c r="I17" s="337">
        <v>-147996</v>
      </c>
      <c r="J17" s="337">
        <v>-182290</v>
      </c>
    </row>
    <row r="18" spans="1:10" s="293" customFormat="1" x14ac:dyDescent="0.2">
      <c r="A18" s="329"/>
      <c r="B18" s="330" t="s">
        <v>746</v>
      </c>
      <c r="C18" s="331"/>
      <c r="D18" s="332">
        <v>71</v>
      </c>
      <c r="E18" s="333" t="s">
        <v>68</v>
      </c>
      <c r="F18" s="334" t="s">
        <v>964</v>
      </c>
      <c r="G18" s="337"/>
      <c r="H18" s="337"/>
      <c r="I18" s="337">
        <v>-2046481</v>
      </c>
      <c r="J18" s="337">
        <v>-2227691</v>
      </c>
    </row>
    <row r="19" spans="1:10" s="293" customFormat="1" x14ac:dyDescent="0.2">
      <c r="A19" s="329"/>
      <c r="B19" s="330" t="s">
        <v>747</v>
      </c>
      <c r="C19" s="331"/>
      <c r="D19" s="332">
        <v>75</v>
      </c>
      <c r="E19" s="333" t="s">
        <v>69</v>
      </c>
      <c r="F19" s="334" t="s">
        <v>965</v>
      </c>
      <c r="G19" s="337">
        <v>-2195092</v>
      </c>
      <c r="H19" s="337">
        <v>-2410817</v>
      </c>
      <c r="I19" s="337">
        <v>-615</v>
      </c>
      <c r="J19" s="337">
        <v>-836</v>
      </c>
    </row>
    <row r="20" spans="1:10" s="293" customFormat="1" x14ac:dyDescent="0.2">
      <c r="A20" s="329"/>
      <c r="B20" s="329" t="s">
        <v>554</v>
      </c>
      <c r="C20" s="331"/>
      <c r="D20" s="332">
        <v>100</v>
      </c>
      <c r="E20" s="333" t="s">
        <v>70</v>
      </c>
      <c r="F20" s="334" t="s">
        <v>967</v>
      </c>
      <c r="G20" s="337">
        <v>5030319</v>
      </c>
      <c r="H20" s="337">
        <v>5121968</v>
      </c>
      <c r="I20" s="335">
        <v>3824051</v>
      </c>
      <c r="J20" s="335">
        <v>3878057</v>
      </c>
    </row>
    <row r="21" spans="1:10" s="293" customFormat="1" x14ac:dyDescent="0.2">
      <c r="A21" s="329"/>
      <c r="B21" s="329" t="s">
        <v>556</v>
      </c>
      <c r="C21" s="331"/>
      <c r="D21" s="332">
        <v>105</v>
      </c>
      <c r="E21" s="333" t="s">
        <v>71</v>
      </c>
      <c r="F21" s="334" t="s">
        <v>968</v>
      </c>
      <c r="G21" s="337"/>
      <c r="H21" s="337"/>
      <c r="I21" s="335">
        <v>377842</v>
      </c>
      <c r="J21" s="335">
        <v>410836</v>
      </c>
    </row>
    <row r="22" spans="1:10" s="293" customFormat="1" x14ac:dyDescent="0.2">
      <c r="A22" s="329"/>
      <c r="B22" s="329" t="s">
        <v>558</v>
      </c>
      <c r="C22" s="331"/>
      <c r="D22" s="332">
        <v>108</v>
      </c>
      <c r="E22" s="333" t="s">
        <v>3</v>
      </c>
      <c r="F22" s="334" t="s">
        <v>969</v>
      </c>
      <c r="G22" s="337"/>
      <c r="H22" s="337"/>
      <c r="I22" s="335">
        <v>138676</v>
      </c>
      <c r="J22" s="335">
        <v>144565</v>
      </c>
    </row>
    <row r="23" spans="1:10" s="293" customFormat="1" x14ac:dyDescent="0.2">
      <c r="A23" s="329"/>
      <c r="B23" s="329" t="s">
        <v>946</v>
      </c>
      <c r="C23" s="331"/>
      <c r="D23" s="332">
        <v>140</v>
      </c>
      <c r="E23" s="333" t="s">
        <v>72</v>
      </c>
      <c r="F23" s="334" t="s">
        <v>970</v>
      </c>
      <c r="G23" s="337">
        <v>40140</v>
      </c>
      <c r="H23" s="337">
        <v>40000</v>
      </c>
      <c r="I23" s="335">
        <v>40140</v>
      </c>
      <c r="J23" s="335">
        <v>40000</v>
      </c>
    </row>
    <row r="24" spans="1:10" s="293" customFormat="1" x14ac:dyDescent="0.2">
      <c r="A24" s="329"/>
      <c r="B24" s="329" t="s">
        <v>942</v>
      </c>
      <c r="C24" s="331"/>
      <c r="D24" s="332">
        <v>146</v>
      </c>
      <c r="E24" s="333" t="s">
        <v>73</v>
      </c>
      <c r="F24" s="334" t="s">
        <v>1034</v>
      </c>
      <c r="G24" s="337"/>
      <c r="H24" s="337"/>
      <c r="I24" s="335">
        <v>18403</v>
      </c>
      <c r="J24" s="335">
        <v>18000</v>
      </c>
    </row>
    <row r="25" spans="1:10" s="293" customFormat="1" x14ac:dyDescent="0.2">
      <c r="A25" s="329"/>
      <c r="B25" s="329" t="s">
        <v>951</v>
      </c>
      <c r="C25" s="331"/>
      <c r="D25" s="332">
        <v>144</v>
      </c>
      <c r="E25" s="333" t="s">
        <v>6</v>
      </c>
      <c r="F25" s="334" t="s">
        <v>1034</v>
      </c>
      <c r="G25" s="337">
        <v>279468</v>
      </c>
      <c r="H25" s="337">
        <v>241176</v>
      </c>
      <c r="I25" s="335">
        <v>179077</v>
      </c>
      <c r="J25" s="335">
        <v>143176</v>
      </c>
    </row>
    <row r="26" spans="1:10" s="293" customFormat="1" x14ac:dyDescent="0.2">
      <c r="A26" s="329"/>
      <c r="B26" s="329" t="s">
        <v>952</v>
      </c>
      <c r="C26" s="331"/>
      <c r="D26" s="332">
        <v>144</v>
      </c>
      <c r="E26" s="333" t="s">
        <v>7</v>
      </c>
      <c r="F26" s="334" t="s">
        <v>1034</v>
      </c>
      <c r="G26" s="337">
        <v>167234</v>
      </c>
      <c r="H26" s="337">
        <v>202824</v>
      </c>
      <c r="I26" s="335">
        <v>167234</v>
      </c>
      <c r="J26" s="335">
        <v>202824</v>
      </c>
    </row>
    <row r="27" spans="1:10" s="293" customFormat="1" x14ac:dyDescent="0.2">
      <c r="A27" s="329"/>
      <c r="B27" s="329" t="s">
        <v>943</v>
      </c>
      <c r="C27" s="331"/>
      <c r="D27" s="332">
        <v>145</v>
      </c>
      <c r="E27" s="333" t="s">
        <v>8</v>
      </c>
      <c r="F27" s="334" t="s">
        <v>1034</v>
      </c>
      <c r="G27" s="337"/>
      <c r="H27" s="337"/>
      <c r="I27" s="335">
        <v>31988</v>
      </c>
      <c r="J27" s="335">
        <v>30000</v>
      </c>
    </row>
    <row r="28" spans="1:10" s="293" customFormat="1" x14ac:dyDescent="0.2">
      <c r="A28" s="342">
        <v>5</v>
      </c>
      <c r="B28" s="343" t="s">
        <v>461</v>
      </c>
      <c r="C28" s="344"/>
      <c r="D28" s="345">
        <v>161</v>
      </c>
      <c r="E28" s="346" t="s">
        <v>74</v>
      </c>
      <c r="F28" s="347" t="s">
        <v>983</v>
      </c>
      <c r="G28" s="348"/>
      <c r="H28" s="348"/>
      <c r="I28" s="348">
        <v>3771</v>
      </c>
      <c r="J28" s="348">
        <v>87955</v>
      </c>
    </row>
    <row r="29" spans="1:10" s="293" customFormat="1" x14ac:dyDescent="0.2">
      <c r="A29" s="342"/>
      <c r="B29" s="342" t="s">
        <v>554</v>
      </c>
      <c r="C29" s="344"/>
      <c r="D29" s="345">
        <v>150</v>
      </c>
      <c r="E29" s="346" t="s">
        <v>75</v>
      </c>
      <c r="F29" s="347" t="s">
        <v>980</v>
      </c>
      <c r="G29" s="348"/>
      <c r="H29" s="348"/>
      <c r="I29" s="348">
        <v>169160</v>
      </c>
      <c r="J29" s="348">
        <v>128161</v>
      </c>
    </row>
    <row r="30" spans="1:10" s="293" customFormat="1" x14ac:dyDescent="0.2">
      <c r="A30" s="342"/>
      <c r="B30" s="342" t="s">
        <v>556</v>
      </c>
      <c r="C30" s="344"/>
      <c r="D30" s="345">
        <v>155</v>
      </c>
      <c r="E30" s="346" t="s">
        <v>76</v>
      </c>
      <c r="F30" s="347" t="s">
        <v>981</v>
      </c>
      <c r="G30" s="348"/>
      <c r="H30" s="348"/>
      <c r="I30" s="348">
        <v>16714</v>
      </c>
      <c r="J30" s="348">
        <v>13577</v>
      </c>
    </row>
    <row r="31" spans="1:10" s="293" customFormat="1" x14ac:dyDescent="0.2">
      <c r="A31" s="342"/>
      <c r="B31" s="342" t="s">
        <v>558</v>
      </c>
      <c r="C31" s="344"/>
      <c r="D31" s="345">
        <v>158</v>
      </c>
      <c r="E31" s="346" t="s">
        <v>4</v>
      </c>
      <c r="F31" s="347" t="s">
        <v>982</v>
      </c>
      <c r="G31" s="348"/>
      <c r="H31" s="348"/>
      <c r="I31" s="348">
        <v>6135</v>
      </c>
      <c r="J31" s="348">
        <v>4778</v>
      </c>
    </row>
    <row r="32" spans="1:10" s="293" customFormat="1" x14ac:dyDescent="0.2">
      <c r="A32" s="342"/>
      <c r="B32" s="342" t="s">
        <v>942</v>
      </c>
      <c r="C32" s="344"/>
      <c r="D32" s="345">
        <v>196</v>
      </c>
      <c r="E32" s="346" t="s">
        <v>77</v>
      </c>
      <c r="F32" s="347" t="s">
        <v>1035</v>
      </c>
      <c r="G32" s="348"/>
      <c r="H32" s="348"/>
      <c r="I32" s="348">
        <v>3000</v>
      </c>
      <c r="J32" s="348">
        <v>3000</v>
      </c>
    </row>
    <row r="33" spans="1:10" s="293" customFormat="1" x14ac:dyDescent="0.2">
      <c r="A33" s="342"/>
      <c r="B33" s="342" t="s">
        <v>941</v>
      </c>
      <c r="C33" s="344"/>
      <c r="D33" s="345">
        <v>192</v>
      </c>
      <c r="E33" s="346" t="s">
        <v>9</v>
      </c>
      <c r="F33" s="347" t="s">
        <v>1035</v>
      </c>
      <c r="G33" s="348"/>
      <c r="H33" s="348"/>
      <c r="I33" s="348">
        <v>20000</v>
      </c>
      <c r="J33" s="348">
        <v>20000</v>
      </c>
    </row>
    <row r="34" spans="1:10" s="293" customFormat="1" x14ac:dyDescent="0.2">
      <c r="A34" s="342"/>
      <c r="B34" s="342" t="s">
        <v>943</v>
      </c>
      <c r="C34" s="344"/>
      <c r="D34" s="345">
        <v>195</v>
      </c>
      <c r="E34" s="346" t="s">
        <v>10</v>
      </c>
      <c r="F34" s="347" t="s">
        <v>1035</v>
      </c>
      <c r="G34" s="348"/>
      <c r="H34" s="348"/>
      <c r="I34" s="348">
        <v>3000</v>
      </c>
      <c r="J34" s="348">
        <v>3000</v>
      </c>
    </row>
    <row r="35" spans="1:10" s="293" customFormat="1" x14ac:dyDescent="0.2">
      <c r="A35" s="322">
        <v>6</v>
      </c>
      <c r="B35" s="322" t="s">
        <v>463</v>
      </c>
      <c r="C35" s="323"/>
      <c r="D35" s="324">
        <v>288</v>
      </c>
      <c r="E35" s="325" t="s">
        <v>78</v>
      </c>
      <c r="F35" s="326">
        <v>2378</v>
      </c>
      <c r="G35" s="349">
        <v>330923</v>
      </c>
      <c r="H35" s="349">
        <v>555118</v>
      </c>
      <c r="I35" s="349">
        <v>327152</v>
      </c>
      <c r="J35" s="349">
        <v>467163</v>
      </c>
    </row>
    <row r="36" spans="1:10" s="293" customFormat="1" x14ac:dyDescent="0.2">
      <c r="A36" s="322">
        <v>7</v>
      </c>
      <c r="B36" s="350" t="s">
        <v>554</v>
      </c>
      <c r="C36" s="350"/>
      <c r="D36" s="351">
        <v>231</v>
      </c>
      <c r="E36" s="352" t="s">
        <v>79</v>
      </c>
      <c r="F36" s="326" t="s">
        <v>984</v>
      </c>
      <c r="G36" s="353"/>
      <c r="H36" s="353"/>
      <c r="I36" s="349">
        <v>184539</v>
      </c>
      <c r="J36" s="349">
        <v>170881</v>
      </c>
    </row>
    <row r="37" spans="1:10" s="293" customFormat="1" x14ac:dyDescent="0.2">
      <c r="A37" s="322">
        <v>8</v>
      </c>
      <c r="B37" s="350" t="s">
        <v>556</v>
      </c>
      <c r="C37" s="350"/>
      <c r="D37" s="351">
        <v>235</v>
      </c>
      <c r="E37" s="352" t="s">
        <v>80</v>
      </c>
      <c r="F37" s="326" t="s">
        <v>985</v>
      </c>
      <c r="G37" s="327"/>
      <c r="H37" s="327"/>
      <c r="I37" s="349">
        <v>18233</v>
      </c>
      <c r="J37" s="349">
        <v>18103</v>
      </c>
    </row>
    <row r="38" spans="1:10" s="293" customFormat="1" x14ac:dyDescent="0.2">
      <c r="A38" s="322">
        <v>9</v>
      </c>
      <c r="B38" s="350" t="s">
        <v>558</v>
      </c>
      <c r="C38" s="350"/>
      <c r="D38" s="351">
        <v>240</v>
      </c>
      <c r="E38" s="352" t="s">
        <v>5</v>
      </c>
      <c r="F38" s="326" t="s">
        <v>986</v>
      </c>
      <c r="G38" s="327"/>
      <c r="H38" s="327"/>
      <c r="I38" s="349">
        <v>6692</v>
      </c>
      <c r="J38" s="349">
        <v>6370</v>
      </c>
    </row>
    <row r="39" spans="1:10" s="293" customFormat="1" x14ac:dyDescent="0.2">
      <c r="A39" s="322">
        <v>10</v>
      </c>
      <c r="B39" s="350" t="s">
        <v>571</v>
      </c>
      <c r="C39" s="322"/>
      <c r="D39" s="324">
        <v>335</v>
      </c>
      <c r="E39" s="325" t="s">
        <v>81</v>
      </c>
      <c r="F39" s="326" t="s">
        <v>987</v>
      </c>
      <c r="G39" s="327"/>
      <c r="H39" s="327"/>
      <c r="I39" s="349">
        <v>240321</v>
      </c>
      <c r="J39" s="349">
        <v>267040</v>
      </c>
    </row>
    <row r="40" spans="1:10" s="293" customFormat="1" x14ac:dyDescent="0.2">
      <c r="A40" s="322">
        <v>11</v>
      </c>
      <c r="B40" s="350" t="s">
        <v>574</v>
      </c>
      <c r="C40" s="322"/>
      <c r="D40" s="324">
        <v>339</v>
      </c>
      <c r="E40" s="325" t="s">
        <v>82</v>
      </c>
      <c r="F40" s="326" t="s">
        <v>988</v>
      </c>
      <c r="G40" s="327"/>
      <c r="H40" s="327"/>
      <c r="I40" s="349">
        <v>47956</v>
      </c>
      <c r="J40" s="349">
        <v>79600</v>
      </c>
    </row>
    <row r="41" spans="1:10" s="293" customFormat="1" x14ac:dyDescent="0.2">
      <c r="A41" s="322">
        <v>12</v>
      </c>
      <c r="B41" s="350" t="s">
        <v>531</v>
      </c>
      <c r="C41" s="350"/>
      <c r="D41" s="351">
        <v>331</v>
      </c>
      <c r="E41" s="352" t="s">
        <v>83</v>
      </c>
      <c r="F41" s="326" t="s">
        <v>989</v>
      </c>
      <c r="G41" s="328">
        <v>16500</v>
      </c>
      <c r="H41" s="328">
        <v>16500</v>
      </c>
      <c r="I41" s="349">
        <v>16500</v>
      </c>
      <c r="J41" s="349">
        <v>16500</v>
      </c>
    </row>
    <row r="42" spans="1:10" s="293" customFormat="1" x14ac:dyDescent="0.2">
      <c r="A42" s="322">
        <v>13</v>
      </c>
      <c r="B42" s="350" t="s">
        <v>533</v>
      </c>
      <c r="C42" s="350"/>
      <c r="D42" s="351">
        <v>301</v>
      </c>
      <c r="E42" s="352" t="s">
        <v>84</v>
      </c>
      <c r="F42" s="326" t="s">
        <v>990</v>
      </c>
      <c r="G42" s="328">
        <v>6922</v>
      </c>
      <c r="H42" s="328">
        <v>10445</v>
      </c>
      <c r="I42" s="349">
        <v>6922</v>
      </c>
      <c r="J42" s="349">
        <v>10445</v>
      </c>
    </row>
    <row r="43" spans="1:10" s="293" customFormat="1" x14ac:dyDescent="0.2">
      <c r="A43" s="322"/>
      <c r="B43" s="350" t="s">
        <v>942</v>
      </c>
      <c r="C43" s="350"/>
      <c r="D43" s="351">
        <v>342</v>
      </c>
      <c r="E43" s="352" t="s">
        <v>85</v>
      </c>
      <c r="F43" s="326" t="s">
        <v>1036</v>
      </c>
      <c r="G43" s="328"/>
      <c r="H43" s="328"/>
      <c r="I43" s="349">
        <v>2000</v>
      </c>
      <c r="J43" s="349">
        <v>2000</v>
      </c>
    </row>
    <row r="44" spans="1:10" s="293" customFormat="1" x14ac:dyDescent="0.2">
      <c r="A44" s="322"/>
      <c r="B44" s="350" t="s">
        <v>941</v>
      </c>
      <c r="C44" s="350"/>
      <c r="D44" s="351">
        <v>343</v>
      </c>
      <c r="E44" s="352" t="s">
        <v>11</v>
      </c>
      <c r="F44" s="326" t="s">
        <v>1036</v>
      </c>
      <c r="G44" s="327"/>
      <c r="H44" s="327"/>
      <c r="I44" s="349">
        <v>10000</v>
      </c>
      <c r="J44" s="349">
        <v>10000</v>
      </c>
    </row>
    <row r="45" spans="1:10" s="293" customFormat="1" x14ac:dyDescent="0.2">
      <c r="A45" s="322"/>
      <c r="B45" s="350" t="s">
        <v>943</v>
      </c>
      <c r="C45" s="350"/>
      <c r="D45" s="351">
        <v>346</v>
      </c>
      <c r="E45" s="352" t="s">
        <v>12</v>
      </c>
      <c r="F45" s="326" t="s">
        <v>1036</v>
      </c>
      <c r="G45" s="328"/>
      <c r="H45" s="328"/>
      <c r="I45" s="349">
        <v>12000</v>
      </c>
      <c r="J45" s="349">
        <v>12000</v>
      </c>
    </row>
    <row r="46" spans="1:10" s="293" customFormat="1" x14ac:dyDescent="0.2">
      <c r="A46" s="322">
        <v>17</v>
      </c>
      <c r="B46" s="350" t="s">
        <v>543</v>
      </c>
      <c r="C46" s="350"/>
      <c r="D46" s="351">
        <v>349</v>
      </c>
      <c r="E46" s="352" t="s">
        <v>86</v>
      </c>
      <c r="F46" s="326" t="s">
        <v>991</v>
      </c>
      <c r="G46" s="328">
        <v>-9596</v>
      </c>
      <c r="H46" s="328">
        <v>-2108</v>
      </c>
      <c r="I46" s="328">
        <v>-9596</v>
      </c>
      <c r="J46" s="328">
        <v>-2108</v>
      </c>
    </row>
    <row r="47" spans="1:10" s="293" customFormat="1" x14ac:dyDescent="0.2">
      <c r="A47" s="354">
        <v>18</v>
      </c>
      <c r="B47" s="354" t="s">
        <v>467</v>
      </c>
      <c r="C47" s="355"/>
      <c r="D47" s="356">
        <v>380</v>
      </c>
      <c r="E47" s="357" t="s">
        <v>87</v>
      </c>
      <c r="F47" s="358" t="s">
        <v>992</v>
      </c>
      <c r="G47" s="359">
        <v>-372</v>
      </c>
      <c r="H47" s="359">
        <v>-1876</v>
      </c>
      <c r="I47" s="359">
        <v>-372</v>
      </c>
      <c r="J47" s="359">
        <v>-1876</v>
      </c>
    </row>
    <row r="48" spans="1:10" s="293" customFormat="1" x14ac:dyDescent="0.2">
      <c r="A48" s="338">
        <v>19</v>
      </c>
      <c r="B48" s="360" t="s">
        <v>583</v>
      </c>
      <c r="C48" s="338"/>
      <c r="D48" s="339">
        <v>411</v>
      </c>
      <c r="E48" s="340" t="s">
        <v>88</v>
      </c>
      <c r="F48" s="341" t="s">
        <v>993</v>
      </c>
      <c r="G48" s="361">
        <v>23386</v>
      </c>
      <c r="H48" s="361">
        <v>49178</v>
      </c>
      <c r="I48" s="361">
        <v>23386</v>
      </c>
      <c r="J48" s="361">
        <v>49178</v>
      </c>
    </row>
    <row r="49" spans="1:11" s="293" customFormat="1" x14ac:dyDescent="0.2">
      <c r="A49" s="338">
        <v>20</v>
      </c>
      <c r="B49" s="360" t="s">
        <v>585</v>
      </c>
      <c r="C49" s="338"/>
      <c r="D49" s="339">
        <v>412</v>
      </c>
      <c r="E49" s="340" t="s">
        <v>89</v>
      </c>
      <c r="F49" s="341" t="s">
        <v>994</v>
      </c>
      <c r="G49" s="361">
        <v>57763</v>
      </c>
      <c r="H49" s="361">
        <v>67998</v>
      </c>
      <c r="I49" s="361">
        <v>57763</v>
      </c>
      <c r="J49" s="361">
        <v>67998</v>
      </c>
    </row>
    <row r="50" spans="1:11" s="293" customFormat="1" x14ac:dyDescent="0.2">
      <c r="A50" s="362">
        <v>21</v>
      </c>
      <c r="B50" s="363" t="s">
        <v>211</v>
      </c>
      <c r="C50" s="362"/>
      <c r="D50" s="364">
        <v>415</v>
      </c>
      <c r="E50" s="365" t="s">
        <v>90</v>
      </c>
      <c r="F50" s="366" t="s">
        <v>995</v>
      </c>
      <c r="G50" s="367">
        <v>303243</v>
      </c>
      <c r="H50" s="367">
        <v>104037</v>
      </c>
      <c r="I50" s="367">
        <v>303243</v>
      </c>
      <c r="J50" s="367">
        <v>104037</v>
      </c>
    </row>
    <row r="51" spans="1:11" s="293" customFormat="1" x14ac:dyDescent="0.2">
      <c r="A51" s="362">
        <v>22</v>
      </c>
      <c r="B51" s="363" t="s">
        <v>595</v>
      </c>
      <c r="C51" s="362"/>
      <c r="D51" s="364">
        <v>420</v>
      </c>
      <c r="E51" s="365" t="s">
        <v>91</v>
      </c>
      <c r="F51" s="366" t="s">
        <v>998</v>
      </c>
      <c r="G51" s="367">
        <v>-209529</v>
      </c>
      <c r="H51" s="367">
        <v>30830</v>
      </c>
      <c r="I51" s="367">
        <v>-209529</v>
      </c>
      <c r="J51" s="367">
        <v>30830</v>
      </c>
    </row>
    <row r="52" spans="1:11" s="293" customFormat="1" x14ac:dyDescent="0.2">
      <c r="A52" s="362">
        <v>23</v>
      </c>
      <c r="B52" s="363" t="s">
        <v>598</v>
      </c>
      <c r="C52" s="362"/>
      <c r="D52" s="364">
        <v>417</v>
      </c>
      <c r="E52" s="365" t="s">
        <v>92</v>
      </c>
      <c r="F52" s="366" t="s">
        <v>999</v>
      </c>
      <c r="G52" s="367">
        <v>135798</v>
      </c>
      <c r="H52" s="367">
        <v>249611</v>
      </c>
      <c r="I52" s="367">
        <v>135798</v>
      </c>
      <c r="J52" s="367">
        <v>249611</v>
      </c>
    </row>
    <row r="53" spans="1:11" s="293" customFormat="1" x14ac:dyDescent="0.2">
      <c r="A53" s="362">
        <v>24</v>
      </c>
      <c r="B53" s="363" t="s">
        <v>182</v>
      </c>
      <c r="C53" s="362"/>
      <c r="D53" s="364">
        <v>424</v>
      </c>
      <c r="E53" s="365" t="s">
        <v>93</v>
      </c>
      <c r="F53" s="366" t="s">
        <v>1000</v>
      </c>
      <c r="G53" s="367">
        <v>-24878</v>
      </c>
      <c r="H53" s="367">
        <v>-35114</v>
      </c>
      <c r="I53" s="367">
        <v>-24878</v>
      </c>
      <c r="J53" s="367">
        <v>-35114</v>
      </c>
    </row>
    <row r="54" spans="1:11" s="293" customFormat="1" x14ac:dyDescent="0.2">
      <c r="A54" s="362">
        <v>25</v>
      </c>
      <c r="B54" s="363" t="s">
        <v>183</v>
      </c>
      <c r="C54" s="362"/>
      <c r="D54" s="364">
        <v>424</v>
      </c>
      <c r="E54" s="365" t="s">
        <v>94</v>
      </c>
      <c r="F54" s="366" t="s">
        <v>1001</v>
      </c>
      <c r="G54" s="367">
        <v>7788</v>
      </c>
      <c r="H54" s="367">
        <v>-12191</v>
      </c>
      <c r="I54" s="367">
        <v>7788</v>
      </c>
      <c r="J54" s="367">
        <v>-12191</v>
      </c>
    </row>
    <row r="55" spans="1:11" s="293" customFormat="1" x14ac:dyDescent="0.2">
      <c r="A55" s="368">
        <v>26</v>
      </c>
      <c r="B55" s="369" t="s">
        <v>626</v>
      </c>
      <c r="C55" s="368"/>
      <c r="D55" s="370" t="s">
        <v>458</v>
      </c>
      <c r="E55" s="371" t="s">
        <v>13</v>
      </c>
      <c r="F55" s="372" t="s">
        <v>1002</v>
      </c>
      <c r="G55" s="373">
        <v>700000</v>
      </c>
      <c r="H55" s="373">
        <v>1000000</v>
      </c>
      <c r="I55" s="373">
        <v>700000</v>
      </c>
      <c r="J55" s="373">
        <v>1000000</v>
      </c>
    </row>
    <row r="56" spans="1:11" s="293" customFormat="1" x14ac:dyDescent="0.2">
      <c r="A56" s="374"/>
      <c r="B56" s="375" t="s">
        <v>953</v>
      </c>
      <c r="C56" s="374"/>
      <c r="D56" s="376">
        <v>930</v>
      </c>
      <c r="E56" s="377" t="s">
        <v>14</v>
      </c>
      <c r="F56" s="378"/>
      <c r="G56" s="379">
        <v>716474</v>
      </c>
      <c r="H56" s="380">
        <v>-100415</v>
      </c>
      <c r="I56" s="380">
        <v>716474</v>
      </c>
      <c r="J56" s="380">
        <v>-100415</v>
      </c>
    </row>
    <row r="57" spans="1:11" x14ac:dyDescent="0.2">
      <c r="B57" s="57"/>
    </row>
    <row r="58" spans="1:11" x14ac:dyDescent="0.2">
      <c r="A58" s="136">
        <v>27</v>
      </c>
      <c r="B58" s="135" t="s">
        <v>479</v>
      </c>
    </row>
    <row r="59" spans="1:11" x14ac:dyDescent="0.2">
      <c r="A59" s="136">
        <v>28</v>
      </c>
      <c r="B59" s="57" t="s">
        <v>185</v>
      </c>
      <c r="C59" s="57"/>
      <c r="D59" s="64">
        <v>500</v>
      </c>
      <c r="E59" s="116" t="s">
        <v>15</v>
      </c>
      <c r="F59" s="300" t="s">
        <v>972</v>
      </c>
      <c r="G59" s="273">
        <v>415682</v>
      </c>
      <c r="H59" s="273">
        <v>415682</v>
      </c>
      <c r="I59" s="273">
        <v>415682</v>
      </c>
      <c r="J59" s="273">
        <v>415682</v>
      </c>
      <c r="K59" s="272">
        <f>+I59-J59</f>
        <v>0</v>
      </c>
    </row>
    <row r="60" spans="1:11" x14ac:dyDescent="0.2">
      <c r="A60" s="136">
        <v>29</v>
      </c>
      <c r="B60" s="57" t="s">
        <v>184</v>
      </c>
      <c r="C60" s="57"/>
      <c r="D60" s="64">
        <v>501</v>
      </c>
      <c r="E60" s="116" t="s">
        <v>16</v>
      </c>
      <c r="F60" s="300" t="s">
        <v>973</v>
      </c>
      <c r="G60" s="273">
        <v>82565</v>
      </c>
      <c r="I60" s="273">
        <v>82565</v>
      </c>
      <c r="J60" s="273">
        <v>0</v>
      </c>
      <c r="K60" s="272">
        <f t="shared" ref="K60:K106" si="0">+I60-J60</f>
        <v>82565</v>
      </c>
    </row>
    <row r="61" spans="1:11" x14ac:dyDescent="0.2">
      <c r="A61" s="136">
        <v>30</v>
      </c>
      <c r="B61" s="57" t="s">
        <v>186</v>
      </c>
      <c r="C61" s="57"/>
      <c r="D61" s="64">
        <v>505</v>
      </c>
      <c r="E61" s="116" t="s">
        <v>17</v>
      </c>
      <c r="F61" s="300" t="s">
        <v>971</v>
      </c>
      <c r="G61" s="273">
        <v>-51724</v>
      </c>
      <c r="H61" s="273">
        <v>-11724</v>
      </c>
      <c r="I61" s="273">
        <v>-51724</v>
      </c>
      <c r="J61" s="273">
        <v>-11724</v>
      </c>
      <c r="K61" s="272">
        <f t="shared" si="0"/>
        <v>-40000</v>
      </c>
    </row>
    <row r="62" spans="1:11" x14ac:dyDescent="0.2">
      <c r="A62" s="136">
        <v>31</v>
      </c>
      <c r="B62" s="57" t="s">
        <v>187</v>
      </c>
      <c r="C62" s="57"/>
      <c r="D62" s="64">
        <v>507</v>
      </c>
      <c r="E62" s="116" t="s">
        <v>18</v>
      </c>
      <c r="F62" s="300" t="s">
        <v>970</v>
      </c>
      <c r="G62" s="273">
        <v>-40140</v>
      </c>
      <c r="H62" s="273">
        <v>-40000</v>
      </c>
      <c r="I62" s="273">
        <v>-40140</v>
      </c>
      <c r="J62" s="273">
        <v>-40000</v>
      </c>
      <c r="K62" s="272">
        <f t="shared" si="0"/>
        <v>-140</v>
      </c>
    </row>
    <row r="63" spans="1:11" x14ac:dyDescent="0.2">
      <c r="A63" s="136">
        <v>32</v>
      </c>
      <c r="B63" s="57" t="s">
        <v>188</v>
      </c>
      <c r="D63" s="64">
        <v>520</v>
      </c>
      <c r="E63" s="116" t="s">
        <v>19</v>
      </c>
      <c r="F63" s="300" t="s">
        <v>978</v>
      </c>
      <c r="I63" s="273">
        <v>2067544</v>
      </c>
      <c r="J63" s="273">
        <v>2067544</v>
      </c>
      <c r="K63" s="272">
        <f t="shared" si="0"/>
        <v>0</v>
      </c>
    </row>
    <row r="64" spans="1:11" x14ac:dyDescent="0.2">
      <c r="A64" s="136">
        <v>33</v>
      </c>
      <c r="B64" s="57" t="s">
        <v>189</v>
      </c>
      <c r="D64" s="64">
        <v>521</v>
      </c>
      <c r="E64" s="116" t="s">
        <v>20</v>
      </c>
      <c r="F64" s="300" t="s">
        <v>976</v>
      </c>
      <c r="I64" s="273">
        <v>0</v>
      </c>
      <c r="J64" s="273">
        <v>0</v>
      </c>
      <c r="K64" s="272">
        <f t="shared" si="0"/>
        <v>0</v>
      </c>
    </row>
    <row r="65" spans="1:11" x14ac:dyDescent="0.2">
      <c r="A65" s="136">
        <v>34</v>
      </c>
      <c r="B65" s="57" t="s">
        <v>190</v>
      </c>
      <c r="D65" s="64">
        <v>522</v>
      </c>
      <c r="E65" s="116" t="s">
        <v>21</v>
      </c>
      <c r="F65" s="300" t="s">
        <v>977</v>
      </c>
      <c r="I65" s="273">
        <v>0</v>
      </c>
      <c r="J65" s="273">
        <v>0</v>
      </c>
      <c r="K65" s="272">
        <f t="shared" si="0"/>
        <v>0</v>
      </c>
    </row>
    <row r="66" spans="1:11" x14ac:dyDescent="0.2">
      <c r="A66" s="136">
        <v>35</v>
      </c>
      <c r="B66" s="57" t="s">
        <v>191</v>
      </c>
      <c r="D66" s="64">
        <v>525</v>
      </c>
      <c r="E66" s="116" t="s">
        <v>22</v>
      </c>
      <c r="F66" s="300" t="s">
        <v>975</v>
      </c>
      <c r="I66" s="273">
        <v>-72887</v>
      </c>
      <c r="J66" s="273">
        <v>-49887</v>
      </c>
      <c r="K66" s="272">
        <f t="shared" si="0"/>
        <v>-23000</v>
      </c>
    </row>
    <row r="67" spans="1:11" x14ac:dyDescent="0.2">
      <c r="A67" s="136">
        <v>36</v>
      </c>
      <c r="B67" s="57" t="s">
        <v>192</v>
      </c>
      <c r="D67" s="64">
        <v>527</v>
      </c>
      <c r="E67" s="116" t="s">
        <v>23</v>
      </c>
      <c r="F67" s="300" t="s">
        <v>974</v>
      </c>
      <c r="I67" s="273">
        <v>-23403</v>
      </c>
      <c r="J67" s="273">
        <v>-23000</v>
      </c>
      <c r="K67" s="272">
        <f t="shared" si="0"/>
        <v>-403</v>
      </c>
    </row>
    <row r="68" spans="1:11" x14ac:dyDescent="0.2">
      <c r="A68" s="136">
        <v>37</v>
      </c>
      <c r="B68" s="57" t="s">
        <v>193</v>
      </c>
      <c r="D68" s="64">
        <v>526</v>
      </c>
      <c r="E68" s="116" t="s">
        <v>24</v>
      </c>
      <c r="F68" s="300" t="s">
        <v>979</v>
      </c>
      <c r="I68" s="273">
        <v>0</v>
      </c>
      <c r="J68" s="273">
        <v>0</v>
      </c>
      <c r="K68" s="272">
        <f t="shared" si="0"/>
        <v>0</v>
      </c>
    </row>
    <row r="69" spans="1:11" x14ac:dyDescent="0.2">
      <c r="A69" s="136">
        <v>38</v>
      </c>
      <c r="B69" s="57" t="s">
        <v>194</v>
      </c>
      <c r="C69" s="58"/>
      <c r="D69" s="70">
        <v>550</v>
      </c>
      <c r="E69" s="117" t="s">
        <v>25</v>
      </c>
      <c r="F69" s="308" t="s">
        <v>978</v>
      </c>
      <c r="G69" s="286">
        <v>12369803</v>
      </c>
      <c r="H69" s="286">
        <v>12369803</v>
      </c>
      <c r="I69" s="286">
        <v>9374695</v>
      </c>
      <c r="J69" s="286">
        <v>9374695</v>
      </c>
      <c r="K69" s="272">
        <f t="shared" si="0"/>
        <v>0</v>
      </c>
    </row>
    <row r="70" spans="1:11" x14ac:dyDescent="0.2">
      <c r="A70" s="136">
        <v>39</v>
      </c>
      <c r="B70" s="57" t="s">
        <v>195</v>
      </c>
      <c r="C70" s="58"/>
      <c r="D70" s="70">
        <v>551</v>
      </c>
      <c r="E70" s="117" t="s">
        <v>26</v>
      </c>
      <c r="F70" s="308" t="s">
        <v>976</v>
      </c>
      <c r="G70" s="286">
        <v>197350</v>
      </c>
      <c r="H70" s="286">
        <v>0</v>
      </c>
      <c r="I70" s="286">
        <v>172975</v>
      </c>
      <c r="J70" s="286">
        <v>0</v>
      </c>
      <c r="K70" s="272">
        <f t="shared" si="0"/>
        <v>172975</v>
      </c>
    </row>
    <row r="71" spans="1:11" x14ac:dyDescent="0.2">
      <c r="A71" s="136">
        <v>40</v>
      </c>
      <c r="B71" s="57" t="s">
        <v>196</v>
      </c>
      <c r="C71" s="58"/>
      <c r="D71" s="70">
        <v>552</v>
      </c>
      <c r="E71" s="117" t="s">
        <v>27</v>
      </c>
      <c r="F71" s="308" t="s">
        <v>977</v>
      </c>
      <c r="G71" s="286">
        <v>-14872</v>
      </c>
      <c r="H71" s="286">
        <v>0</v>
      </c>
      <c r="I71" s="286">
        <v>-52</v>
      </c>
      <c r="J71" s="286">
        <v>0</v>
      </c>
      <c r="K71" s="272">
        <f t="shared" si="0"/>
        <v>-52</v>
      </c>
    </row>
    <row r="72" spans="1:11" x14ac:dyDescent="0.2">
      <c r="A72" s="136">
        <v>41</v>
      </c>
      <c r="B72" s="57" t="s">
        <v>197</v>
      </c>
      <c r="C72" s="58"/>
      <c r="D72" s="70">
        <v>555</v>
      </c>
      <c r="E72" s="117" t="s">
        <v>28</v>
      </c>
      <c r="F72" s="308" t="s">
        <v>975</v>
      </c>
      <c r="G72" s="286">
        <v>-8577728</v>
      </c>
      <c r="H72" s="286">
        <v>-8133728</v>
      </c>
      <c r="I72" s="286">
        <v>-7678365</v>
      </c>
      <c r="J72" s="286">
        <v>-7302365</v>
      </c>
      <c r="K72" s="272">
        <f t="shared" si="0"/>
        <v>-376000</v>
      </c>
    </row>
    <row r="73" spans="1:11" x14ac:dyDescent="0.2">
      <c r="A73" s="136">
        <v>42</v>
      </c>
      <c r="B73" s="57" t="s">
        <v>198</v>
      </c>
      <c r="C73" s="58"/>
      <c r="D73" s="70">
        <v>557</v>
      </c>
      <c r="E73" s="117" t="s">
        <v>29</v>
      </c>
      <c r="F73" s="308" t="s">
        <v>974</v>
      </c>
      <c r="G73" s="286">
        <v>-446702</v>
      </c>
      <c r="H73" s="286">
        <v>-444000</v>
      </c>
      <c r="I73" s="286">
        <v>-376311</v>
      </c>
      <c r="J73" s="286">
        <v>-376000</v>
      </c>
      <c r="K73" s="272">
        <f t="shared" si="0"/>
        <v>-311</v>
      </c>
    </row>
    <row r="74" spans="1:11" x14ac:dyDescent="0.2">
      <c r="A74" s="136">
        <v>43</v>
      </c>
      <c r="B74" s="57" t="s">
        <v>199</v>
      </c>
      <c r="C74" s="58"/>
      <c r="D74" s="70">
        <v>556</v>
      </c>
      <c r="E74" s="117" t="s">
        <v>30</v>
      </c>
      <c r="F74" s="308" t="s">
        <v>979</v>
      </c>
      <c r="G74" s="286">
        <v>14872</v>
      </c>
      <c r="H74" s="286">
        <v>0</v>
      </c>
      <c r="I74" s="286">
        <v>52</v>
      </c>
      <c r="J74" s="286">
        <v>0</v>
      </c>
      <c r="K74" s="272">
        <f t="shared" si="0"/>
        <v>52</v>
      </c>
    </row>
    <row r="75" spans="1:11" x14ac:dyDescent="0.2">
      <c r="A75" s="136">
        <v>44</v>
      </c>
      <c r="B75" s="57" t="s">
        <v>200</v>
      </c>
      <c r="C75" s="58"/>
      <c r="D75" s="70">
        <v>540</v>
      </c>
      <c r="E75" s="117" t="s">
        <v>31</v>
      </c>
      <c r="F75" s="308" t="s">
        <v>978</v>
      </c>
      <c r="G75" s="286"/>
      <c r="H75" s="286"/>
      <c r="I75" s="286">
        <v>927564</v>
      </c>
      <c r="J75" s="286">
        <v>927564</v>
      </c>
      <c r="K75" s="272">
        <f t="shared" si="0"/>
        <v>0</v>
      </c>
    </row>
    <row r="76" spans="1:11" x14ac:dyDescent="0.2">
      <c r="A76" s="136">
        <v>45</v>
      </c>
      <c r="B76" s="57" t="s">
        <v>201</v>
      </c>
      <c r="C76" s="58"/>
      <c r="D76" s="70">
        <v>541</v>
      </c>
      <c r="E76" s="117" t="s">
        <v>32</v>
      </c>
      <c r="F76" s="308" t="s">
        <v>976</v>
      </c>
      <c r="G76" s="286"/>
      <c r="H76" s="286"/>
      <c r="I76" s="286">
        <v>24375</v>
      </c>
      <c r="J76" s="286">
        <v>0</v>
      </c>
      <c r="K76" s="272">
        <f t="shared" si="0"/>
        <v>24375</v>
      </c>
    </row>
    <row r="77" spans="1:11" x14ac:dyDescent="0.2">
      <c r="A77" s="136">
        <v>46</v>
      </c>
      <c r="B77" s="57" t="s">
        <v>202</v>
      </c>
      <c r="C77" s="58"/>
      <c r="D77" s="70">
        <v>542</v>
      </c>
      <c r="E77" s="117" t="s">
        <v>33</v>
      </c>
      <c r="F77" s="308" t="s">
        <v>977</v>
      </c>
      <c r="G77" s="286"/>
      <c r="H77" s="286"/>
      <c r="I77" s="286">
        <v>-14820</v>
      </c>
      <c r="J77" s="286">
        <v>0</v>
      </c>
      <c r="K77" s="272">
        <f t="shared" si="0"/>
        <v>-14820</v>
      </c>
    </row>
    <row r="78" spans="1:11" x14ac:dyDescent="0.2">
      <c r="A78" s="136">
        <v>47</v>
      </c>
      <c r="B78" s="57" t="s">
        <v>203</v>
      </c>
      <c r="C78" s="58"/>
      <c r="D78" s="70">
        <v>545</v>
      </c>
      <c r="E78" s="117" t="s">
        <v>34</v>
      </c>
      <c r="F78" s="308" t="s">
        <v>975</v>
      </c>
      <c r="G78" s="286"/>
      <c r="H78" s="286"/>
      <c r="I78" s="286">
        <v>-826476</v>
      </c>
      <c r="J78" s="286">
        <v>-781476</v>
      </c>
      <c r="K78" s="272">
        <f t="shared" si="0"/>
        <v>-45000</v>
      </c>
    </row>
    <row r="79" spans="1:11" x14ac:dyDescent="0.2">
      <c r="A79" s="136">
        <v>48</v>
      </c>
      <c r="B79" s="57" t="s">
        <v>204</v>
      </c>
      <c r="C79" s="58"/>
      <c r="D79" s="70">
        <v>547</v>
      </c>
      <c r="E79" s="117" t="s">
        <v>35</v>
      </c>
      <c r="F79" s="308" t="s">
        <v>974</v>
      </c>
      <c r="G79" s="286"/>
      <c r="H79" s="286"/>
      <c r="I79" s="286">
        <v>-46988</v>
      </c>
      <c r="J79" s="286">
        <v>-45000</v>
      </c>
      <c r="K79" s="272">
        <f t="shared" si="0"/>
        <v>-1988</v>
      </c>
    </row>
    <row r="80" spans="1:11" x14ac:dyDescent="0.2">
      <c r="A80" s="136">
        <v>49</v>
      </c>
      <c r="B80" s="57" t="s">
        <v>205</v>
      </c>
      <c r="C80" s="58"/>
      <c r="D80" s="70">
        <v>546</v>
      </c>
      <c r="E80" s="117" t="s">
        <v>36</v>
      </c>
      <c r="F80" s="308" t="s">
        <v>979</v>
      </c>
      <c r="G80" s="286"/>
      <c r="H80" s="286"/>
      <c r="I80" s="286">
        <v>14820</v>
      </c>
      <c r="J80" s="286">
        <v>0</v>
      </c>
      <c r="K80" s="272">
        <f t="shared" si="0"/>
        <v>14820</v>
      </c>
    </row>
    <row r="81" spans="1:11" x14ac:dyDescent="0.2">
      <c r="A81" s="136">
        <v>50</v>
      </c>
      <c r="B81" s="57" t="s">
        <v>670</v>
      </c>
      <c r="C81" s="57"/>
      <c r="D81" s="64">
        <v>631</v>
      </c>
      <c r="E81" s="116" t="s">
        <v>37</v>
      </c>
      <c r="F81" s="300" t="s">
        <v>963</v>
      </c>
      <c r="I81" s="286">
        <v>147996</v>
      </c>
      <c r="J81" s="286">
        <v>182290</v>
      </c>
      <c r="K81" s="272">
        <f t="shared" si="0"/>
        <v>-34294</v>
      </c>
    </row>
    <row r="82" spans="1:11" x14ac:dyDescent="0.2">
      <c r="A82" s="136">
        <v>51</v>
      </c>
      <c r="B82" s="57" t="s">
        <v>672</v>
      </c>
      <c r="C82" s="57"/>
      <c r="D82" s="64">
        <v>635</v>
      </c>
      <c r="E82" s="116" t="s">
        <v>38</v>
      </c>
      <c r="F82" s="300" t="s">
        <v>964</v>
      </c>
      <c r="I82" s="286">
        <v>2046481</v>
      </c>
      <c r="J82" s="286">
        <v>2227691</v>
      </c>
      <c r="K82" s="272">
        <f t="shared" si="0"/>
        <v>-181210</v>
      </c>
    </row>
    <row r="83" spans="1:11" x14ac:dyDescent="0.2">
      <c r="A83" s="136">
        <v>52</v>
      </c>
      <c r="B83" s="57" t="s">
        <v>674</v>
      </c>
      <c r="C83" s="57"/>
      <c r="D83" s="64">
        <v>640</v>
      </c>
      <c r="E83" s="116" t="s">
        <v>39</v>
      </c>
      <c r="F83" s="300" t="s">
        <v>965</v>
      </c>
      <c r="G83" s="273">
        <v>2195092</v>
      </c>
      <c r="H83" s="273">
        <v>2410817</v>
      </c>
      <c r="I83" s="286">
        <v>615</v>
      </c>
      <c r="J83" s="286">
        <v>836</v>
      </c>
      <c r="K83" s="272">
        <f t="shared" si="0"/>
        <v>-221</v>
      </c>
    </row>
    <row r="84" spans="1:11" x14ac:dyDescent="0.2">
      <c r="A84" s="136">
        <v>53</v>
      </c>
      <c r="B84" s="57" t="s">
        <v>679</v>
      </c>
      <c r="C84" s="57"/>
      <c r="D84" s="64">
        <v>651</v>
      </c>
      <c r="E84" s="116" t="s">
        <v>40</v>
      </c>
      <c r="F84" s="300" t="s">
        <v>1003</v>
      </c>
      <c r="G84" s="273">
        <v>4079215</v>
      </c>
      <c r="H84" s="273">
        <v>3056873</v>
      </c>
      <c r="I84" s="286">
        <v>3186522</v>
      </c>
      <c r="J84" s="286">
        <v>2231517</v>
      </c>
      <c r="K84" s="272">
        <f t="shared" si="0"/>
        <v>955005</v>
      </c>
    </row>
    <row r="85" spans="1:11" x14ac:dyDescent="0.2">
      <c r="A85" s="136">
        <v>54</v>
      </c>
      <c r="B85" s="57" t="s">
        <v>681</v>
      </c>
      <c r="C85" s="57"/>
      <c r="D85" s="64">
        <v>660</v>
      </c>
      <c r="E85" s="116" t="s">
        <v>41</v>
      </c>
      <c r="F85" s="300" t="s">
        <v>1004</v>
      </c>
      <c r="I85" s="286">
        <v>0</v>
      </c>
      <c r="J85" s="286">
        <v>822706</v>
      </c>
      <c r="K85" s="272">
        <f t="shared" si="0"/>
        <v>-822706</v>
      </c>
    </row>
    <row r="86" spans="1:11" x14ac:dyDescent="0.2">
      <c r="A86" s="136">
        <v>55</v>
      </c>
      <c r="B86" s="57" t="s">
        <v>683</v>
      </c>
      <c r="C86" s="57"/>
      <c r="D86" s="64">
        <v>675</v>
      </c>
      <c r="E86" s="116" t="s">
        <v>42</v>
      </c>
      <c r="F86" s="300" t="s">
        <v>1005</v>
      </c>
      <c r="I86" s="286">
        <v>500</v>
      </c>
      <c r="J86" s="286">
        <v>2650</v>
      </c>
      <c r="K86" s="272">
        <f t="shared" si="0"/>
        <v>-2150</v>
      </c>
    </row>
    <row r="87" spans="1:11" x14ac:dyDescent="0.2">
      <c r="A87" s="136">
        <v>56</v>
      </c>
      <c r="B87" s="57" t="s">
        <v>685</v>
      </c>
      <c r="C87" s="57"/>
      <c r="D87" s="64">
        <v>690</v>
      </c>
      <c r="E87" s="116" t="s">
        <v>43</v>
      </c>
      <c r="F87" s="300" t="s">
        <v>1006</v>
      </c>
      <c r="G87" s="273">
        <v>442988</v>
      </c>
      <c r="H87" s="273">
        <v>328380</v>
      </c>
      <c r="I87" s="286">
        <v>442988</v>
      </c>
      <c r="J87" s="286">
        <v>328380</v>
      </c>
      <c r="K87" s="272">
        <f t="shared" si="0"/>
        <v>114608</v>
      </c>
    </row>
    <row r="88" spans="1:11" x14ac:dyDescent="0.2">
      <c r="A88" s="136">
        <v>57</v>
      </c>
      <c r="B88" s="57" t="s">
        <v>687</v>
      </c>
      <c r="C88" s="57"/>
      <c r="D88" s="64">
        <v>671</v>
      </c>
      <c r="E88" s="116" t="s">
        <v>44</v>
      </c>
      <c r="F88" s="300" t="s">
        <v>1007</v>
      </c>
      <c r="I88" s="286">
        <v>892193</v>
      </c>
      <c r="J88" s="286">
        <v>0</v>
      </c>
      <c r="K88" s="272">
        <f t="shared" si="0"/>
        <v>892193</v>
      </c>
    </row>
    <row r="89" spans="1:11" x14ac:dyDescent="0.2">
      <c r="A89" s="136">
        <v>58</v>
      </c>
      <c r="B89" s="136" t="s">
        <v>492</v>
      </c>
      <c r="C89" s="57"/>
      <c r="D89" s="64" t="s">
        <v>457</v>
      </c>
      <c r="E89" s="116" t="s">
        <v>457</v>
      </c>
      <c r="F89" s="300" t="s">
        <v>1013</v>
      </c>
      <c r="I89" s="286"/>
      <c r="J89" s="286"/>
      <c r="K89" s="272">
        <f t="shared" si="0"/>
        <v>0</v>
      </c>
    </row>
    <row r="90" spans="1:11" x14ac:dyDescent="0.2">
      <c r="A90" s="136" t="s">
        <v>1009</v>
      </c>
      <c r="B90" s="136" t="s">
        <v>1008</v>
      </c>
      <c r="C90" s="24"/>
      <c r="D90" s="63">
        <v>735</v>
      </c>
      <c r="E90" s="115" t="s">
        <v>45</v>
      </c>
      <c r="F90" s="300" t="s">
        <v>1014</v>
      </c>
      <c r="G90" s="273">
        <v>66330</v>
      </c>
      <c r="H90" s="273">
        <v>35082</v>
      </c>
      <c r="I90" s="286">
        <v>66330</v>
      </c>
      <c r="J90" s="286">
        <v>35082</v>
      </c>
      <c r="K90" s="272">
        <f t="shared" si="0"/>
        <v>31248</v>
      </c>
    </row>
    <row r="91" spans="1:11" x14ac:dyDescent="0.2">
      <c r="A91" s="136" t="s">
        <v>1010</v>
      </c>
      <c r="B91" s="136" t="s">
        <v>1012</v>
      </c>
      <c r="C91" s="24"/>
      <c r="D91" s="63">
        <v>745</v>
      </c>
      <c r="E91" s="115" t="s">
        <v>1011</v>
      </c>
      <c r="F91" s="300" t="s">
        <v>1015</v>
      </c>
      <c r="I91" s="286"/>
      <c r="J91" s="286"/>
      <c r="K91" s="272">
        <f t="shared" si="0"/>
        <v>0</v>
      </c>
    </row>
    <row r="92" spans="1:11" x14ac:dyDescent="0.2">
      <c r="A92" s="136">
        <v>59</v>
      </c>
      <c r="B92" s="57" t="s">
        <v>583</v>
      </c>
      <c r="C92" s="57"/>
      <c r="D92" s="64">
        <v>735</v>
      </c>
      <c r="E92" s="116" t="s">
        <v>46</v>
      </c>
      <c r="F92" s="300" t="s">
        <v>1016</v>
      </c>
      <c r="G92" s="273">
        <v>-331701</v>
      </c>
      <c r="H92" s="273">
        <v>-241815</v>
      </c>
      <c r="I92" s="273">
        <v>-331701</v>
      </c>
      <c r="J92" s="273">
        <v>-241815</v>
      </c>
      <c r="K92" s="272">
        <f t="shared" si="0"/>
        <v>-89886</v>
      </c>
    </row>
    <row r="93" spans="1:11" x14ac:dyDescent="0.2">
      <c r="A93" s="136">
        <v>60</v>
      </c>
      <c r="B93" s="57" t="s">
        <v>692</v>
      </c>
      <c r="C93" s="57"/>
      <c r="D93" s="64">
        <v>800</v>
      </c>
      <c r="E93" s="116" t="s">
        <v>47</v>
      </c>
      <c r="F93" s="300" t="s">
        <v>1017</v>
      </c>
      <c r="I93" s="273">
        <v>-462838</v>
      </c>
      <c r="J93" s="273">
        <v>-429504</v>
      </c>
      <c r="K93" s="272">
        <f t="shared" si="0"/>
        <v>-33334</v>
      </c>
    </row>
    <row r="94" spans="1:11" x14ac:dyDescent="0.2">
      <c r="A94" s="136">
        <v>61</v>
      </c>
      <c r="B94" s="57" t="s">
        <v>694</v>
      </c>
      <c r="C94" s="57"/>
      <c r="D94" s="64">
        <v>771</v>
      </c>
      <c r="E94" s="116" t="s">
        <v>48</v>
      </c>
      <c r="F94" s="300" t="s">
        <v>1018</v>
      </c>
      <c r="G94" s="273">
        <v>-5412824</v>
      </c>
      <c r="H94" s="273">
        <v>-5473638</v>
      </c>
      <c r="I94" s="273">
        <v>-1978195</v>
      </c>
      <c r="J94" s="273">
        <v>-2782060</v>
      </c>
      <c r="K94" s="272">
        <f t="shared" si="0"/>
        <v>803865</v>
      </c>
    </row>
    <row r="95" spans="1:11" x14ac:dyDescent="0.2">
      <c r="A95" s="136">
        <v>62</v>
      </c>
      <c r="B95" s="57" t="s">
        <v>696</v>
      </c>
      <c r="C95" s="57"/>
      <c r="D95" s="64">
        <v>785</v>
      </c>
      <c r="E95" s="116" t="s">
        <v>49</v>
      </c>
      <c r="F95" s="300" t="s">
        <v>1019</v>
      </c>
      <c r="I95" s="273">
        <v>-452680</v>
      </c>
      <c r="J95" s="273">
        <v>-415262</v>
      </c>
      <c r="K95" s="272">
        <f t="shared" si="0"/>
        <v>-37418</v>
      </c>
    </row>
    <row r="96" spans="1:11" x14ac:dyDescent="0.2">
      <c r="A96" s="136">
        <v>63</v>
      </c>
      <c r="B96" s="57" t="s">
        <v>698</v>
      </c>
      <c r="C96" s="57"/>
      <c r="D96" s="64">
        <v>791</v>
      </c>
      <c r="E96" s="116" t="s">
        <v>51</v>
      </c>
      <c r="F96" s="300" t="s">
        <v>1020</v>
      </c>
      <c r="I96" s="273">
        <v>-198508</v>
      </c>
      <c r="J96" s="273">
        <v>-134978</v>
      </c>
      <c r="K96" s="272">
        <f t="shared" si="0"/>
        <v>-63530</v>
      </c>
    </row>
    <row r="97" spans="1:11" x14ac:dyDescent="0.2">
      <c r="A97" s="136">
        <v>64</v>
      </c>
      <c r="B97" s="57" t="s">
        <v>700</v>
      </c>
      <c r="C97" s="57"/>
      <c r="D97" s="64">
        <v>799</v>
      </c>
      <c r="E97" s="116" t="s">
        <v>50</v>
      </c>
      <c r="F97" s="300" t="s">
        <v>1021</v>
      </c>
      <c r="I97" s="273">
        <v>-603843</v>
      </c>
      <c r="J97" s="273">
        <v>-423600</v>
      </c>
      <c r="K97" s="272">
        <f t="shared" si="0"/>
        <v>-180243</v>
      </c>
    </row>
    <row r="98" spans="1:11" x14ac:dyDescent="0.2">
      <c r="A98" s="136">
        <v>65</v>
      </c>
      <c r="B98" s="57" t="s">
        <v>702</v>
      </c>
      <c r="C98" s="57"/>
      <c r="D98" s="64">
        <v>815</v>
      </c>
      <c r="E98" s="116" t="s">
        <v>52</v>
      </c>
      <c r="F98" s="300" t="s">
        <v>1022</v>
      </c>
      <c r="I98" s="273">
        <v>-171105</v>
      </c>
      <c r="J98" s="273">
        <v>-163472</v>
      </c>
      <c r="K98" s="272">
        <f t="shared" si="0"/>
        <v>-7633</v>
      </c>
    </row>
    <row r="99" spans="1:11" x14ac:dyDescent="0.2">
      <c r="A99" s="136">
        <v>66</v>
      </c>
      <c r="B99" s="57" t="s">
        <v>704</v>
      </c>
      <c r="C99" s="57"/>
      <c r="D99" s="64">
        <v>781</v>
      </c>
      <c r="E99" s="116" t="s">
        <v>53</v>
      </c>
      <c r="F99" s="300" t="s">
        <v>1023</v>
      </c>
      <c r="I99" s="273">
        <v>-778078</v>
      </c>
      <c r="J99" s="273">
        <v>0</v>
      </c>
      <c r="K99" s="272">
        <f t="shared" si="0"/>
        <v>-778078</v>
      </c>
    </row>
    <row r="100" spans="1:11" x14ac:dyDescent="0.2">
      <c r="A100" s="136">
        <v>67</v>
      </c>
      <c r="B100" s="57" t="s">
        <v>706</v>
      </c>
      <c r="C100" s="57"/>
      <c r="D100" s="64">
        <v>780</v>
      </c>
      <c r="E100" s="116" t="s">
        <v>54</v>
      </c>
      <c r="F100" s="300" t="s">
        <v>1024</v>
      </c>
      <c r="I100" s="273">
        <v>-26516</v>
      </c>
      <c r="J100" s="273">
        <v>0</v>
      </c>
      <c r="K100" s="272">
        <f t="shared" si="0"/>
        <v>-26516</v>
      </c>
    </row>
    <row r="101" spans="1:11" x14ac:dyDescent="0.2">
      <c r="A101" s="136">
        <v>68</v>
      </c>
      <c r="B101" s="57" t="s">
        <v>715</v>
      </c>
      <c r="C101" s="57"/>
      <c r="D101" s="64">
        <v>863</v>
      </c>
      <c r="E101" s="116" t="s">
        <v>55</v>
      </c>
      <c r="F101" s="300" t="s">
        <v>1025</v>
      </c>
      <c r="I101" s="273">
        <v>-592949</v>
      </c>
      <c r="J101" s="273">
        <v>-959560</v>
      </c>
      <c r="K101" s="272">
        <f t="shared" si="0"/>
        <v>366611</v>
      </c>
    </row>
    <row r="102" spans="1:11" x14ac:dyDescent="0.2">
      <c r="A102" s="136">
        <v>69</v>
      </c>
      <c r="B102" s="57" t="s">
        <v>206</v>
      </c>
      <c r="C102" s="57"/>
      <c r="D102" s="64">
        <v>885</v>
      </c>
      <c r="E102" s="116" t="s">
        <v>56</v>
      </c>
      <c r="F102" s="300" t="s">
        <v>1026</v>
      </c>
      <c r="I102" s="273">
        <v>-148112</v>
      </c>
      <c r="J102" s="273">
        <v>-165202</v>
      </c>
      <c r="K102" s="272">
        <f t="shared" si="0"/>
        <v>17090</v>
      </c>
    </row>
    <row r="103" spans="1:11" x14ac:dyDescent="0.2">
      <c r="A103" s="136">
        <v>70</v>
      </c>
      <c r="B103" s="57" t="s">
        <v>207</v>
      </c>
      <c r="C103" s="57"/>
      <c r="D103" s="64">
        <v>424</v>
      </c>
      <c r="E103" s="116" t="s">
        <v>57</v>
      </c>
      <c r="F103" s="300" t="s">
        <v>1027</v>
      </c>
      <c r="I103" s="273">
        <v>0</v>
      </c>
      <c r="J103" s="273">
        <v>0</v>
      </c>
      <c r="K103" s="272">
        <f t="shared" si="0"/>
        <v>0</v>
      </c>
    </row>
    <row r="104" spans="1:11" x14ac:dyDescent="0.2">
      <c r="A104" s="136">
        <v>71</v>
      </c>
      <c r="B104" s="57" t="s">
        <v>587</v>
      </c>
      <c r="C104" s="57"/>
      <c r="D104" s="64">
        <v>900</v>
      </c>
      <c r="E104" s="116" t="s">
        <v>58</v>
      </c>
      <c r="F104" s="300" t="s">
        <v>1028</v>
      </c>
      <c r="G104" s="273">
        <v>-3981190</v>
      </c>
      <c r="H104" s="273">
        <v>-3981190</v>
      </c>
      <c r="I104" s="273">
        <v>-3981190</v>
      </c>
      <c r="J104" s="273">
        <v>-3981190</v>
      </c>
      <c r="K104" s="272">
        <f t="shared" si="0"/>
        <v>0</v>
      </c>
    </row>
    <row r="105" spans="1:11" x14ac:dyDescent="0.2">
      <c r="A105" s="136">
        <v>72</v>
      </c>
      <c r="B105" s="57" t="s">
        <v>208</v>
      </c>
      <c r="C105" s="57"/>
      <c r="D105" s="64">
        <v>930</v>
      </c>
      <c r="E105" s="116" t="s">
        <v>14</v>
      </c>
      <c r="F105" s="300" t="s">
        <v>1029</v>
      </c>
      <c r="G105" s="273">
        <v>-290542</v>
      </c>
      <c r="H105" s="273">
        <v>-390957</v>
      </c>
      <c r="I105" s="273">
        <v>-290542</v>
      </c>
      <c r="J105" s="273">
        <v>-390957</v>
      </c>
      <c r="K105" s="272">
        <f t="shared" si="0"/>
        <v>100415</v>
      </c>
    </row>
    <row r="106" spans="1:11" x14ac:dyDescent="0.2">
      <c r="A106" s="136">
        <v>73</v>
      </c>
      <c r="B106" s="57" t="s">
        <v>209</v>
      </c>
      <c r="C106" s="57"/>
      <c r="D106" s="64">
        <v>930</v>
      </c>
      <c r="E106" s="116" t="s">
        <v>14</v>
      </c>
      <c r="F106" s="300" t="s">
        <v>1030</v>
      </c>
      <c r="G106" s="273">
        <v>-716474</v>
      </c>
      <c r="H106" s="273">
        <v>100415</v>
      </c>
      <c r="I106" s="273">
        <v>-716474</v>
      </c>
      <c r="J106" s="286">
        <v>100415</v>
      </c>
      <c r="K106" s="272">
        <f t="shared" si="0"/>
        <v>-816889</v>
      </c>
    </row>
    <row r="107" spans="1:11" x14ac:dyDescent="0.2">
      <c r="A107" s="136">
        <v>74</v>
      </c>
      <c r="B107" s="57" t="s">
        <v>210</v>
      </c>
      <c r="C107" s="57"/>
      <c r="D107" s="64" t="s">
        <v>458</v>
      </c>
      <c r="E107" s="116" t="s">
        <v>59</v>
      </c>
    </row>
    <row r="108" spans="1:11" x14ac:dyDescent="0.2">
      <c r="A108" s="136">
        <v>75</v>
      </c>
    </row>
    <row r="109" spans="1:11" x14ac:dyDescent="0.2">
      <c r="A109" s="136">
        <v>76</v>
      </c>
    </row>
    <row r="110" spans="1:11" x14ac:dyDescent="0.2">
      <c r="B110" s="135" t="s">
        <v>748</v>
      </c>
      <c r="C110" s="63"/>
      <c r="D110" s="263"/>
      <c r="E110" s="263"/>
      <c r="F110" s="309"/>
      <c r="G110" s="279"/>
      <c r="H110" s="279"/>
      <c r="I110" s="279"/>
      <c r="J110" s="279"/>
    </row>
    <row r="111" spans="1:11" x14ac:dyDescent="0.2">
      <c r="B111" s="136" t="s">
        <v>749</v>
      </c>
      <c r="D111" s="63">
        <v>1000</v>
      </c>
      <c r="E111" s="136"/>
      <c r="F111" s="310"/>
      <c r="G111" s="274"/>
      <c r="H111" s="274"/>
      <c r="I111" s="274"/>
      <c r="J111" s="274"/>
    </row>
    <row r="112" spans="1:11" x14ac:dyDescent="0.2">
      <c r="B112" s="154" t="s">
        <v>952</v>
      </c>
      <c r="D112" s="150">
        <v>1506</v>
      </c>
      <c r="E112" s="136"/>
      <c r="F112" s="310"/>
      <c r="G112" s="274"/>
      <c r="H112" s="274"/>
      <c r="I112" s="274"/>
      <c r="J112" s="274"/>
    </row>
    <row r="113" spans="2:10" x14ac:dyDescent="0.2">
      <c r="B113" s="209" t="s">
        <v>182</v>
      </c>
      <c r="D113" s="150">
        <v>1407</v>
      </c>
      <c r="E113" s="136"/>
      <c r="F113" s="310"/>
      <c r="G113" s="274"/>
      <c r="H113" s="274"/>
      <c r="I113" s="274"/>
      <c r="J113" s="274"/>
    </row>
    <row r="114" spans="2:10" ht="15" x14ac:dyDescent="0.25">
      <c r="B114" t="s">
        <v>290</v>
      </c>
      <c r="C114"/>
      <c r="D114" s="63">
        <v>1550</v>
      </c>
      <c r="E114"/>
      <c r="F114" s="311"/>
      <c r="G114" s="287"/>
      <c r="H114" s="287"/>
      <c r="I114" s="287"/>
      <c r="J114" s="287"/>
    </row>
    <row r="115" spans="2:10" ht="15" x14ac:dyDescent="0.25">
      <c r="B115" t="s">
        <v>291</v>
      </c>
      <c r="D115" s="63">
        <v>1551</v>
      </c>
    </row>
    <row r="116" spans="2:10" ht="15" x14ac:dyDescent="0.25">
      <c r="B116" t="s">
        <v>292</v>
      </c>
      <c r="D116" s="63">
        <v>1555</v>
      </c>
    </row>
    <row r="117" spans="2:10" x14ac:dyDescent="0.2">
      <c r="B117" s="136" t="s">
        <v>293</v>
      </c>
      <c r="D117" s="63">
        <v>4075.02</v>
      </c>
    </row>
    <row r="121" spans="2:10" x14ac:dyDescent="0.2">
      <c r="B121" s="136" t="s">
        <v>514</v>
      </c>
    </row>
    <row r="123" spans="2:10" s="15" customFormat="1" x14ac:dyDescent="0.2">
      <c r="B123" s="15" t="s">
        <v>834</v>
      </c>
      <c r="D123" s="65"/>
      <c r="E123" s="237"/>
      <c r="F123" s="300"/>
      <c r="G123" s="273"/>
      <c r="H123" s="273"/>
      <c r="I123" s="273"/>
      <c r="J123" s="273"/>
    </row>
    <row r="124" spans="2:10" x14ac:dyDescent="0.2">
      <c r="B124" s="136" t="s">
        <v>170</v>
      </c>
    </row>
    <row r="126" spans="2:10" x14ac:dyDescent="0.2">
      <c r="B126" s="135" t="s">
        <v>517</v>
      </c>
    </row>
    <row r="128" spans="2:10" x14ac:dyDescent="0.2">
      <c r="B128" s="135" t="s">
        <v>518</v>
      </c>
    </row>
    <row r="133" spans="2:2" x14ac:dyDescent="0.2">
      <c r="B133" s="136" t="s">
        <v>519</v>
      </c>
    </row>
    <row r="143" spans="2:2" x14ac:dyDescent="0.2">
      <c r="B143" s="135" t="s">
        <v>529</v>
      </c>
    </row>
    <row r="144" spans="2:2" x14ac:dyDescent="0.2">
      <c r="B144" s="136" t="s">
        <v>530</v>
      </c>
    </row>
    <row r="154" spans="2:10" x14ac:dyDescent="0.2">
      <c r="C154" s="30"/>
    </row>
    <row r="155" spans="2:10" s="15" customFormat="1" x14ac:dyDescent="0.2">
      <c r="B155" s="15" t="s">
        <v>545</v>
      </c>
      <c r="D155" s="65"/>
      <c r="E155" s="237"/>
      <c r="F155" s="300"/>
      <c r="G155" s="273"/>
      <c r="H155" s="273"/>
      <c r="I155" s="273"/>
      <c r="J155" s="273"/>
    </row>
    <row r="156" spans="2:10" s="15" customFormat="1" x14ac:dyDescent="0.2">
      <c r="B156" s="15" t="s">
        <v>547</v>
      </c>
      <c r="D156" s="65"/>
      <c r="E156" s="237"/>
      <c r="F156" s="300"/>
      <c r="G156" s="273"/>
      <c r="H156" s="273"/>
      <c r="I156" s="273"/>
      <c r="J156" s="273"/>
    </row>
    <row r="157" spans="2:10" s="15" customFormat="1" x14ac:dyDescent="0.2">
      <c r="B157" s="15" t="s">
        <v>548</v>
      </c>
      <c r="D157" s="65"/>
      <c r="E157" s="237"/>
      <c r="F157" s="300"/>
      <c r="G157" s="273"/>
      <c r="H157" s="273"/>
      <c r="I157" s="273"/>
      <c r="J157" s="273"/>
    </row>
    <row r="158" spans="2:10" s="15" customFormat="1" x14ac:dyDescent="0.2">
      <c r="B158" s="15" t="s">
        <v>549</v>
      </c>
      <c r="D158" s="65"/>
      <c r="E158" s="237"/>
      <c r="F158" s="300"/>
      <c r="G158" s="273"/>
      <c r="H158" s="273"/>
      <c r="I158" s="273"/>
      <c r="J158" s="273"/>
    </row>
    <row r="159" spans="2:10" s="15" customFormat="1" x14ac:dyDescent="0.2">
      <c r="B159" s="15" t="s">
        <v>550</v>
      </c>
      <c r="D159" s="65"/>
      <c r="E159" s="237"/>
      <c r="F159" s="300"/>
      <c r="G159" s="273"/>
      <c r="H159" s="273"/>
      <c r="I159" s="273"/>
      <c r="J159" s="273"/>
    </row>
    <row r="160" spans="2:10" s="15" customFormat="1" x14ac:dyDescent="0.2">
      <c r="B160" s="15" t="s">
        <v>551</v>
      </c>
      <c r="D160" s="65"/>
      <c r="E160" s="237"/>
      <c r="F160" s="300"/>
      <c r="G160" s="273"/>
      <c r="H160" s="273"/>
      <c r="I160" s="273"/>
      <c r="J160" s="273"/>
    </row>
    <row r="162" spans="2:2" x14ac:dyDescent="0.2">
      <c r="B162" s="135" t="s">
        <v>552</v>
      </c>
    </row>
    <row r="163" spans="2:2" x14ac:dyDescent="0.2">
      <c r="B163" s="136" t="s">
        <v>553</v>
      </c>
    </row>
    <row r="172" spans="2:2" x14ac:dyDescent="0.2">
      <c r="B172" s="136" t="s">
        <v>561</v>
      </c>
    </row>
    <row r="176" spans="2:2" x14ac:dyDescent="0.2">
      <c r="B176" s="136" t="s">
        <v>563</v>
      </c>
    </row>
    <row r="177" spans="2:3" x14ac:dyDescent="0.2">
      <c r="B177" s="136" t="s">
        <v>565</v>
      </c>
    </row>
    <row r="178" spans="2:3" x14ac:dyDescent="0.2">
      <c r="B178" s="136" t="s">
        <v>567</v>
      </c>
    </row>
    <row r="180" spans="2:3" x14ac:dyDescent="0.2">
      <c r="B180" s="136" t="s">
        <v>570</v>
      </c>
    </row>
    <row r="186" spans="2:3" x14ac:dyDescent="0.2">
      <c r="C186" s="30"/>
    </row>
    <row r="187" spans="2:3" x14ac:dyDescent="0.2">
      <c r="B187" s="136" t="s">
        <v>577</v>
      </c>
    </row>
    <row r="190" spans="2:3" x14ac:dyDescent="0.2">
      <c r="B190" s="136" t="s">
        <v>571</v>
      </c>
    </row>
    <row r="191" spans="2:3" x14ac:dyDescent="0.2">
      <c r="B191" s="136" t="s">
        <v>574</v>
      </c>
    </row>
    <row r="194" spans="2:2" x14ac:dyDescent="0.2">
      <c r="B194" s="136" t="s">
        <v>579</v>
      </c>
    </row>
    <row r="195" spans="2:2" x14ac:dyDescent="0.2">
      <c r="B195" s="136" t="s">
        <v>580</v>
      </c>
    </row>
    <row r="197" spans="2:2" x14ac:dyDescent="0.2">
      <c r="B197" s="135" t="s">
        <v>582</v>
      </c>
    </row>
    <row r="205" spans="2:2" x14ac:dyDescent="0.2">
      <c r="B205" s="135" t="s">
        <v>590</v>
      </c>
    </row>
    <row r="206" spans="2:2" x14ac:dyDescent="0.2">
      <c r="B206" s="136" t="s">
        <v>591</v>
      </c>
    </row>
    <row r="219" spans="2:2" x14ac:dyDescent="0.2">
      <c r="B219" s="136" t="s">
        <v>606</v>
      </c>
    </row>
    <row r="221" spans="2:2" x14ac:dyDescent="0.2">
      <c r="B221" s="136" t="s">
        <v>607</v>
      </c>
    </row>
    <row r="222" spans="2:2" x14ac:dyDescent="0.2">
      <c r="B222" s="136" t="s">
        <v>608</v>
      </c>
    </row>
    <row r="223" spans="2:2" x14ac:dyDescent="0.2">
      <c r="B223" s="136" t="s">
        <v>609</v>
      </c>
    </row>
    <row r="224" spans="2:2" x14ac:dyDescent="0.2">
      <c r="B224" s="136" t="s">
        <v>610</v>
      </c>
    </row>
    <row r="225" spans="2:2" x14ac:dyDescent="0.2">
      <c r="B225" s="136" t="s">
        <v>611</v>
      </c>
    </row>
    <row r="229" spans="2:2" x14ac:dyDescent="0.2">
      <c r="B229" s="136" t="s">
        <v>612</v>
      </c>
    </row>
    <row r="231" spans="2:2" x14ac:dyDescent="0.2">
      <c r="B231" s="136" t="s">
        <v>614</v>
      </c>
    </row>
    <row r="232" spans="2:2" x14ac:dyDescent="0.2">
      <c r="B232" s="136" t="s">
        <v>616</v>
      </c>
    </row>
    <row r="233" spans="2:2" x14ac:dyDescent="0.2">
      <c r="B233" s="136" t="s">
        <v>617</v>
      </c>
    </row>
    <row r="234" spans="2:2" x14ac:dyDescent="0.2">
      <c r="B234" s="136" t="s">
        <v>619</v>
      </c>
    </row>
    <row r="235" spans="2:2" x14ac:dyDescent="0.2">
      <c r="B235" s="136" t="s">
        <v>621</v>
      </c>
    </row>
    <row r="236" spans="2:2" x14ac:dyDescent="0.2">
      <c r="B236" s="136" t="s">
        <v>623</v>
      </c>
    </row>
    <row r="240" spans="2:2" x14ac:dyDescent="0.2">
      <c r="B240" s="135" t="s">
        <v>625</v>
      </c>
    </row>
    <row r="246" spans="2:2" x14ac:dyDescent="0.2">
      <c r="B246" s="135" t="s">
        <v>628</v>
      </c>
    </row>
    <row r="258" spans="2:2" x14ac:dyDescent="0.2">
      <c r="B258" s="136" t="s">
        <v>642</v>
      </c>
    </row>
    <row r="259" spans="2:2" x14ac:dyDescent="0.2">
      <c r="B259" s="136" t="s">
        <v>643</v>
      </c>
    </row>
    <row r="261" spans="2:2" x14ac:dyDescent="0.2">
      <c r="B261" s="135" t="s">
        <v>644</v>
      </c>
    </row>
    <row r="277" spans="2:10" x14ac:dyDescent="0.2">
      <c r="B277" s="136" t="s">
        <v>642</v>
      </c>
      <c r="C277" s="32">
        <v>1971254</v>
      </c>
      <c r="D277" s="68"/>
      <c r="E277" s="238"/>
      <c r="F277" s="312"/>
      <c r="G277" s="288"/>
      <c r="H277" s="288"/>
      <c r="I277" s="288"/>
      <c r="J277" s="288"/>
    </row>
    <row r="278" spans="2:10" x14ac:dyDescent="0.2">
      <c r="B278" s="136" t="s">
        <v>643</v>
      </c>
      <c r="C278" s="34">
        <v>1994657</v>
      </c>
      <c r="D278" s="69"/>
      <c r="E278" s="239"/>
      <c r="F278" s="313"/>
      <c r="G278" s="289"/>
      <c r="H278" s="289"/>
      <c r="I278" s="289"/>
      <c r="J278" s="289"/>
    </row>
    <row r="280" spans="2:10" x14ac:dyDescent="0.2">
      <c r="B280" s="136" t="s">
        <v>665</v>
      </c>
    </row>
    <row r="281" spans="2:10" x14ac:dyDescent="0.2">
      <c r="B281" s="136" t="s">
        <v>666</v>
      </c>
    </row>
    <row r="282" spans="2:10" x14ac:dyDescent="0.2">
      <c r="B282" s="136" t="s">
        <v>667</v>
      </c>
    </row>
    <row r="283" spans="2:10" x14ac:dyDescent="0.2">
      <c r="B283" s="136" t="s">
        <v>668</v>
      </c>
    </row>
    <row r="285" spans="2:10" x14ac:dyDescent="0.2">
      <c r="B285" s="135" t="s">
        <v>669</v>
      </c>
    </row>
    <row r="296" spans="2:2" x14ac:dyDescent="0.2">
      <c r="B296" s="136" t="s">
        <v>676</v>
      </c>
    </row>
    <row r="297" spans="2:2" x14ac:dyDescent="0.2">
      <c r="B297" s="136" t="s">
        <v>677</v>
      </c>
    </row>
    <row r="299" spans="2:2" x14ac:dyDescent="0.2">
      <c r="B299" s="135" t="s">
        <v>678</v>
      </c>
    </row>
    <row r="310" spans="2:2" x14ac:dyDescent="0.2">
      <c r="B310" s="135" t="s">
        <v>689</v>
      </c>
    </row>
    <row r="325" spans="2:10" x14ac:dyDescent="0.2">
      <c r="B325" s="136" t="s">
        <v>708</v>
      </c>
    </row>
    <row r="329" spans="2:10" x14ac:dyDescent="0.2">
      <c r="B329" s="136" t="s">
        <v>583</v>
      </c>
    </row>
    <row r="330" spans="2:10" x14ac:dyDescent="0.2">
      <c r="B330" s="15" t="s">
        <v>710</v>
      </c>
    </row>
    <row r="331" spans="2:10" x14ac:dyDescent="0.2">
      <c r="B331" s="15" t="s">
        <v>711</v>
      </c>
    </row>
    <row r="333" spans="2:10" s="15" customFormat="1" x14ac:dyDescent="0.2">
      <c r="B333" s="15" t="s">
        <v>712</v>
      </c>
      <c r="D333" s="65"/>
      <c r="E333" s="237"/>
      <c r="F333" s="300"/>
      <c r="G333" s="273"/>
      <c r="H333" s="273"/>
      <c r="I333" s="273"/>
      <c r="J333" s="273"/>
    </row>
    <row r="335" spans="2:10" x14ac:dyDescent="0.2">
      <c r="B335" s="135" t="s">
        <v>714</v>
      </c>
    </row>
    <row r="343" spans="2:2" x14ac:dyDescent="0.2">
      <c r="B343" s="9" t="s">
        <v>717</v>
      </c>
    </row>
    <row r="344" spans="2:2" x14ac:dyDescent="0.2">
      <c r="B344" s="9" t="s">
        <v>719</v>
      </c>
    </row>
    <row r="345" spans="2:2" x14ac:dyDescent="0.2">
      <c r="B345" s="9" t="s">
        <v>720</v>
      </c>
    </row>
    <row r="347" spans="2:2" x14ac:dyDescent="0.2">
      <c r="B347" s="136" t="s">
        <v>721</v>
      </c>
    </row>
    <row r="353" spans="2:3" x14ac:dyDescent="0.2">
      <c r="B353" s="136" t="s">
        <v>722</v>
      </c>
    </row>
    <row r="354" spans="2:3" x14ac:dyDescent="0.2">
      <c r="B354" s="136" t="s">
        <v>724</v>
      </c>
    </row>
    <row r="356" spans="2:3" x14ac:dyDescent="0.2">
      <c r="C356" s="30"/>
    </row>
    <row r="357" spans="2:3" x14ac:dyDescent="0.2">
      <c r="B357" s="135" t="s">
        <v>726</v>
      </c>
    </row>
    <row r="366" spans="2:3" x14ac:dyDescent="0.2">
      <c r="B366" s="136" t="s">
        <v>731</v>
      </c>
    </row>
    <row r="367" spans="2:3" x14ac:dyDescent="0.2">
      <c r="B367" s="10" t="s">
        <v>732</v>
      </c>
    </row>
    <row r="368" spans="2:3" x14ac:dyDescent="0.2">
      <c r="B368" s="10" t="s">
        <v>734</v>
      </c>
    </row>
    <row r="373" spans="2:2" x14ac:dyDescent="0.2">
      <c r="B373" s="136" t="s">
        <v>736</v>
      </c>
    </row>
    <row r="374" spans="2:2" x14ac:dyDescent="0.2">
      <c r="B374" s="136" t="s">
        <v>738</v>
      </c>
    </row>
    <row r="377" spans="2:2" x14ac:dyDescent="0.2">
      <c r="B377" s="135" t="s">
        <v>740</v>
      </c>
    </row>
    <row r="384" spans="2:2" x14ac:dyDescent="0.2">
      <c r="B384" s="135" t="s">
        <v>751</v>
      </c>
    </row>
    <row r="396" spans="2:2" x14ac:dyDescent="0.2">
      <c r="B396" s="135" t="s">
        <v>757</v>
      </c>
    </row>
    <row r="402" spans="2:2" x14ac:dyDescent="0.2">
      <c r="B402" s="136" t="s">
        <v>758</v>
      </c>
    </row>
    <row r="403" spans="2:2" x14ac:dyDescent="0.2">
      <c r="B403" s="136" t="s">
        <v>756</v>
      </c>
    </row>
    <row r="404" spans="2:2" x14ac:dyDescent="0.2">
      <c r="B404" s="136" t="s">
        <v>760</v>
      </c>
    </row>
    <row r="405" spans="2:2" x14ac:dyDescent="0.2">
      <c r="B405" s="136" t="s">
        <v>762</v>
      </c>
    </row>
    <row r="407" spans="2:2" x14ac:dyDescent="0.2">
      <c r="B407" s="136" t="s">
        <v>763</v>
      </c>
    </row>
    <row r="410" spans="2:2" x14ac:dyDescent="0.2">
      <c r="B410" s="135" t="s">
        <v>764</v>
      </c>
    </row>
    <row r="412" spans="2:2" x14ac:dyDescent="0.2">
      <c r="B412" s="136" t="s">
        <v>765</v>
      </c>
    </row>
    <row r="413" spans="2:2" x14ac:dyDescent="0.2">
      <c r="B413" s="9" t="s">
        <v>766</v>
      </c>
    </row>
    <row r="414" spans="2:2" x14ac:dyDescent="0.2">
      <c r="B414" s="136" t="s">
        <v>769</v>
      </c>
    </row>
    <row r="416" spans="2:2" x14ac:dyDescent="0.2">
      <c r="B416" s="136" t="s">
        <v>771</v>
      </c>
    </row>
    <row r="417" spans="2:10" x14ac:dyDescent="0.2">
      <c r="B417" s="136" t="s">
        <v>772</v>
      </c>
    </row>
    <row r="418" spans="2:10" x14ac:dyDescent="0.2">
      <c r="B418" s="136" t="s">
        <v>773</v>
      </c>
    </row>
    <row r="424" spans="2:10" x14ac:dyDescent="0.2">
      <c r="B424" s="136" t="s">
        <v>774</v>
      </c>
    </row>
    <row r="427" spans="2:10" x14ac:dyDescent="0.2">
      <c r="B427" s="135" t="s">
        <v>776</v>
      </c>
    </row>
    <row r="428" spans="2:10" s="15" customFormat="1" x14ac:dyDescent="0.2">
      <c r="B428" s="15" t="s">
        <v>777</v>
      </c>
      <c r="D428" s="65"/>
      <c r="E428" s="237"/>
      <c r="F428" s="300"/>
      <c r="G428" s="273"/>
      <c r="H428" s="273"/>
      <c r="I428" s="273"/>
      <c r="J428" s="273"/>
    </row>
    <row r="429" spans="2:10" s="15" customFormat="1" x14ac:dyDescent="0.2">
      <c r="B429" s="15" t="s">
        <v>779</v>
      </c>
      <c r="D429" s="65"/>
      <c r="E429" s="237"/>
      <c r="F429" s="300"/>
      <c r="G429" s="273"/>
      <c r="H429" s="273"/>
      <c r="I429" s="273"/>
      <c r="J429" s="273"/>
    </row>
    <row r="430" spans="2:10" s="15" customFormat="1" x14ac:dyDescent="0.2">
      <c r="B430" s="15" t="s">
        <v>780</v>
      </c>
      <c r="D430" s="65"/>
      <c r="E430" s="237"/>
      <c r="F430" s="300"/>
      <c r="G430" s="273"/>
      <c r="H430" s="273"/>
      <c r="I430" s="273"/>
      <c r="J430" s="273"/>
    </row>
    <row r="431" spans="2:10" s="15" customFormat="1" x14ac:dyDescent="0.2">
      <c r="B431" s="15" t="s">
        <v>781</v>
      </c>
      <c r="D431" s="65"/>
      <c r="E431" s="237"/>
      <c r="F431" s="300"/>
      <c r="G431" s="273"/>
      <c r="H431" s="273"/>
      <c r="I431" s="273"/>
      <c r="J431" s="273"/>
    </row>
    <row r="433" spans="2:2" x14ac:dyDescent="0.2">
      <c r="B433" s="135" t="s">
        <v>782</v>
      </c>
    </row>
    <row r="434" spans="2:2" x14ac:dyDescent="0.2">
      <c r="B434" s="15" t="s">
        <v>783</v>
      </c>
    </row>
    <row r="435" spans="2:2" x14ac:dyDescent="0.2">
      <c r="B435" s="15" t="s">
        <v>786</v>
      </c>
    </row>
    <row r="436" spans="2:2" x14ac:dyDescent="0.2">
      <c r="B436" s="15" t="s">
        <v>788</v>
      </c>
    </row>
    <row r="437" spans="2:2" x14ac:dyDescent="0.2">
      <c r="B437" s="9" t="s">
        <v>790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09"/>
  <sheetViews>
    <sheetView workbookViewId="0">
      <selection activeCell="G23" sqref="G23"/>
    </sheetView>
  </sheetViews>
  <sheetFormatPr defaultRowHeight="12" x14ac:dyDescent="0.2"/>
  <cols>
    <col min="1" max="1" width="56.85546875" style="1" customWidth="1"/>
    <col min="2" max="2" width="10.5703125" style="1" customWidth="1"/>
    <col min="3" max="4" width="10.5703125" style="63" customWidth="1"/>
    <col min="5" max="5" width="10.5703125" style="71" customWidth="1"/>
    <col min="6" max="7" width="10.5703125" style="1" customWidth="1"/>
    <col min="8" max="8" width="48.7109375" style="1" customWidth="1"/>
    <col min="9" max="9" width="24.7109375" style="1" customWidth="1"/>
    <col min="10" max="10" width="67.42578125" style="1" customWidth="1"/>
    <col min="11" max="16384" width="9.140625" style="1"/>
  </cols>
  <sheetData>
    <row r="1" spans="1:10" x14ac:dyDescent="0.2">
      <c r="A1" s="1" t="s">
        <v>588</v>
      </c>
      <c r="B1" s="1" t="s">
        <v>589</v>
      </c>
      <c r="C1" s="63" t="s">
        <v>176</v>
      </c>
      <c r="D1" s="63" t="s">
        <v>177</v>
      </c>
    </row>
    <row r="2" spans="1:10" x14ac:dyDescent="0.2">
      <c r="A2" s="1" t="s">
        <v>453</v>
      </c>
      <c r="B2" s="24">
        <v>1</v>
      </c>
      <c r="C2" s="63">
        <v>1</v>
      </c>
      <c r="E2" s="72">
        <v>16613551</v>
      </c>
      <c r="F2" s="53"/>
      <c r="G2" s="52">
        <v>19195013</v>
      </c>
      <c r="H2" s="8" t="s">
        <v>454</v>
      </c>
    </row>
    <row r="3" spans="1:10" x14ac:dyDescent="0.2">
      <c r="A3" s="57" t="s">
        <v>520</v>
      </c>
      <c r="E3" s="73">
        <v>16509371</v>
      </c>
      <c r="F3" s="57"/>
      <c r="G3" s="56">
        <v>18012026</v>
      </c>
      <c r="H3" s="9" t="s">
        <v>521</v>
      </c>
      <c r="J3" s="1" t="s">
        <v>522</v>
      </c>
    </row>
    <row r="4" spans="1:10" x14ac:dyDescent="0.2">
      <c r="A4" s="57" t="s">
        <v>523</v>
      </c>
      <c r="E4" s="73">
        <v>81856</v>
      </c>
      <c r="F4" s="57"/>
      <c r="G4" s="56">
        <v>13084</v>
      </c>
      <c r="H4" s="10" t="s">
        <v>521</v>
      </c>
      <c r="J4" s="1" t="s">
        <v>524</v>
      </c>
    </row>
    <row r="5" spans="1:10" x14ac:dyDescent="0.2">
      <c r="A5" s="57" t="s">
        <v>525</v>
      </c>
      <c r="E5" s="73"/>
      <c r="F5" s="57"/>
      <c r="G5" s="56">
        <v>878597</v>
      </c>
      <c r="H5" s="9" t="s">
        <v>521</v>
      </c>
      <c r="J5" s="1" t="s">
        <v>526</v>
      </c>
    </row>
    <row r="6" spans="1:10" x14ac:dyDescent="0.2">
      <c r="A6" s="57" t="s">
        <v>527</v>
      </c>
      <c r="E6" s="73">
        <v>22324</v>
      </c>
      <c r="F6" s="57"/>
      <c r="G6" s="56">
        <v>291306</v>
      </c>
      <c r="H6" s="10" t="s">
        <v>521</v>
      </c>
      <c r="J6" s="1" t="s">
        <v>528</v>
      </c>
    </row>
    <row r="7" spans="1:10" x14ac:dyDescent="0.2">
      <c r="B7" s="24"/>
      <c r="E7" s="74"/>
      <c r="G7" s="25"/>
      <c r="H7" s="8"/>
    </row>
    <row r="8" spans="1:10" x14ac:dyDescent="0.2">
      <c r="A8" s="1" t="s">
        <v>455</v>
      </c>
      <c r="B8" s="24"/>
      <c r="C8" s="63">
        <v>60</v>
      </c>
      <c r="E8" s="72">
        <v>-13819379</v>
      </c>
      <c r="F8" s="53"/>
      <c r="G8" s="52">
        <v>-16524490</v>
      </c>
      <c r="H8" s="6" t="s">
        <v>456</v>
      </c>
    </row>
    <row r="9" spans="1:10" x14ac:dyDescent="0.2">
      <c r="A9" s="1" t="s">
        <v>459</v>
      </c>
      <c r="B9" s="24"/>
      <c r="E9" s="75">
        <v>2794172</v>
      </c>
      <c r="F9" s="53"/>
      <c r="G9" s="54">
        <v>2670523</v>
      </c>
      <c r="H9" s="8" t="s">
        <v>460</v>
      </c>
    </row>
    <row r="10" spans="1:10" x14ac:dyDescent="0.2">
      <c r="A10" s="1" t="s">
        <v>461</v>
      </c>
      <c r="B10" s="24"/>
      <c r="C10" s="63">
        <v>161</v>
      </c>
      <c r="E10" s="72">
        <v>-221780</v>
      </c>
      <c r="F10" s="53"/>
      <c r="G10" s="52">
        <v>-260471</v>
      </c>
      <c r="H10" s="6" t="s">
        <v>462</v>
      </c>
    </row>
    <row r="11" spans="1:10" x14ac:dyDescent="0.2">
      <c r="A11" s="1" t="s">
        <v>463</v>
      </c>
      <c r="B11" s="24"/>
      <c r="C11" s="63">
        <v>200</v>
      </c>
      <c r="E11" s="72">
        <v>-862719</v>
      </c>
      <c r="F11" s="53"/>
      <c r="G11" s="52">
        <v>-1057994</v>
      </c>
      <c r="H11" s="8" t="s">
        <v>464</v>
      </c>
    </row>
    <row r="12" spans="1:10" x14ac:dyDescent="0.2">
      <c r="B12" s="24"/>
      <c r="E12" s="74"/>
      <c r="G12" s="25"/>
      <c r="H12" s="8"/>
    </row>
    <row r="13" spans="1:10" x14ac:dyDescent="0.2">
      <c r="A13" s="57" t="s">
        <v>554</v>
      </c>
      <c r="B13" s="57"/>
      <c r="C13" s="64">
        <v>230</v>
      </c>
      <c r="D13" s="64"/>
      <c r="E13" s="73">
        <v>4177750</v>
      </c>
      <c r="F13" s="57"/>
      <c r="G13" s="56">
        <v>4177099</v>
      </c>
      <c r="H13" s="8" t="s">
        <v>555</v>
      </c>
    </row>
    <row r="14" spans="1:10" x14ac:dyDescent="0.2">
      <c r="A14" s="57" t="s">
        <v>556</v>
      </c>
      <c r="B14" s="57"/>
      <c r="C14" s="64">
        <v>235</v>
      </c>
      <c r="D14" s="64"/>
      <c r="E14" s="73">
        <v>412790</v>
      </c>
      <c r="F14" s="57"/>
      <c r="G14" s="56">
        <v>442516</v>
      </c>
      <c r="H14" s="6" t="s">
        <v>557</v>
      </c>
    </row>
    <row r="15" spans="1:10" x14ac:dyDescent="0.2">
      <c r="A15" s="57" t="s">
        <v>558</v>
      </c>
      <c r="B15" s="57"/>
      <c r="C15" s="64">
        <v>240</v>
      </c>
      <c r="D15" s="64"/>
      <c r="E15" s="73">
        <v>151502</v>
      </c>
      <c r="F15" s="57"/>
      <c r="G15" s="56">
        <v>155713</v>
      </c>
      <c r="H15" s="8" t="s">
        <v>559</v>
      </c>
    </row>
    <row r="16" spans="1:10" x14ac:dyDescent="0.2">
      <c r="E16" s="76"/>
      <c r="F16" s="57"/>
      <c r="G16" s="58"/>
      <c r="H16" s="6"/>
    </row>
    <row r="17" spans="1:10" x14ac:dyDescent="0.2">
      <c r="A17" s="57" t="s">
        <v>571</v>
      </c>
      <c r="C17" s="63">
        <v>335</v>
      </c>
      <c r="E17" s="73">
        <v>240321</v>
      </c>
      <c r="F17" s="57"/>
      <c r="G17" s="56">
        <v>267040</v>
      </c>
      <c r="H17" s="8" t="s">
        <v>572</v>
      </c>
      <c r="J17" s="1" t="s">
        <v>573</v>
      </c>
    </row>
    <row r="18" spans="1:10" x14ac:dyDescent="0.2">
      <c r="A18" s="57" t="s">
        <v>574</v>
      </c>
      <c r="C18" s="63">
        <v>339</v>
      </c>
      <c r="E18" s="73">
        <v>47956</v>
      </c>
      <c r="F18" s="57"/>
      <c r="G18" s="56">
        <v>79600</v>
      </c>
      <c r="H18" s="6" t="s">
        <v>575</v>
      </c>
      <c r="J18" s="1" t="s">
        <v>573</v>
      </c>
    </row>
    <row r="19" spans="1:10" x14ac:dyDescent="0.2">
      <c r="E19" s="77"/>
      <c r="G19" s="50"/>
      <c r="H19" s="6"/>
    </row>
    <row r="20" spans="1:10" x14ac:dyDescent="0.2">
      <c r="A20" s="1" t="s">
        <v>465</v>
      </c>
      <c r="B20" s="24">
        <v>2</v>
      </c>
      <c r="E20" s="75">
        <v>1709673</v>
      </c>
      <c r="F20" s="53"/>
      <c r="G20" s="54">
        <v>1352058</v>
      </c>
      <c r="H20" s="6" t="s">
        <v>466</v>
      </c>
    </row>
    <row r="21" spans="1:10" x14ac:dyDescent="0.2">
      <c r="B21" s="24"/>
      <c r="E21" s="77"/>
      <c r="G21" s="50"/>
      <c r="H21" s="6"/>
    </row>
    <row r="22" spans="1:10" x14ac:dyDescent="0.2">
      <c r="A22" s="57" t="s">
        <v>531</v>
      </c>
      <c r="B22" s="57"/>
      <c r="C22" s="64">
        <v>331</v>
      </c>
      <c r="D22" s="64"/>
      <c r="E22" s="73">
        <v>16500</v>
      </c>
      <c r="F22" s="57"/>
      <c r="G22" s="56">
        <v>16500</v>
      </c>
      <c r="H22" s="8" t="s">
        <v>532</v>
      </c>
      <c r="J22" s="1" t="s">
        <v>842</v>
      </c>
    </row>
    <row r="23" spans="1:10" x14ac:dyDescent="0.2">
      <c r="A23" s="57" t="s">
        <v>533</v>
      </c>
      <c r="B23" s="57"/>
      <c r="C23" s="64">
        <v>301</v>
      </c>
      <c r="D23" s="64"/>
      <c r="E23" s="73">
        <v>6922</v>
      </c>
      <c r="F23" s="57"/>
      <c r="G23" s="56">
        <v>10445</v>
      </c>
      <c r="H23" s="9" t="s">
        <v>534</v>
      </c>
    </row>
    <row r="24" spans="1:10" x14ac:dyDescent="0.2">
      <c r="A24" s="57" t="s">
        <v>535</v>
      </c>
      <c r="B24" s="57"/>
      <c r="C24" s="64"/>
      <c r="D24" s="64"/>
      <c r="E24" s="73"/>
      <c r="F24" s="57"/>
      <c r="G24" s="56"/>
    </row>
    <row r="25" spans="1:10" x14ac:dyDescent="0.2">
      <c r="A25" s="57" t="s">
        <v>536</v>
      </c>
      <c r="B25" s="57"/>
      <c r="C25" s="64">
        <v>342</v>
      </c>
      <c r="D25" s="64"/>
      <c r="E25" s="73">
        <v>279468</v>
      </c>
      <c r="F25" s="57"/>
      <c r="G25" s="56">
        <v>241176</v>
      </c>
      <c r="H25" s="8" t="s">
        <v>537</v>
      </c>
      <c r="J25" s="1" t="s">
        <v>538</v>
      </c>
    </row>
    <row r="26" spans="1:10" x14ac:dyDescent="0.2">
      <c r="A26" s="57" t="s">
        <v>539</v>
      </c>
      <c r="B26" s="57"/>
      <c r="C26" s="64">
        <v>342</v>
      </c>
      <c r="D26" s="64"/>
      <c r="E26" s="73">
        <v>167234</v>
      </c>
      <c r="F26" s="57"/>
      <c r="G26" s="56">
        <v>202824</v>
      </c>
      <c r="H26" s="6" t="s">
        <v>537</v>
      </c>
      <c r="J26" s="1" t="s">
        <v>540</v>
      </c>
    </row>
    <row r="27" spans="1:10" x14ac:dyDescent="0.2">
      <c r="A27" s="57" t="s">
        <v>541</v>
      </c>
      <c r="B27" s="57"/>
      <c r="C27" s="64">
        <v>340</v>
      </c>
      <c r="D27" s="64"/>
      <c r="E27" s="73">
        <v>40140</v>
      </c>
      <c r="F27" s="57"/>
      <c r="G27" s="56">
        <v>40141</v>
      </c>
      <c r="H27" s="8" t="s">
        <v>542</v>
      </c>
    </row>
    <row r="28" spans="1:10" x14ac:dyDescent="0.2">
      <c r="A28" s="57" t="s">
        <v>543</v>
      </c>
      <c r="B28" s="57"/>
      <c r="C28" s="64">
        <v>349</v>
      </c>
      <c r="D28" s="64"/>
      <c r="E28" s="78">
        <v>-9596</v>
      </c>
      <c r="F28" s="57"/>
      <c r="G28" s="59">
        <v>-2108</v>
      </c>
      <c r="H28" s="6" t="s">
        <v>544</v>
      </c>
    </row>
    <row r="29" spans="1:10" x14ac:dyDescent="0.2">
      <c r="B29" s="24"/>
      <c r="E29" s="77"/>
      <c r="G29" s="50"/>
      <c r="H29" s="6"/>
    </row>
    <row r="30" spans="1:10" x14ac:dyDescent="0.2">
      <c r="A30" s="1" t="s">
        <v>467</v>
      </c>
      <c r="B30" s="24"/>
      <c r="C30" s="63">
        <v>380</v>
      </c>
      <c r="E30" s="72">
        <v>372</v>
      </c>
      <c r="F30" s="53"/>
      <c r="G30" s="52">
        <v>1876</v>
      </c>
      <c r="H30" s="8" t="s">
        <v>468</v>
      </c>
    </row>
    <row r="31" spans="1:10" x14ac:dyDescent="0.2">
      <c r="A31" s="1" t="s">
        <v>469</v>
      </c>
      <c r="B31" s="24">
        <v>4</v>
      </c>
      <c r="E31" s="72">
        <v>-81149</v>
      </c>
      <c r="F31" s="53"/>
      <c r="G31" s="52">
        <v>-117176</v>
      </c>
      <c r="H31" s="6" t="s">
        <v>470</v>
      </c>
    </row>
    <row r="32" spans="1:10" x14ac:dyDescent="0.2">
      <c r="B32" s="24"/>
      <c r="E32" s="79"/>
      <c r="G32" s="26"/>
      <c r="H32" s="6"/>
    </row>
    <row r="33" spans="1:8" x14ac:dyDescent="0.2">
      <c r="A33" s="57" t="s">
        <v>583</v>
      </c>
      <c r="C33" s="63">
        <v>411</v>
      </c>
      <c r="E33" s="73">
        <v>23386</v>
      </c>
      <c r="F33" s="57"/>
      <c r="G33" s="56">
        <v>49178</v>
      </c>
      <c r="H33" s="9" t="s">
        <v>584</v>
      </c>
    </row>
    <row r="34" spans="1:8" x14ac:dyDescent="0.2">
      <c r="A34" s="57" t="s">
        <v>585</v>
      </c>
      <c r="C34" s="63">
        <v>412</v>
      </c>
      <c r="E34" s="73">
        <v>57763</v>
      </c>
      <c r="F34" s="57"/>
      <c r="G34" s="56">
        <v>67998</v>
      </c>
      <c r="H34" s="10" t="s">
        <v>586</v>
      </c>
    </row>
    <row r="35" spans="1:8" x14ac:dyDescent="0.2">
      <c r="B35" s="24"/>
      <c r="E35" s="79"/>
      <c r="G35" s="26"/>
      <c r="H35" s="6"/>
    </row>
    <row r="36" spans="1:8" x14ac:dyDescent="0.2">
      <c r="A36" s="1" t="s">
        <v>471</v>
      </c>
      <c r="B36" s="24"/>
      <c r="E36" s="75">
        <v>1628896</v>
      </c>
      <c r="F36" s="53"/>
      <c r="G36" s="54">
        <v>1236758</v>
      </c>
      <c r="H36" s="8" t="s">
        <v>472</v>
      </c>
    </row>
    <row r="37" spans="1:8" x14ac:dyDescent="0.2">
      <c r="A37" s="1" t="s">
        <v>473</v>
      </c>
      <c r="B37" s="24">
        <v>5</v>
      </c>
      <c r="E37" s="72">
        <v>-212422</v>
      </c>
      <c r="F37" s="53"/>
      <c r="G37" s="52">
        <v>-337173</v>
      </c>
      <c r="H37" s="6" t="s">
        <v>474</v>
      </c>
    </row>
    <row r="38" spans="1:8" x14ac:dyDescent="0.2">
      <c r="B38" s="24"/>
      <c r="E38" s="79"/>
      <c r="G38" s="26"/>
      <c r="H38" s="6"/>
    </row>
    <row r="39" spans="1:8" x14ac:dyDescent="0.2">
      <c r="A39" s="57" t="s">
        <v>592</v>
      </c>
    </row>
    <row r="40" spans="1:8" x14ac:dyDescent="0.2">
      <c r="A40" s="57" t="s">
        <v>593</v>
      </c>
      <c r="C40" s="63">
        <v>415</v>
      </c>
      <c r="E40" s="73">
        <v>303243</v>
      </c>
      <c r="F40" s="57"/>
      <c r="G40" s="56">
        <v>104037</v>
      </c>
      <c r="H40" s="8" t="s">
        <v>594</v>
      </c>
    </row>
    <row r="41" spans="1:8" x14ac:dyDescent="0.2">
      <c r="A41" s="57" t="s">
        <v>595</v>
      </c>
      <c r="C41" s="63">
        <v>420</v>
      </c>
      <c r="E41" s="73">
        <v>-209529</v>
      </c>
      <c r="F41" s="57"/>
      <c r="G41" s="56">
        <v>30830</v>
      </c>
      <c r="H41" s="6" t="s">
        <v>596</v>
      </c>
    </row>
    <row r="42" spans="1:8" x14ac:dyDescent="0.2">
      <c r="A42" s="57"/>
      <c r="E42" s="80">
        <v>93714</v>
      </c>
      <c r="F42" s="57"/>
      <c r="G42" s="60">
        <v>134867</v>
      </c>
      <c r="H42" s="10" t="s">
        <v>597</v>
      </c>
    </row>
    <row r="43" spans="1:8" x14ac:dyDescent="0.2">
      <c r="A43" s="57" t="s">
        <v>598</v>
      </c>
      <c r="C43" s="63">
        <v>417</v>
      </c>
      <c r="E43" s="73">
        <v>135798</v>
      </c>
      <c r="F43" s="57"/>
      <c r="G43" s="56">
        <v>249611</v>
      </c>
      <c r="H43" s="9" t="s">
        <v>599</v>
      </c>
    </row>
    <row r="44" spans="1:8" x14ac:dyDescent="0.2">
      <c r="A44" s="57" t="s">
        <v>600</v>
      </c>
      <c r="E44" s="80">
        <v>229512</v>
      </c>
      <c r="F44" s="57"/>
      <c r="G44" s="60">
        <v>384478</v>
      </c>
      <c r="H44" s="8" t="s">
        <v>601</v>
      </c>
    </row>
    <row r="45" spans="1:8" x14ac:dyDescent="0.2">
      <c r="A45" s="57" t="s">
        <v>372</v>
      </c>
      <c r="E45" s="73"/>
      <c r="F45" s="57"/>
      <c r="G45" s="56"/>
    </row>
    <row r="46" spans="1:8" x14ac:dyDescent="0.2">
      <c r="A46" s="57" t="s">
        <v>602</v>
      </c>
      <c r="C46" s="63">
        <v>424</v>
      </c>
      <c r="E46" s="73">
        <v>-24878</v>
      </c>
      <c r="F46" s="57"/>
      <c r="G46" s="56">
        <v>-35114</v>
      </c>
      <c r="H46" s="9" t="s">
        <v>603</v>
      </c>
    </row>
    <row r="47" spans="1:8" x14ac:dyDescent="0.2">
      <c r="A47" s="57" t="s">
        <v>604</v>
      </c>
      <c r="C47" s="63">
        <v>424</v>
      </c>
      <c r="E47" s="73">
        <v>7788</v>
      </c>
      <c r="F47" s="57"/>
      <c r="G47" s="56">
        <v>-12191</v>
      </c>
      <c r="H47" s="10" t="s">
        <v>605</v>
      </c>
    </row>
    <row r="48" spans="1:8" x14ac:dyDescent="0.2">
      <c r="B48" s="24"/>
      <c r="E48" s="79"/>
      <c r="G48" s="26"/>
      <c r="H48" s="6"/>
    </row>
    <row r="49" spans="1:10" x14ac:dyDescent="0.2">
      <c r="A49" s="1" t="s">
        <v>475</v>
      </c>
      <c r="B49" s="24"/>
      <c r="E49" s="81">
        <v>1416474</v>
      </c>
      <c r="F49" s="53"/>
      <c r="G49" s="55">
        <v>899585</v>
      </c>
      <c r="H49" s="8" t="s">
        <v>476</v>
      </c>
    </row>
    <row r="50" spans="1:10" x14ac:dyDescent="0.2">
      <c r="B50" s="24"/>
      <c r="G50" s="30"/>
    </row>
    <row r="51" spans="1:10" x14ac:dyDescent="0.2">
      <c r="A51" s="57" t="s">
        <v>626</v>
      </c>
      <c r="C51" s="63">
        <v>453</v>
      </c>
      <c r="E51" s="73">
        <v>700000</v>
      </c>
      <c r="F51" s="57"/>
      <c r="G51" s="56">
        <v>1000000</v>
      </c>
      <c r="H51" s="8" t="s">
        <v>627</v>
      </c>
    </row>
    <row r="52" spans="1:10" x14ac:dyDescent="0.2">
      <c r="B52" s="24"/>
      <c r="G52" s="30"/>
    </row>
    <row r="53" spans="1:10" x14ac:dyDescent="0.2">
      <c r="B53" s="24"/>
      <c r="G53" s="30"/>
    </row>
    <row r="54" spans="1:10" s="15" customFormat="1" x14ac:dyDescent="0.2">
      <c r="A54" s="15" t="s">
        <v>477</v>
      </c>
      <c r="C54" s="65"/>
      <c r="D54" s="65"/>
      <c r="E54" s="82"/>
      <c r="H54" s="16" t="s">
        <v>478</v>
      </c>
    </row>
    <row r="57" spans="1:10" x14ac:dyDescent="0.2">
      <c r="A57" s="7" t="s">
        <v>479</v>
      </c>
      <c r="H57" s="6" t="s">
        <v>480</v>
      </c>
    </row>
    <row r="58" spans="1:10" x14ac:dyDescent="0.2">
      <c r="A58" s="7" t="s">
        <v>818</v>
      </c>
    </row>
    <row r="59" spans="1:10" x14ac:dyDescent="0.2">
      <c r="B59" s="3" t="s">
        <v>451</v>
      </c>
      <c r="E59" s="83">
        <v>2009</v>
      </c>
      <c r="G59" s="3">
        <v>2008</v>
      </c>
    </row>
    <row r="60" spans="1:10" x14ac:dyDescent="0.2">
      <c r="E60" s="83" t="s">
        <v>452</v>
      </c>
      <c r="G60" s="3" t="s">
        <v>452</v>
      </c>
    </row>
    <row r="61" spans="1:10" x14ac:dyDescent="0.2">
      <c r="A61" s="1" t="s">
        <v>481</v>
      </c>
    </row>
    <row r="62" spans="1:10" x14ac:dyDescent="0.2">
      <c r="A62" s="1" t="s">
        <v>482</v>
      </c>
      <c r="B62" s="24">
        <v>7</v>
      </c>
      <c r="E62" s="72">
        <v>406383</v>
      </c>
      <c r="F62" s="53"/>
      <c r="G62" s="52">
        <v>363958</v>
      </c>
      <c r="H62" s="8" t="s">
        <v>483</v>
      </c>
    </row>
    <row r="63" spans="1:10" x14ac:dyDescent="0.2">
      <c r="A63" s="57" t="s">
        <v>631</v>
      </c>
      <c r="B63" s="57"/>
      <c r="C63" s="64"/>
      <c r="D63" s="64"/>
    </row>
    <row r="64" spans="1:10" x14ac:dyDescent="0.2">
      <c r="A64" s="57" t="s">
        <v>632</v>
      </c>
      <c r="B64" s="57"/>
      <c r="C64" s="64">
        <v>500</v>
      </c>
      <c r="D64" s="64"/>
      <c r="E64" s="73">
        <v>415682</v>
      </c>
      <c r="H64" s="6" t="s">
        <v>633</v>
      </c>
      <c r="J64" s="1" t="s">
        <v>634</v>
      </c>
    </row>
    <row r="65" spans="1:10" x14ac:dyDescent="0.2">
      <c r="A65" s="57" t="s">
        <v>635</v>
      </c>
      <c r="B65" s="57"/>
      <c r="C65" s="64">
        <v>501</v>
      </c>
      <c r="D65" s="64"/>
      <c r="E65" s="73">
        <v>82565</v>
      </c>
      <c r="H65" s="8" t="s">
        <v>636</v>
      </c>
      <c r="J65" s="1" t="s">
        <v>634</v>
      </c>
    </row>
    <row r="66" spans="1:10" x14ac:dyDescent="0.2">
      <c r="A66" s="57" t="s">
        <v>637</v>
      </c>
      <c r="B66" s="57"/>
      <c r="C66" s="64"/>
      <c r="D66" s="64"/>
      <c r="E66" s="84">
        <v>498247</v>
      </c>
      <c r="H66" s="6" t="s">
        <v>633</v>
      </c>
      <c r="J66" s="1" t="s">
        <v>634</v>
      </c>
    </row>
    <row r="67" spans="1:10" x14ac:dyDescent="0.2">
      <c r="A67" s="57" t="s">
        <v>638</v>
      </c>
      <c r="B67" s="57"/>
      <c r="C67" s="64"/>
      <c r="D67" s="64"/>
      <c r="E67" s="73"/>
    </row>
    <row r="68" spans="1:10" x14ac:dyDescent="0.2">
      <c r="A68" s="57" t="s">
        <v>632</v>
      </c>
      <c r="B68" s="57"/>
      <c r="C68" s="64">
        <v>505</v>
      </c>
      <c r="D68" s="64"/>
      <c r="E68" s="73">
        <v>51724</v>
      </c>
      <c r="H68" s="8" t="s">
        <v>639</v>
      </c>
      <c r="J68" s="1" t="s">
        <v>634</v>
      </c>
    </row>
    <row r="69" spans="1:10" x14ac:dyDescent="0.2">
      <c r="A69" s="57" t="s">
        <v>640</v>
      </c>
      <c r="B69" s="57"/>
      <c r="C69" s="64">
        <v>507</v>
      </c>
      <c r="D69" s="64"/>
      <c r="E69" s="73">
        <v>40140</v>
      </c>
      <c r="H69" s="6" t="s">
        <v>641</v>
      </c>
      <c r="J69" s="1" t="s">
        <v>634</v>
      </c>
    </row>
    <row r="70" spans="1:10" x14ac:dyDescent="0.2">
      <c r="A70" s="57" t="s">
        <v>637</v>
      </c>
      <c r="B70" s="57"/>
      <c r="C70" s="64"/>
      <c r="D70" s="64"/>
      <c r="E70" s="84">
        <v>91864</v>
      </c>
      <c r="H70" s="8" t="s">
        <v>639</v>
      </c>
      <c r="J70" s="1" t="s">
        <v>634</v>
      </c>
    </row>
    <row r="71" spans="1:10" x14ac:dyDescent="0.2">
      <c r="B71" s="24"/>
      <c r="E71" s="74"/>
      <c r="G71" s="25"/>
      <c r="H71" s="8"/>
    </row>
    <row r="72" spans="1:10" x14ac:dyDescent="0.2">
      <c r="A72" s="1" t="s">
        <v>484</v>
      </c>
      <c r="B72" s="24">
        <v>8</v>
      </c>
      <c r="E72" s="72">
        <v>3542723</v>
      </c>
      <c r="F72" s="53"/>
      <c r="G72" s="52">
        <v>3792075</v>
      </c>
      <c r="H72" s="6" t="s">
        <v>485</v>
      </c>
    </row>
    <row r="73" spans="1:10" x14ac:dyDescent="0.2">
      <c r="B73" s="24"/>
      <c r="E73" s="75">
        <v>3949106</v>
      </c>
      <c r="F73" s="53"/>
      <c r="G73" s="54">
        <v>4156033</v>
      </c>
      <c r="H73" s="8" t="s">
        <v>486</v>
      </c>
    </row>
    <row r="74" spans="1:10" x14ac:dyDescent="0.2">
      <c r="C74" s="64"/>
      <c r="D74" s="64"/>
      <c r="E74" s="85" t="s">
        <v>645</v>
      </c>
      <c r="G74" s="62"/>
    </row>
    <row r="75" spans="1:10" x14ac:dyDescent="0.2">
      <c r="C75" s="64"/>
      <c r="D75" s="64"/>
      <c r="E75" s="85" t="s">
        <v>648</v>
      </c>
      <c r="G75" s="62"/>
    </row>
    <row r="76" spans="1:10" x14ac:dyDescent="0.2">
      <c r="C76" s="64"/>
      <c r="D76" s="64"/>
      <c r="E76" s="85" t="s">
        <v>651</v>
      </c>
      <c r="G76" s="62" t="s">
        <v>654</v>
      </c>
    </row>
    <row r="77" spans="1:10" x14ac:dyDescent="0.2">
      <c r="C77" s="64"/>
      <c r="D77" s="64"/>
      <c r="E77" s="85" t="s">
        <v>452</v>
      </c>
      <c r="G77" s="62" t="s">
        <v>452</v>
      </c>
    </row>
    <row r="78" spans="1:10" x14ac:dyDescent="0.2">
      <c r="A78" s="57" t="s">
        <v>631</v>
      </c>
      <c r="C78" s="64"/>
      <c r="D78" s="64"/>
      <c r="E78" s="73"/>
      <c r="G78" s="57"/>
      <c r="J78" s="1" t="s">
        <v>655</v>
      </c>
    </row>
    <row r="79" spans="1:10" x14ac:dyDescent="0.2">
      <c r="A79" s="57" t="s">
        <v>656</v>
      </c>
      <c r="C79" s="64">
        <v>520</v>
      </c>
      <c r="D79" s="64"/>
      <c r="E79" s="73">
        <v>2067544</v>
      </c>
      <c r="G79" s="56">
        <v>12369803</v>
      </c>
      <c r="H79" s="6" t="s">
        <v>657</v>
      </c>
    </row>
    <row r="80" spans="1:10" x14ac:dyDescent="0.2">
      <c r="A80" s="57" t="s">
        <v>635</v>
      </c>
      <c r="C80" s="64">
        <v>521</v>
      </c>
      <c r="D80" s="64"/>
      <c r="E80" s="73"/>
      <c r="G80" s="56">
        <v>197350</v>
      </c>
      <c r="H80" s="8" t="s">
        <v>658</v>
      </c>
    </row>
    <row r="81" spans="1:8" x14ac:dyDescent="0.2">
      <c r="A81" s="57" t="s">
        <v>659</v>
      </c>
      <c r="C81" s="64">
        <v>522</v>
      </c>
      <c r="D81" s="64"/>
      <c r="E81" s="73"/>
      <c r="G81" s="56">
        <v>-14872</v>
      </c>
      <c r="H81" s="6" t="s">
        <v>660</v>
      </c>
    </row>
    <row r="82" spans="1:8" x14ac:dyDescent="0.2">
      <c r="A82" s="57" t="s">
        <v>637</v>
      </c>
      <c r="C82" s="66"/>
      <c r="D82" s="66"/>
      <c r="E82" s="84">
        <v>2067544</v>
      </c>
      <c r="G82" s="61">
        <v>12552281</v>
      </c>
      <c r="H82" s="8" t="s">
        <v>657</v>
      </c>
    </row>
    <row r="83" spans="1:8" x14ac:dyDescent="0.2">
      <c r="A83" s="57" t="s">
        <v>340</v>
      </c>
      <c r="C83" s="64"/>
      <c r="D83" s="64"/>
      <c r="E83" s="73"/>
      <c r="G83" s="56"/>
    </row>
    <row r="84" spans="1:8" x14ac:dyDescent="0.2">
      <c r="A84" s="57" t="s">
        <v>656</v>
      </c>
      <c r="C84" s="64">
        <v>525</v>
      </c>
      <c r="D84" s="64"/>
      <c r="E84" s="73">
        <v>72887</v>
      </c>
      <c r="G84" s="56">
        <v>8577728</v>
      </c>
      <c r="H84" s="6" t="s">
        <v>661</v>
      </c>
    </row>
    <row r="85" spans="1:8" x14ac:dyDescent="0.2">
      <c r="A85" s="57" t="s">
        <v>662</v>
      </c>
      <c r="C85" s="64">
        <v>527</v>
      </c>
      <c r="D85" s="64"/>
      <c r="E85" s="73">
        <v>23403</v>
      </c>
      <c r="G85" s="56">
        <v>446702</v>
      </c>
      <c r="H85" s="8" t="s">
        <v>663</v>
      </c>
    </row>
    <row r="86" spans="1:8" x14ac:dyDescent="0.2">
      <c r="A86" s="57" t="s">
        <v>659</v>
      </c>
      <c r="C86" s="64">
        <v>526</v>
      </c>
      <c r="D86" s="64"/>
      <c r="E86" s="73"/>
      <c r="G86" s="56">
        <v>-14872</v>
      </c>
      <c r="H86" s="6" t="s">
        <v>664</v>
      </c>
    </row>
    <row r="87" spans="1:8" x14ac:dyDescent="0.2">
      <c r="A87" s="57" t="s">
        <v>637</v>
      </c>
      <c r="C87" s="67"/>
      <c r="D87" s="67"/>
      <c r="E87" s="80">
        <v>96290</v>
      </c>
      <c r="G87" s="60">
        <v>9009558</v>
      </c>
      <c r="H87" s="8" t="s">
        <v>661</v>
      </c>
    </row>
    <row r="88" spans="1:8" x14ac:dyDescent="0.2">
      <c r="A88" s="57"/>
      <c r="B88" s="58"/>
      <c r="C88" s="70"/>
      <c r="D88" s="70"/>
      <c r="E88" s="76"/>
      <c r="F88" s="58"/>
      <c r="G88" s="58"/>
      <c r="H88" s="8"/>
    </row>
    <row r="89" spans="1:8" x14ac:dyDescent="0.2">
      <c r="A89" s="57"/>
      <c r="B89" s="58"/>
      <c r="C89" s="70"/>
      <c r="D89" s="70"/>
      <c r="E89" s="85" t="s">
        <v>646</v>
      </c>
      <c r="F89" s="58"/>
      <c r="G89" s="58"/>
      <c r="H89" s="8"/>
    </row>
    <row r="90" spans="1:8" x14ac:dyDescent="0.2">
      <c r="A90" s="57"/>
      <c r="B90" s="58"/>
      <c r="C90" s="70"/>
      <c r="D90" s="70"/>
      <c r="E90" s="85" t="s">
        <v>649</v>
      </c>
      <c r="F90" s="58"/>
      <c r="G90" s="58"/>
      <c r="H90" s="8"/>
    </row>
    <row r="91" spans="1:8" x14ac:dyDescent="0.2">
      <c r="A91" s="57"/>
      <c r="B91" s="58"/>
      <c r="C91" s="70"/>
      <c r="D91" s="70"/>
      <c r="E91" s="85" t="s">
        <v>652</v>
      </c>
      <c r="F91" s="58"/>
      <c r="G91" s="58"/>
      <c r="H91" s="8"/>
    </row>
    <row r="92" spans="1:8" x14ac:dyDescent="0.2">
      <c r="A92" s="57"/>
      <c r="B92" s="58"/>
      <c r="C92" s="70"/>
      <c r="D92" s="70"/>
      <c r="E92" s="85" t="s">
        <v>452</v>
      </c>
      <c r="F92" s="58"/>
      <c r="G92" s="58"/>
      <c r="H92" s="8"/>
    </row>
    <row r="93" spans="1:8" x14ac:dyDescent="0.2">
      <c r="A93" s="57" t="s">
        <v>631</v>
      </c>
      <c r="B93" s="58"/>
      <c r="C93" s="70"/>
      <c r="D93" s="70"/>
      <c r="E93" s="73"/>
      <c r="F93" s="58"/>
      <c r="G93" s="58"/>
      <c r="H93" s="8"/>
    </row>
    <row r="94" spans="1:8" x14ac:dyDescent="0.2">
      <c r="A94" s="57" t="s">
        <v>656</v>
      </c>
      <c r="B94" s="58"/>
      <c r="C94" s="70">
        <v>550</v>
      </c>
      <c r="D94" s="70"/>
      <c r="E94" s="73">
        <v>9374695</v>
      </c>
      <c r="F94" s="58"/>
      <c r="G94" s="58"/>
      <c r="H94" s="8"/>
    </row>
    <row r="95" spans="1:8" x14ac:dyDescent="0.2">
      <c r="A95" s="57" t="s">
        <v>635</v>
      </c>
      <c r="B95" s="58"/>
      <c r="C95" s="70">
        <v>551</v>
      </c>
      <c r="D95" s="70"/>
      <c r="E95" s="73">
        <v>172975</v>
      </c>
      <c r="F95" s="58"/>
      <c r="G95" s="58"/>
      <c r="H95" s="8"/>
    </row>
    <row r="96" spans="1:8" x14ac:dyDescent="0.2">
      <c r="A96" s="57" t="s">
        <v>659</v>
      </c>
      <c r="B96" s="58"/>
      <c r="C96" s="70">
        <v>552</v>
      </c>
      <c r="D96" s="70"/>
      <c r="E96" s="73">
        <v>-52</v>
      </c>
      <c r="F96" s="58"/>
      <c r="G96" s="58"/>
      <c r="H96" s="8"/>
    </row>
    <row r="97" spans="1:8" x14ac:dyDescent="0.2">
      <c r="A97" s="57" t="s">
        <v>637</v>
      </c>
      <c r="B97" s="58"/>
      <c r="C97" s="70"/>
      <c r="D97" s="70"/>
      <c r="E97" s="84">
        <v>9547618</v>
      </c>
      <c r="F97" s="58"/>
      <c r="G97" s="58"/>
      <c r="H97" s="8"/>
    </row>
    <row r="98" spans="1:8" x14ac:dyDescent="0.2">
      <c r="A98" s="57" t="s">
        <v>340</v>
      </c>
      <c r="B98" s="58"/>
      <c r="C98" s="70"/>
      <c r="D98" s="70"/>
      <c r="E98" s="73"/>
      <c r="F98" s="58"/>
      <c r="G98" s="58"/>
      <c r="H98" s="8"/>
    </row>
    <row r="99" spans="1:8" x14ac:dyDescent="0.2">
      <c r="A99" s="57" t="s">
        <v>656</v>
      </c>
      <c r="B99" s="58"/>
      <c r="C99" s="70">
        <v>555</v>
      </c>
      <c r="D99" s="70"/>
      <c r="E99" s="73">
        <v>7678365</v>
      </c>
      <c r="F99" s="58"/>
      <c r="G99" s="58"/>
      <c r="H99" s="8"/>
    </row>
    <row r="100" spans="1:8" x14ac:dyDescent="0.2">
      <c r="A100" s="57" t="s">
        <v>662</v>
      </c>
      <c r="B100" s="58"/>
      <c r="C100" s="70">
        <v>557</v>
      </c>
      <c r="D100" s="70"/>
      <c r="E100" s="73">
        <v>376311</v>
      </c>
      <c r="F100" s="58"/>
      <c r="G100" s="58"/>
      <c r="H100" s="8"/>
    </row>
    <row r="101" spans="1:8" x14ac:dyDescent="0.2">
      <c r="A101" s="57" t="s">
        <v>659</v>
      </c>
      <c r="B101" s="58"/>
      <c r="C101" s="70">
        <v>556</v>
      </c>
      <c r="D101" s="70"/>
      <c r="E101" s="73">
        <v>-52</v>
      </c>
      <c r="F101" s="58"/>
      <c r="G101" s="58"/>
      <c r="H101" s="8"/>
    </row>
    <row r="102" spans="1:8" x14ac:dyDescent="0.2">
      <c r="A102" s="57" t="s">
        <v>637</v>
      </c>
      <c r="B102" s="58"/>
      <c r="C102" s="70"/>
      <c r="D102" s="70"/>
      <c r="E102" s="80">
        <v>8054624</v>
      </c>
      <c r="F102" s="58"/>
      <c r="G102" s="58"/>
      <c r="H102" s="8"/>
    </row>
    <row r="103" spans="1:8" x14ac:dyDescent="0.2">
      <c r="A103" s="57"/>
      <c r="B103" s="58"/>
      <c r="C103" s="70"/>
      <c r="D103" s="70"/>
      <c r="E103" s="76"/>
      <c r="F103" s="58"/>
      <c r="G103" s="58"/>
      <c r="H103" s="8"/>
    </row>
    <row r="104" spans="1:8" x14ac:dyDescent="0.2">
      <c r="A104" s="57"/>
      <c r="B104" s="58"/>
      <c r="C104" s="70"/>
      <c r="D104" s="70"/>
      <c r="E104" s="85" t="s">
        <v>647</v>
      </c>
      <c r="F104" s="58"/>
      <c r="G104" s="58"/>
      <c r="H104" s="8"/>
    </row>
    <row r="105" spans="1:8" x14ac:dyDescent="0.2">
      <c r="A105" s="57"/>
      <c r="B105" s="58"/>
      <c r="C105" s="70"/>
      <c r="D105" s="70"/>
      <c r="E105" s="85" t="s">
        <v>650</v>
      </c>
      <c r="F105" s="58"/>
      <c r="G105" s="58"/>
      <c r="H105" s="8"/>
    </row>
    <row r="106" spans="1:8" x14ac:dyDescent="0.2">
      <c r="A106" s="57"/>
      <c r="B106" s="58"/>
      <c r="C106" s="70"/>
      <c r="D106" s="70"/>
      <c r="E106" s="85" t="s">
        <v>653</v>
      </c>
      <c r="F106" s="58"/>
      <c r="G106" s="58"/>
      <c r="H106" s="8"/>
    </row>
    <row r="107" spans="1:8" x14ac:dyDescent="0.2">
      <c r="A107" s="57"/>
      <c r="B107" s="58"/>
      <c r="C107" s="70"/>
      <c r="D107" s="70"/>
      <c r="E107" s="85" t="s">
        <v>452</v>
      </c>
      <c r="F107" s="58"/>
      <c r="G107" s="58"/>
      <c r="H107" s="8"/>
    </row>
    <row r="108" spans="1:8" x14ac:dyDescent="0.2">
      <c r="A108" s="57" t="s">
        <v>631</v>
      </c>
      <c r="B108" s="58"/>
      <c r="C108" s="70"/>
      <c r="D108" s="70"/>
      <c r="E108" s="73"/>
      <c r="F108" s="58"/>
      <c r="G108" s="58"/>
      <c r="H108" s="8"/>
    </row>
    <row r="109" spans="1:8" x14ac:dyDescent="0.2">
      <c r="A109" s="57" t="s">
        <v>656</v>
      </c>
      <c r="B109" s="58"/>
      <c r="C109" s="70">
        <v>540</v>
      </c>
      <c r="D109" s="70"/>
      <c r="E109" s="73">
        <v>927564</v>
      </c>
      <c r="F109" s="58"/>
      <c r="G109" s="58"/>
      <c r="H109" s="8"/>
    </row>
    <row r="110" spans="1:8" x14ac:dyDescent="0.2">
      <c r="A110" s="57" t="s">
        <v>635</v>
      </c>
      <c r="B110" s="58"/>
      <c r="C110" s="70">
        <v>541</v>
      </c>
      <c r="D110" s="70"/>
      <c r="E110" s="73">
        <v>24375</v>
      </c>
      <c r="F110" s="58"/>
      <c r="G110" s="58"/>
      <c r="H110" s="8"/>
    </row>
    <row r="111" spans="1:8" x14ac:dyDescent="0.2">
      <c r="A111" s="57" t="s">
        <v>659</v>
      </c>
      <c r="B111" s="58"/>
      <c r="C111" s="70">
        <v>542</v>
      </c>
      <c r="D111" s="70"/>
      <c r="E111" s="73">
        <v>-14820</v>
      </c>
      <c r="F111" s="58"/>
      <c r="G111" s="58"/>
      <c r="H111" s="8"/>
    </row>
    <row r="112" spans="1:8" x14ac:dyDescent="0.2">
      <c r="A112" s="57" t="s">
        <v>637</v>
      </c>
      <c r="B112" s="58"/>
      <c r="C112" s="70"/>
      <c r="D112" s="70"/>
      <c r="E112" s="84">
        <v>937119</v>
      </c>
      <c r="F112" s="58"/>
      <c r="G112" s="58"/>
      <c r="H112" s="8"/>
    </row>
    <row r="113" spans="1:8" x14ac:dyDescent="0.2">
      <c r="A113" s="57" t="s">
        <v>340</v>
      </c>
      <c r="B113" s="58"/>
      <c r="C113" s="70"/>
      <c r="D113" s="70"/>
      <c r="E113" s="73"/>
      <c r="F113" s="58"/>
      <c r="G113" s="58"/>
      <c r="H113" s="8"/>
    </row>
    <row r="114" spans="1:8" x14ac:dyDescent="0.2">
      <c r="A114" s="57" t="s">
        <v>656</v>
      </c>
      <c r="B114" s="58"/>
      <c r="C114" s="70">
        <v>545</v>
      </c>
      <c r="D114" s="70"/>
      <c r="E114" s="73">
        <v>826476</v>
      </c>
      <c r="F114" s="58"/>
      <c r="G114" s="58"/>
      <c r="H114" s="8"/>
    </row>
    <row r="115" spans="1:8" x14ac:dyDescent="0.2">
      <c r="A115" s="57" t="s">
        <v>662</v>
      </c>
      <c r="B115" s="58"/>
      <c r="C115" s="70">
        <v>547</v>
      </c>
      <c r="D115" s="70"/>
      <c r="E115" s="73">
        <v>46988</v>
      </c>
      <c r="F115" s="58"/>
      <c r="G115" s="58"/>
      <c r="H115" s="8"/>
    </row>
    <row r="116" spans="1:8" x14ac:dyDescent="0.2">
      <c r="A116" s="57" t="s">
        <v>659</v>
      </c>
      <c r="B116" s="58"/>
      <c r="C116" s="70">
        <v>546</v>
      </c>
      <c r="D116" s="70"/>
      <c r="E116" s="73">
        <v>-14820</v>
      </c>
      <c r="F116" s="58"/>
      <c r="G116" s="58"/>
      <c r="H116" s="8"/>
    </row>
    <row r="117" spans="1:8" x14ac:dyDescent="0.2">
      <c r="A117" s="57" t="s">
        <v>637</v>
      </c>
      <c r="B117" s="58"/>
      <c r="C117" s="70"/>
      <c r="D117" s="70"/>
      <c r="E117" s="80">
        <v>858644</v>
      </c>
      <c r="F117" s="58"/>
      <c r="G117" s="58"/>
      <c r="H117" s="8"/>
    </row>
    <row r="118" spans="1:8" x14ac:dyDescent="0.2">
      <c r="A118" s="57"/>
      <c r="B118" s="58"/>
      <c r="C118" s="70"/>
      <c r="D118" s="70"/>
      <c r="E118" s="76"/>
      <c r="F118" s="58"/>
      <c r="G118" s="58"/>
      <c r="H118" s="8"/>
    </row>
    <row r="119" spans="1:8" x14ac:dyDescent="0.2">
      <c r="A119" s="57"/>
      <c r="B119" s="58"/>
      <c r="C119" s="70"/>
      <c r="D119" s="70"/>
      <c r="E119" s="76"/>
      <c r="F119" s="58"/>
      <c r="G119" s="58"/>
      <c r="H119" s="8"/>
    </row>
    <row r="120" spans="1:8" x14ac:dyDescent="0.2">
      <c r="A120" s="57"/>
      <c r="B120" s="58"/>
      <c r="C120" s="70"/>
      <c r="D120" s="70"/>
      <c r="E120" s="76"/>
      <c r="F120" s="58"/>
      <c r="G120" s="58"/>
      <c r="H120" s="8"/>
    </row>
    <row r="121" spans="1:8" x14ac:dyDescent="0.2">
      <c r="A121" s="57"/>
      <c r="B121" s="58"/>
      <c r="C121" s="70"/>
      <c r="D121" s="70"/>
      <c r="E121" s="76"/>
      <c r="F121" s="58"/>
      <c r="G121" s="58"/>
      <c r="H121" s="8"/>
    </row>
    <row r="122" spans="1:8" x14ac:dyDescent="0.2">
      <c r="A122" s="57"/>
      <c r="B122" s="58"/>
      <c r="C122" s="70"/>
      <c r="D122" s="70"/>
      <c r="E122" s="76"/>
      <c r="F122" s="58"/>
      <c r="G122" s="58"/>
      <c r="H122" s="8"/>
    </row>
    <row r="123" spans="1:8" x14ac:dyDescent="0.2">
      <c r="B123" s="24"/>
      <c r="E123" s="86"/>
      <c r="G123" s="51"/>
      <c r="H123" s="8"/>
    </row>
    <row r="124" spans="1:8" x14ac:dyDescent="0.2">
      <c r="A124" s="1" t="s">
        <v>487</v>
      </c>
      <c r="B124" s="24"/>
      <c r="G124" s="31"/>
    </row>
    <row r="125" spans="1:8" x14ac:dyDescent="0.2">
      <c r="A125" s="1" t="s">
        <v>488</v>
      </c>
      <c r="B125" s="24">
        <v>9</v>
      </c>
      <c r="E125" s="72">
        <v>2195092</v>
      </c>
      <c r="F125" s="53"/>
      <c r="G125" s="52">
        <v>2410817</v>
      </c>
      <c r="H125" s="6" t="s">
        <v>489</v>
      </c>
    </row>
    <row r="126" spans="1:8" x14ac:dyDescent="0.2">
      <c r="B126" s="24"/>
      <c r="E126" s="79"/>
      <c r="G126" s="26"/>
      <c r="H126" s="6"/>
    </row>
    <row r="127" spans="1:8" x14ac:dyDescent="0.2">
      <c r="A127" s="57" t="s">
        <v>670</v>
      </c>
      <c r="B127" s="57"/>
      <c r="C127" s="64">
        <v>631</v>
      </c>
      <c r="D127" s="64"/>
      <c r="E127" s="73">
        <v>147996</v>
      </c>
      <c r="F127" s="57"/>
      <c r="G127" s="56">
        <v>182290</v>
      </c>
      <c r="H127" s="6" t="s">
        <v>671</v>
      </c>
    </row>
    <row r="128" spans="1:8" x14ac:dyDescent="0.2">
      <c r="A128" s="57" t="s">
        <v>672</v>
      </c>
      <c r="B128" s="57"/>
      <c r="C128" s="64">
        <v>635</v>
      </c>
      <c r="D128" s="64"/>
      <c r="E128" s="73">
        <v>2046481</v>
      </c>
      <c r="F128" s="57"/>
      <c r="G128" s="56">
        <v>2227691</v>
      </c>
      <c r="H128" s="8" t="s">
        <v>673</v>
      </c>
    </row>
    <row r="129" spans="1:10" x14ac:dyDescent="0.2">
      <c r="A129" s="57" t="s">
        <v>674</v>
      </c>
      <c r="B129" s="57"/>
      <c r="C129" s="64">
        <v>640</v>
      </c>
      <c r="D129" s="64"/>
      <c r="E129" s="73">
        <v>615</v>
      </c>
      <c r="F129" s="57"/>
      <c r="G129" s="56">
        <v>836</v>
      </c>
      <c r="H129" s="6" t="s">
        <v>675</v>
      </c>
    </row>
    <row r="130" spans="1:10" x14ac:dyDescent="0.2">
      <c r="B130" s="24"/>
      <c r="E130" s="79"/>
      <c r="G130" s="26"/>
      <c r="H130" s="6"/>
    </row>
    <row r="131" spans="1:10" x14ac:dyDescent="0.2">
      <c r="A131" s="1" t="s">
        <v>490</v>
      </c>
      <c r="B131" s="24">
        <v>10</v>
      </c>
      <c r="E131" s="72">
        <v>4522203</v>
      </c>
      <c r="F131" s="53"/>
      <c r="G131" s="52">
        <v>3385253</v>
      </c>
      <c r="H131" s="8" t="s">
        <v>491</v>
      </c>
    </row>
    <row r="132" spans="1:10" x14ac:dyDescent="0.2">
      <c r="A132" s="57" t="s">
        <v>679</v>
      </c>
      <c r="B132" s="57"/>
      <c r="C132" s="64">
        <v>651</v>
      </c>
      <c r="D132" s="64"/>
      <c r="E132" s="73">
        <v>3186522</v>
      </c>
      <c r="F132" s="57"/>
      <c r="G132" s="56">
        <v>2231517</v>
      </c>
      <c r="H132" s="6" t="s">
        <v>680</v>
      </c>
    </row>
    <row r="133" spans="1:10" x14ac:dyDescent="0.2">
      <c r="A133" s="57" t="s">
        <v>681</v>
      </c>
      <c r="B133" s="57"/>
      <c r="C133" s="64">
        <v>660</v>
      </c>
      <c r="D133" s="64"/>
      <c r="E133" s="73"/>
      <c r="F133" s="57"/>
      <c r="G133" s="56">
        <v>822706</v>
      </c>
      <c r="H133" s="8" t="s">
        <v>682</v>
      </c>
    </row>
    <row r="134" spans="1:10" x14ac:dyDescent="0.2">
      <c r="A134" s="57" t="s">
        <v>683</v>
      </c>
      <c r="B134" s="57"/>
      <c r="C134" s="64">
        <v>675</v>
      </c>
      <c r="D134" s="64"/>
      <c r="E134" s="73">
        <v>500</v>
      </c>
      <c r="F134" s="57"/>
      <c r="G134" s="56">
        <v>2650</v>
      </c>
      <c r="H134" s="6" t="s">
        <v>684</v>
      </c>
    </row>
    <row r="135" spans="1:10" x14ac:dyDescent="0.2">
      <c r="A135" s="57" t="s">
        <v>685</v>
      </c>
      <c r="B135" s="57"/>
      <c r="C135" s="64">
        <v>690</v>
      </c>
      <c r="D135" s="64"/>
      <c r="E135" s="73">
        <v>442988</v>
      </c>
      <c r="F135" s="57"/>
      <c r="G135" s="56">
        <v>328380</v>
      </c>
      <c r="H135" s="8" t="s">
        <v>686</v>
      </c>
    </row>
    <row r="136" spans="1:10" x14ac:dyDescent="0.2">
      <c r="A136" s="57" t="s">
        <v>687</v>
      </c>
      <c r="B136" s="57"/>
      <c r="C136" s="64">
        <v>671</v>
      </c>
      <c r="D136" s="64"/>
      <c r="E136" s="73">
        <v>892193</v>
      </c>
      <c r="F136" s="57"/>
      <c r="G136" s="56"/>
      <c r="H136" s="6" t="s">
        <v>688</v>
      </c>
    </row>
    <row r="137" spans="1:10" x14ac:dyDescent="0.2">
      <c r="B137" s="24"/>
      <c r="E137" s="74"/>
      <c r="G137" s="25"/>
      <c r="H137" s="8"/>
    </row>
    <row r="138" spans="1:10" x14ac:dyDescent="0.2">
      <c r="A138" s="1" t="s">
        <v>492</v>
      </c>
      <c r="B138" s="24"/>
      <c r="C138" s="63">
        <v>735</v>
      </c>
      <c r="E138" s="72">
        <v>66330</v>
      </c>
      <c r="F138" s="53"/>
      <c r="G138" s="52">
        <v>35082</v>
      </c>
      <c r="H138" s="6" t="s">
        <v>493</v>
      </c>
    </row>
    <row r="139" spans="1:10" x14ac:dyDescent="0.2">
      <c r="B139" s="24"/>
      <c r="E139" s="75">
        <v>6783625</v>
      </c>
      <c r="F139" s="53"/>
      <c r="G139" s="54">
        <v>5831152</v>
      </c>
      <c r="H139" s="8" t="s">
        <v>494</v>
      </c>
    </row>
    <row r="140" spans="1:10" x14ac:dyDescent="0.2">
      <c r="A140" s="1" t="s">
        <v>495</v>
      </c>
      <c r="B140" s="24">
        <v>11</v>
      </c>
      <c r="E140" s="72">
        <v>-5003464</v>
      </c>
      <c r="F140" s="53"/>
      <c r="G140" s="52">
        <v>-4590691</v>
      </c>
      <c r="H140" s="6" t="s">
        <v>496</v>
      </c>
    </row>
    <row r="141" spans="1:10" x14ac:dyDescent="0.2">
      <c r="A141" s="57" t="s">
        <v>583</v>
      </c>
      <c r="B141" s="57"/>
      <c r="C141" s="64">
        <v>735</v>
      </c>
      <c r="D141" s="64"/>
      <c r="E141" s="73">
        <v>331701</v>
      </c>
      <c r="F141" s="57"/>
      <c r="G141" s="56">
        <v>241815</v>
      </c>
      <c r="H141" s="6" t="s">
        <v>690</v>
      </c>
      <c r="J141" s="1" t="s">
        <v>691</v>
      </c>
    </row>
    <row r="142" spans="1:10" x14ac:dyDescent="0.2">
      <c r="A142" s="57" t="s">
        <v>692</v>
      </c>
      <c r="B142" s="57"/>
      <c r="C142" s="64">
        <v>800</v>
      </c>
      <c r="D142" s="64"/>
      <c r="E142" s="73">
        <v>462838</v>
      </c>
      <c r="F142" s="57"/>
      <c r="G142" s="56">
        <v>429504</v>
      </c>
      <c r="H142" s="8" t="s">
        <v>693</v>
      </c>
    </row>
    <row r="143" spans="1:10" x14ac:dyDescent="0.2">
      <c r="A143" s="57" t="s">
        <v>694</v>
      </c>
      <c r="B143" s="57"/>
      <c r="C143" s="64">
        <v>771</v>
      </c>
      <c r="D143" s="64"/>
      <c r="E143" s="73">
        <v>1978195</v>
      </c>
      <c r="F143" s="57"/>
      <c r="G143" s="56">
        <v>2782060</v>
      </c>
      <c r="H143" s="6" t="s">
        <v>695</v>
      </c>
    </row>
    <row r="144" spans="1:10" x14ac:dyDescent="0.2">
      <c r="A144" s="57" t="s">
        <v>696</v>
      </c>
      <c r="B144" s="57"/>
      <c r="C144" s="64">
        <v>785</v>
      </c>
      <c r="D144" s="64"/>
      <c r="E144" s="73">
        <v>452680</v>
      </c>
      <c r="F144" s="57"/>
      <c r="G144" s="56">
        <v>415262</v>
      </c>
      <c r="H144" s="8" t="s">
        <v>697</v>
      </c>
    </row>
    <row r="145" spans="1:8" x14ac:dyDescent="0.2">
      <c r="A145" s="57" t="s">
        <v>698</v>
      </c>
      <c r="B145" s="57"/>
      <c r="C145" s="64">
        <v>791</v>
      </c>
      <c r="D145" s="64"/>
      <c r="E145" s="73">
        <v>198508</v>
      </c>
      <c r="F145" s="57"/>
      <c r="G145" s="56">
        <v>134978</v>
      </c>
      <c r="H145" s="6" t="s">
        <v>699</v>
      </c>
    </row>
    <row r="146" spans="1:8" x14ac:dyDescent="0.2">
      <c r="A146" s="57" t="s">
        <v>700</v>
      </c>
      <c r="B146" s="57"/>
      <c r="C146" s="64">
        <v>799</v>
      </c>
      <c r="D146" s="64"/>
      <c r="E146" s="73">
        <v>603843</v>
      </c>
      <c r="F146" s="57"/>
      <c r="G146" s="56">
        <v>423600</v>
      </c>
      <c r="H146" s="8" t="s">
        <v>701</v>
      </c>
    </row>
    <row r="147" spans="1:8" x14ac:dyDescent="0.2">
      <c r="A147" s="57" t="s">
        <v>702</v>
      </c>
      <c r="B147" s="57"/>
      <c r="C147" s="64">
        <v>815</v>
      </c>
      <c r="D147" s="64"/>
      <c r="E147" s="73">
        <v>171105</v>
      </c>
      <c r="F147" s="57"/>
      <c r="G147" s="56">
        <v>163472</v>
      </c>
      <c r="H147" s="6" t="s">
        <v>703</v>
      </c>
    </row>
    <row r="148" spans="1:8" x14ac:dyDescent="0.2">
      <c r="A148" s="57" t="s">
        <v>704</v>
      </c>
      <c r="B148" s="57"/>
      <c r="C148" s="64">
        <v>781</v>
      </c>
      <c r="D148" s="64"/>
      <c r="E148" s="73">
        <v>778078</v>
      </c>
      <c r="F148" s="57"/>
      <c r="G148" s="56"/>
      <c r="H148" s="8" t="s">
        <v>705</v>
      </c>
    </row>
    <row r="149" spans="1:8" x14ac:dyDescent="0.2">
      <c r="A149" s="57" t="s">
        <v>706</v>
      </c>
      <c r="B149" s="57"/>
      <c r="C149" s="64">
        <v>780</v>
      </c>
      <c r="D149" s="64"/>
      <c r="E149" s="73">
        <v>26516</v>
      </c>
      <c r="F149" s="57"/>
      <c r="G149" s="56"/>
      <c r="H149" s="6" t="s">
        <v>707</v>
      </c>
    </row>
    <row r="150" spans="1:8" x14ac:dyDescent="0.2">
      <c r="B150" s="24"/>
      <c r="E150" s="72"/>
      <c r="F150" s="53"/>
      <c r="G150" s="52"/>
      <c r="H150" s="6"/>
    </row>
    <row r="151" spans="1:8" x14ac:dyDescent="0.2">
      <c r="A151" s="1" t="s">
        <v>497</v>
      </c>
      <c r="B151" s="24"/>
      <c r="E151" s="81">
        <v>1780161</v>
      </c>
      <c r="F151" s="53"/>
      <c r="G151" s="55">
        <v>1240461</v>
      </c>
      <c r="H151" s="8" t="s">
        <v>498</v>
      </c>
    </row>
    <row r="152" spans="1:8" x14ac:dyDescent="0.2">
      <c r="A152" s="1" t="s">
        <v>499</v>
      </c>
      <c r="B152" s="24"/>
      <c r="E152" s="81">
        <v>5729267</v>
      </c>
      <c r="F152" s="53"/>
      <c r="G152" s="55">
        <v>5396494</v>
      </c>
      <c r="H152" s="6" t="s">
        <v>500</v>
      </c>
    </row>
    <row r="153" spans="1:8" x14ac:dyDescent="0.2">
      <c r="A153" s="1" t="s">
        <v>501</v>
      </c>
      <c r="B153" s="24">
        <v>12</v>
      </c>
      <c r="E153" s="72">
        <v>-592949</v>
      </c>
      <c r="F153" s="53"/>
      <c r="G153" s="52">
        <v>-959560</v>
      </c>
      <c r="H153" s="8" t="s">
        <v>502</v>
      </c>
    </row>
    <row r="154" spans="1:8" x14ac:dyDescent="0.2">
      <c r="B154" s="24"/>
      <c r="E154" s="72"/>
      <c r="F154" s="53"/>
      <c r="G154" s="52"/>
      <c r="H154" s="8"/>
    </row>
    <row r="155" spans="1:8" x14ac:dyDescent="0.2">
      <c r="A155" s="57" t="s">
        <v>715</v>
      </c>
      <c r="B155" s="57"/>
      <c r="C155" s="64">
        <v>863</v>
      </c>
      <c r="D155" s="64"/>
      <c r="E155" s="73">
        <v>592949</v>
      </c>
      <c r="F155" s="57"/>
      <c r="G155" s="56">
        <v>959560</v>
      </c>
      <c r="H155" s="8" t="s">
        <v>716</v>
      </c>
    </row>
    <row r="156" spans="1:8" x14ac:dyDescent="0.2">
      <c r="B156" s="24"/>
      <c r="E156" s="72"/>
      <c r="F156" s="53"/>
      <c r="G156" s="52"/>
      <c r="H156" s="8"/>
    </row>
    <row r="157" spans="1:8" x14ac:dyDescent="0.2">
      <c r="B157" s="24"/>
      <c r="E157" s="72"/>
      <c r="F157" s="53"/>
      <c r="G157" s="52"/>
      <c r="H157" s="8"/>
    </row>
    <row r="158" spans="1:8" x14ac:dyDescent="0.2">
      <c r="A158" s="1" t="s">
        <v>503</v>
      </c>
      <c r="B158" s="24">
        <v>13</v>
      </c>
      <c r="E158" s="72">
        <v>-148112</v>
      </c>
      <c r="F158" s="53"/>
      <c r="G158" s="52">
        <v>-165202</v>
      </c>
      <c r="H158" s="6" t="s">
        <v>504</v>
      </c>
    </row>
    <row r="159" spans="1:8" x14ac:dyDescent="0.2">
      <c r="B159" s="24"/>
      <c r="E159" s="72"/>
      <c r="F159" s="53"/>
      <c r="G159" s="52"/>
      <c r="H159" s="6"/>
    </row>
    <row r="160" spans="1:8" x14ac:dyDescent="0.2">
      <c r="A160" s="57"/>
      <c r="B160" s="57"/>
      <c r="C160" s="64"/>
      <c r="D160" s="64"/>
      <c r="E160" s="85" t="s">
        <v>727</v>
      </c>
      <c r="F160" s="57"/>
      <c r="G160" s="57"/>
    </row>
    <row r="161" spans="1:10" x14ac:dyDescent="0.2">
      <c r="A161" s="57"/>
      <c r="B161" s="57"/>
      <c r="C161" s="64"/>
      <c r="D161" s="64"/>
      <c r="E161" s="85" t="s">
        <v>728</v>
      </c>
      <c r="F161" s="57"/>
      <c r="G161" s="57"/>
    </row>
    <row r="162" spans="1:10" x14ac:dyDescent="0.2">
      <c r="A162" s="57"/>
      <c r="B162" s="57"/>
      <c r="C162" s="64"/>
      <c r="D162" s="64"/>
      <c r="E162" s="85" t="s">
        <v>452</v>
      </c>
      <c r="F162" s="57"/>
      <c r="G162" s="57"/>
    </row>
    <row r="163" spans="1:10" x14ac:dyDescent="0.2">
      <c r="A163" s="57" t="s">
        <v>632</v>
      </c>
      <c r="B163" s="57"/>
      <c r="C163" s="64">
        <v>885</v>
      </c>
      <c r="D163" s="64"/>
      <c r="E163" s="73">
        <v>165202</v>
      </c>
      <c r="F163" s="57"/>
      <c r="G163" s="57"/>
      <c r="H163" s="6" t="s">
        <v>504</v>
      </c>
      <c r="J163" s="1" t="s">
        <v>729</v>
      </c>
    </row>
    <row r="164" spans="1:10" x14ac:dyDescent="0.2">
      <c r="A164" s="57" t="s">
        <v>510</v>
      </c>
      <c r="B164" s="57"/>
      <c r="C164" s="64">
        <v>424</v>
      </c>
      <c r="D164" s="64"/>
      <c r="E164" s="73">
        <v>-17090</v>
      </c>
      <c r="F164" s="57"/>
      <c r="G164" s="57"/>
      <c r="H164" s="8" t="s">
        <v>730</v>
      </c>
      <c r="J164" s="1" t="s">
        <v>729</v>
      </c>
    </row>
    <row r="165" spans="1:10" x14ac:dyDescent="0.2">
      <c r="A165" s="57" t="s">
        <v>637</v>
      </c>
      <c r="B165" s="57"/>
      <c r="C165" s="64"/>
      <c r="D165" s="64"/>
      <c r="E165" s="84">
        <v>148112</v>
      </c>
      <c r="F165" s="57"/>
      <c r="G165" s="57"/>
      <c r="H165" s="6" t="s">
        <v>504</v>
      </c>
      <c r="J165" s="1" t="s">
        <v>729</v>
      </c>
    </row>
    <row r="166" spans="1:10" x14ac:dyDescent="0.2">
      <c r="B166" s="24"/>
      <c r="E166" s="72"/>
      <c r="F166" s="53"/>
      <c r="G166" s="52"/>
      <c r="H166" s="6"/>
    </row>
    <row r="167" spans="1:10" x14ac:dyDescent="0.2">
      <c r="B167" s="24"/>
      <c r="E167" s="72"/>
      <c r="F167" s="53"/>
      <c r="G167" s="52"/>
      <c r="H167" s="6"/>
    </row>
    <row r="168" spans="1:10" x14ac:dyDescent="0.2">
      <c r="A168" s="1" t="s">
        <v>505</v>
      </c>
      <c r="B168" s="24"/>
      <c r="E168" s="81">
        <v>4988206</v>
      </c>
      <c r="F168" s="53"/>
      <c r="G168" s="55">
        <v>4271732</v>
      </c>
      <c r="H168" s="8" t="s">
        <v>506</v>
      </c>
    </row>
    <row r="169" spans="1:10" x14ac:dyDescent="0.2">
      <c r="A169" s="1" t="s">
        <v>507</v>
      </c>
      <c r="B169" s="24"/>
      <c r="E169" s="72"/>
      <c r="F169" s="53"/>
      <c r="G169" s="52"/>
    </row>
    <row r="170" spans="1:10" x14ac:dyDescent="0.2">
      <c r="A170" s="1" t="s">
        <v>508</v>
      </c>
      <c r="B170" s="24">
        <v>14</v>
      </c>
      <c r="E170" s="72">
        <v>3981190</v>
      </c>
      <c r="F170" s="53"/>
      <c r="G170" s="52">
        <v>3981190</v>
      </c>
      <c r="H170" s="6" t="s">
        <v>509</v>
      </c>
    </row>
    <row r="171" spans="1:10" x14ac:dyDescent="0.2">
      <c r="B171" s="24"/>
      <c r="E171" s="72"/>
      <c r="F171" s="53"/>
      <c r="G171" s="52"/>
      <c r="H171" s="6"/>
    </row>
    <row r="172" spans="1:10" x14ac:dyDescent="0.2">
      <c r="A172" s="57" t="s">
        <v>741</v>
      </c>
      <c r="B172" s="57"/>
      <c r="C172" s="64"/>
      <c r="D172" s="64"/>
      <c r="E172" s="73"/>
      <c r="F172" s="57"/>
      <c r="G172" s="57"/>
      <c r="H172" s="8" t="s">
        <v>742</v>
      </c>
    </row>
    <row r="173" spans="1:10" x14ac:dyDescent="0.2">
      <c r="A173" s="57" t="s">
        <v>587</v>
      </c>
      <c r="B173" s="57"/>
      <c r="C173" s="64">
        <v>900</v>
      </c>
      <c r="D173" s="64"/>
      <c r="E173" s="73">
        <v>3981190</v>
      </c>
      <c r="F173" s="57"/>
      <c r="G173" s="56">
        <v>3981190</v>
      </c>
      <c r="H173" s="6" t="s">
        <v>744</v>
      </c>
    </row>
    <row r="174" spans="1:10" x14ac:dyDescent="0.2">
      <c r="B174" s="24"/>
      <c r="E174" s="72"/>
      <c r="F174" s="53"/>
      <c r="G174" s="52"/>
      <c r="H174" s="6"/>
    </row>
    <row r="175" spans="1:10" x14ac:dyDescent="0.2">
      <c r="B175" s="24"/>
      <c r="E175" s="72"/>
      <c r="F175" s="53"/>
      <c r="G175" s="52"/>
      <c r="H175" s="6"/>
    </row>
    <row r="176" spans="1:10" x14ac:dyDescent="0.2">
      <c r="A176" s="1" t="s">
        <v>510</v>
      </c>
      <c r="B176" s="24">
        <v>15</v>
      </c>
      <c r="E176" s="72">
        <v>1007016</v>
      </c>
      <c r="F176" s="53"/>
      <c r="G176" s="52">
        <v>290542</v>
      </c>
      <c r="H176" s="8" t="s">
        <v>511</v>
      </c>
    </row>
    <row r="177" spans="1:8" x14ac:dyDescent="0.2">
      <c r="B177" s="24"/>
      <c r="E177" s="72"/>
      <c r="F177" s="53"/>
      <c r="G177" s="52"/>
      <c r="H177" s="8"/>
    </row>
    <row r="178" spans="1:8" x14ac:dyDescent="0.2">
      <c r="A178" s="57"/>
      <c r="B178" s="57"/>
      <c r="C178" s="64"/>
      <c r="D178" s="64"/>
      <c r="E178" s="85" t="s">
        <v>752</v>
      </c>
    </row>
    <row r="179" spans="1:8" x14ac:dyDescent="0.2">
      <c r="A179" s="57"/>
      <c r="B179" s="57"/>
      <c r="C179" s="64"/>
      <c r="D179" s="64"/>
      <c r="E179" s="85" t="s">
        <v>753</v>
      </c>
    </row>
    <row r="180" spans="1:8" x14ac:dyDescent="0.2">
      <c r="A180" s="57"/>
      <c r="B180" s="57"/>
      <c r="C180" s="64"/>
      <c r="D180" s="64"/>
      <c r="E180" s="85" t="s">
        <v>754</v>
      </c>
    </row>
    <row r="181" spans="1:8" x14ac:dyDescent="0.2">
      <c r="A181" s="57"/>
      <c r="B181" s="57"/>
      <c r="C181" s="64"/>
      <c r="D181" s="64"/>
      <c r="E181" s="85" t="s">
        <v>452</v>
      </c>
    </row>
    <row r="182" spans="1:8" x14ac:dyDescent="0.2">
      <c r="A182" s="57"/>
      <c r="B182" s="57"/>
      <c r="C182" s="64"/>
      <c r="D182" s="64"/>
      <c r="E182" s="73"/>
    </row>
    <row r="183" spans="1:8" x14ac:dyDescent="0.2">
      <c r="A183" s="57" t="s">
        <v>656</v>
      </c>
      <c r="B183" s="57"/>
      <c r="C183" s="64">
        <v>930</v>
      </c>
      <c r="D183" s="64"/>
      <c r="E183" s="73">
        <v>290542</v>
      </c>
      <c r="H183" s="8" t="s">
        <v>511</v>
      </c>
    </row>
    <row r="184" spans="1:8" x14ac:dyDescent="0.2">
      <c r="A184" s="57" t="s">
        <v>755</v>
      </c>
      <c r="B184" s="57"/>
      <c r="C184" s="64" t="s">
        <v>457</v>
      </c>
      <c r="D184" s="64"/>
      <c r="E184" s="73">
        <v>1416474</v>
      </c>
      <c r="H184" s="6" t="s">
        <v>476</v>
      </c>
    </row>
    <row r="185" spans="1:8" x14ac:dyDescent="0.2">
      <c r="A185" s="57" t="s">
        <v>756</v>
      </c>
      <c r="B185" s="57"/>
      <c r="C185" s="64" t="s">
        <v>458</v>
      </c>
      <c r="D185" s="64"/>
      <c r="E185" s="73">
        <v>-700000</v>
      </c>
      <c r="H185" s="8" t="s">
        <v>627</v>
      </c>
    </row>
    <row r="186" spans="1:8" x14ac:dyDescent="0.2">
      <c r="A186" s="57" t="s">
        <v>637</v>
      </c>
      <c r="B186" s="57"/>
      <c r="C186" s="64"/>
      <c r="D186" s="64"/>
      <c r="E186" s="84">
        <v>1007016</v>
      </c>
      <c r="H186" s="6" t="s">
        <v>511</v>
      </c>
    </row>
    <row r="187" spans="1:8" x14ac:dyDescent="0.2">
      <c r="B187" s="24"/>
      <c r="E187" s="72"/>
      <c r="F187" s="53"/>
      <c r="G187" s="52"/>
      <c r="H187" s="8"/>
    </row>
    <row r="188" spans="1:8" x14ac:dyDescent="0.2">
      <c r="A188" s="1" t="s">
        <v>512</v>
      </c>
      <c r="B188" s="24"/>
      <c r="E188" s="81">
        <v>4988206</v>
      </c>
      <c r="F188" s="53"/>
      <c r="G188" s="55">
        <v>4271732</v>
      </c>
      <c r="H188" s="6" t="s">
        <v>513</v>
      </c>
    </row>
    <row r="191" spans="1:8" x14ac:dyDescent="0.2">
      <c r="A191" s="1" t="s">
        <v>514</v>
      </c>
      <c r="H191" s="8" t="s">
        <v>515</v>
      </c>
    </row>
    <row r="193" spans="1:10" s="15" customFormat="1" x14ac:dyDescent="0.2">
      <c r="A193" s="15" t="s">
        <v>834</v>
      </c>
      <c r="C193" s="65"/>
      <c r="D193" s="65"/>
      <c r="E193" s="82"/>
      <c r="H193" s="16" t="s">
        <v>516</v>
      </c>
      <c r="J193" s="15" t="s">
        <v>835</v>
      </c>
    </row>
    <row r="194" spans="1:10" x14ac:dyDescent="0.2">
      <c r="A194" s="1" t="s">
        <v>170</v>
      </c>
    </row>
    <row r="196" spans="1:10" x14ac:dyDescent="0.2">
      <c r="A196" s="7" t="s">
        <v>517</v>
      </c>
    </row>
    <row r="198" spans="1:10" x14ac:dyDescent="0.2">
      <c r="A198" s="7" t="s">
        <v>518</v>
      </c>
    </row>
    <row r="203" spans="1:10" x14ac:dyDescent="0.2">
      <c r="A203" s="1" t="s">
        <v>519</v>
      </c>
    </row>
    <row r="205" spans="1:10" x14ac:dyDescent="0.2">
      <c r="E205" s="83">
        <v>2009</v>
      </c>
      <c r="G205" s="3">
        <v>2008</v>
      </c>
    </row>
    <row r="206" spans="1:10" x14ac:dyDescent="0.2">
      <c r="E206" s="83" t="s">
        <v>452</v>
      </c>
      <c r="G206" s="3" t="s">
        <v>452</v>
      </c>
    </row>
    <row r="207" spans="1:10" x14ac:dyDescent="0.2">
      <c r="E207" s="83"/>
      <c r="G207" s="3"/>
    </row>
    <row r="212" spans="1:8" x14ac:dyDescent="0.2">
      <c r="E212" s="87">
        <v>16613551</v>
      </c>
      <c r="G212" s="32">
        <v>19195013</v>
      </c>
      <c r="H212" s="6" t="s">
        <v>454</v>
      </c>
    </row>
    <row r="213" spans="1:8" x14ac:dyDescent="0.2">
      <c r="A213" s="7" t="s">
        <v>529</v>
      </c>
    </row>
    <row r="214" spans="1:8" x14ac:dyDescent="0.2">
      <c r="A214" s="1" t="s">
        <v>530</v>
      </c>
    </row>
    <row r="215" spans="1:8" x14ac:dyDescent="0.2">
      <c r="E215" s="83">
        <v>2009</v>
      </c>
      <c r="G215" s="3">
        <v>2008</v>
      </c>
    </row>
    <row r="216" spans="1:8" x14ac:dyDescent="0.2">
      <c r="E216" s="83" t="s">
        <v>452</v>
      </c>
      <c r="G216" s="3" t="s">
        <v>452</v>
      </c>
    </row>
    <row r="224" spans="1:8" x14ac:dyDescent="0.2">
      <c r="B224" s="30"/>
    </row>
    <row r="225" spans="1:8" s="15" customFormat="1" x14ac:dyDescent="0.2">
      <c r="A225" s="15" t="s">
        <v>545</v>
      </c>
      <c r="C225" s="65"/>
      <c r="D225" s="65"/>
      <c r="E225" s="82"/>
      <c r="H225" s="15" t="s">
        <v>546</v>
      </c>
    </row>
    <row r="226" spans="1:8" s="15" customFormat="1" x14ac:dyDescent="0.2">
      <c r="A226" s="15" t="s">
        <v>547</v>
      </c>
      <c r="C226" s="65"/>
      <c r="D226" s="65"/>
      <c r="E226" s="82"/>
    </row>
    <row r="227" spans="1:8" s="15" customFormat="1" x14ac:dyDescent="0.2">
      <c r="A227" s="15" t="s">
        <v>548</v>
      </c>
      <c r="C227" s="65"/>
      <c r="D227" s="65"/>
      <c r="E227" s="82"/>
    </row>
    <row r="228" spans="1:8" s="15" customFormat="1" x14ac:dyDescent="0.2">
      <c r="A228" s="15" t="s">
        <v>549</v>
      </c>
      <c r="C228" s="65"/>
      <c r="D228" s="65"/>
      <c r="E228" s="82"/>
    </row>
    <row r="229" spans="1:8" s="15" customFormat="1" x14ac:dyDescent="0.2">
      <c r="A229" s="15" t="s">
        <v>550</v>
      </c>
      <c r="C229" s="65"/>
      <c r="D229" s="65"/>
      <c r="E229" s="82"/>
    </row>
    <row r="230" spans="1:8" s="15" customFormat="1" x14ac:dyDescent="0.2">
      <c r="A230" s="15" t="s">
        <v>551</v>
      </c>
      <c r="C230" s="65"/>
      <c r="D230" s="65"/>
      <c r="E230" s="82"/>
    </row>
    <row r="232" spans="1:8" x14ac:dyDescent="0.2">
      <c r="A232" s="7" t="s">
        <v>552</v>
      </c>
    </row>
    <row r="233" spans="1:8" x14ac:dyDescent="0.2">
      <c r="A233" s="1" t="s">
        <v>553</v>
      </c>
    </row>
    <row r="234" spans="1:8" x14ac:dyDescent="0.2">
      <c r="E234" s="83">
        <v>2009</v>
      </c>
      <c r="G234" s="3">
        <v>2008</v>
      </c>
    </row>
    <row r="235" spans="1:8" x14ac:dyDescent="0.2">
      <c r="E235" s="83" t="s">
        <v>452</v>
      </c>
      <c r="G235" s="3" t="s">
        <v>452</v>
      </c>
    </row>
    <row r="240" spans="1:8" x14ac:dyDescent="0.2">
      <c r="E240" s="87">
        <v>4742042</v>
      </c>
      <c r="G240" s="32">
        <v>4775328</v>
      </c>
      <c r="H240" s="6" t="s">
        <v>560</v>
      </c>
    </row>
    <row r="242" spans="1:10" x14ac:dyDescent="0.2">
      <c r="A242" s="1" t="s">
        <v>561</v>
      </c>
    </row>
    <row r="244" spans="1:10" x14ac:dyDescent="0.2">
      <c r="E244" s="83">
        <v>2009</v>
      </c>
      <c r="G244" s="3">
        <v>2008</v>
      </c>
    </row>
    <row r="245" spans="1:10" x14ac:dyDescent="0.2">
      <c r="E245" s="83" t="s">
        <v>562</v>
      </c>
      <c r="G245" s="3" t="s">
        <v>562</v>
      </c>
    </row>
    <row r="246" spans="1:10" x14ac:dyDescent="0.2">
      <c r="A246" s="1" t="s">
        <v>563</v>
      </c>
      <c r="E246" s="74">
        <v>140</v>
      </c>
      <c r="G246" s="25">
        <v>155</v>
      </c>
      <c r="H246" s="10" t="s">
        <v>564</v>
      </c>
    </row>
    <row r="247" spans="1:10" x14ac:dyDescent="0.2">
      <c r="A247" s="1" t="s">
        <v>565</v>
      </c>
      <c r="E247" s="79">
        <v>11</v>
      </c>
      <c r="G247" s="26">
        <v>9</v>
      </c>
      <c r="H247" s="9" t="s">
        <v>566</v>
      </c>
    </row>
    <row r="248" spans="1:10" x14ac:dyDescent="0.2">
      <c r="A248" s="1" t="s">
        <v>567</v>
      </c>
      <c r="E248" s="74">
        <v>12</v>
      </c>
      <c r="G248" s="25">
        <v>12</v>
      </c>
      <c r="H248" s="10" t="s">
        <v>568</v>
      </c>
    </row>
    <row r="249" spans="1:10" x14ac:dyDescent="0.2">
      <c r="E249" s="87">
        <v>163</v>
      </c>
      <c r="G249" s="32">
        <v>176</v>
      </c>
      <c r="H249" s="9" t="s">
        <v>569</v>
      </c>
    </row>
    <row r="250" spans="1:10" x14ac:dyDescent="0.2">
      <c r="A250" s="1" t="s">
        <v>570</v>
      </c>
    </row>
    <row r="251" spans="1:10" x14ac:dyDescent="0.2">
      <c r="E251" s="83">
        <v>2009</v>
      </c>
      <c r="G251" s="3">
        <v>2008</v>
      </c>
    </row>
    <row r="252" spans="1:10" x14ac:dyDescent="0.2">
      <c r="E252" s="83" t="s">
        <v>452</v>
      </c>
      <c r="G252" s="3" t="s">
        <v>452</v>
      </c>
    </row>
    <row r="255" spans="1:10" x14ac:dyDescent="0.2">
      <c r="E255" s="88">
        <v>288277</v>
      </c>
      <c r="G255" s="29">
        <v>346640</v>
      </c>
      <c r="H255" s="8" t="s">
        <v>576</v>
      </c>
      <c r="J255" s="1" t="s">
        <v>573</v>
      </c>
    </row>
    <row r="256" spans="1:10" x14ac:dyDescent="0.2">
      <c r="B256" s="30"/>
    </row>
    <row r="257" spans="1:10" x14ac:dyDescent="0.2">
      <c r="A257" s="1" t="s">
        <v>577</v>
      </c>
    </row>
    <row r="258" spans="1:10" x14ac:dyDescent="0.2">
      <c r="E258" s="83">
        <v>2009</v>
      </c>
      <c r="G258" s="3">
        <v>2008</v>
      </c>
    </row>
    <row r="259" spans="1:10" x14ac:dyDescent="0.2">
      <c r="E259" s="83" t="s">
        <v>452</v>
      </c>
      <c r="G259" s="3" t="s">
        <v>452</v>
      </c>
    </row>
    <row r="260" spans="1:10" x14ac:dyDescent="0.2">
      <c r="A260" s="1" t="s">
        <v>571</v>
      </c>
      <c r="E260" s="79">
        <v>125218</v>
      </c>
      <c r="G260" s="26">
        <v>113226</v>
      </c>
      <c r="H260" s="6" t="s">
        <v>572</v>
      </c>
      <c r="J260" s="1" t="s">
        <v>578</v>
      </c>
    </row>
    <row r="261" spans="1:10" x14ac:dyDescent="0.2">
      <c r="A261" s="1" t="s">
        <v>574</v>
      </c>
      <c r="E261" s="74">
        <v>15506</v>
      </c>
      <c r="G261" s="25">
        <v>62813</v>
      </c>
      <c r="H261" s="8" t="s">
        <v>575</v>
      </c>
      <c r="J261" s="1" t="s">
        <v>578</v>
      </c>
    </row>
    <row r="262" spans="1:10" x14ac:dyDescent="0.2">
      <c r="E262" s="87">
        <v>140724</v>
      </c>
      <c r="G262" s="32">
        <v>176039</v>
      </c>
      <c r="H262" s="6" t="s">
        <v>576</v>
      </c>
      <c r="J262" s="1" t="s">
        <v>578</v>
      </c>
    </row>
    <row r="264" spans="1:10" x14ac:dyDescent="0.2">
      <c r="A264" s="1" t="s">
        <v>579</v>
      </c>
    </row>
    <row r="265" spans="1:10" x14ac:dyDescent="0.2">
      <c r="A265" s="1" t="s">
        <v>580</v>
      </c>
      <c r="H265" s="10" t="s">
        <v>581</v>
      </c>
      <c r="J265" s="1" t="s">
        <v>573</v>
      </c>
    </row>
    <row r="267" spans="1:10" x14ac:dyDescent="0.2">
      <c r="A267" s="7" t="s">
        <v>582</v>
      </c>
    </row>
    <row r="268" spans="1:10" x14ac:dyDescent="0.2">
      <c r="E268" s="83">
        <v>2009</v>
      </c>
      <c r="G268" s="3">
        <v>2008</v>
      </c>
    </row>
    <row r="269" spans="1:10" x14ac:dyDescent="0.2">
      <c r="E269" s="83" t="s">
        <v>452</v>
      </c>
      <c r="G269" s="3" t="s">
        <v>452</v>
      </c>
    </row>
    <row r="273" spans="1:8" x14ac:dyDescent="0.2">
      <c r="E273" s="87">
        <v>81149</v>
      </c>
      <c r="G273" s="32">
        <v>117176</v>
      </c>
      <c r="H273" s="6" t="s">
        <v>470</v>
      </c>
    </row>
    <row r="275" spans="1:8" x14ac:dyDescent="0.2">
      <c r="A275" s="7" t="s">
        <v>590</v>
      </c>
    </row>
    <row r="276" spans="1:8" x14ac:dyDescent="0.2">
      <c r="A276" s="1" t="s">
        <v>591</v>
      </c>
    </row>
    <row r="278" spans="1:8" x14ac:dyDescent="0.2">
      <c r="E278" s="83">
        <v>2009</v>
      </c>
      <c r="G278" s="3">
        <v>2008</v>
      </c>
    </row>
    <row r="279" spans="1:8" x14ac:dyDescent="0.2">
      <c r="E279" s="83" t="s">
        <v>452</v>
      </c>
      <c r="G279" s="3" t="s">
        <v>452</v>
      </c>
    </row>
    <row r="289" spans="1:8" x14ac:dyDescent="0.2">
      <c r="A289" s="1" t="s">
        <v>606</v>
      </c>
      <c r="E289" s="87">
        <v>212422</v>
      </c>
      <c r="G289" s="32">
        <v>337173</v>
      </c>
      <c r="H289" s="6" t="s">
        <v>474</v>
      </c>
    </row>
    <row r="291" spans="1:8" x14ac:dyDescent="0.2">
      <c r="A291" s="1" t="s">
        <v>607</v>
      </c>
    </row>
    <row r="292" spans="1:8" x14ac:dyDescent="0.2">
      <c r="A292" s="1" t="s">
        <v>608</v>
      </c>
    </row>
    <row r="293" spans="1:8" x14ac:dyDescent="0.2">
      <c r="A293" s="1" t="s">
        <v>609</v>
      </c>
    </row>
    <row r="294" spans="1:8" x14ac:dyDescent="0.2">
      <c r="A294" s="1" t="s">
        <v>610</v>
      </c>
    </row>
    <row r="295" spans="1:8" x14ac:dyDescent="0.2">
      <c r="A295" s="1" t="s">
        <v>611</v>
      </c>
    </row>
    <row r="297" spans="1:8" x14ac:dyDescent="0.2">
      <c r="E297" s="83">
        <v>2009</v>
      </c>
      <c r="G297" s="3">
        <v>2008</v>
      </c>
    </row>
    <row r="298" spans="1:8" x14ac:dyDescent="0.2">
      <c r="E298" s="83" t="s">
        <v>452</v>
      </c>
      <c r="G298" s="3" t="s">
        <v>452</v>
      </c>
    </row>
    <row r="299" spans="1:8" x14ac:dyDescent="0.2">
      <c r="A299" s="1" t="s">
        <v>612</v>
      </c>
      <c r="E299" s="89">
        <v>1628896</v>
      </c>
      <c r="G299" s="34">
        <v>1236758</v>
      </c>
      <c r="H299" s="8" t="s">
        <v>472</v>
      </c>
    </row>
    <row r="300" spans="1:8" x14ac:dyDescent="0.2">
      <c r="G300" s="31"/>
      <c r="H300" s="6" t="s">
        <v>613</v>
      </c>
    </row>
    <row r="301" spans="1:8" x14ac:dyDescent="0.2">
      <c r="A301" s="1" t="s">
        <v>614</v>
      </c>
      <c r="E301" s="74">
        <v>456091</v>
      </c>
      <c r="G301" s="25">
        <v>352476</v>
      </c>
      <c r="H301" s="8" t="s">
        <v>615</v>
      </c>
    </row>
    <row r="302" spans="1:8" x14ac:dyDescent="0.2">
      <c r="A302" s="1" t="s">
        <v>616</v>
      </c>
      <c r="G302" s="31"/>
    </row>
    <row r="303" spans="1:8" x14ac:dyDescent="0.2">
      <c r="A303" s="1" t="s">
        <v>617</v>
      </c>
      <c r="E303" s="79">
        <v>-4226</v>
      </c>
      <c r="G303" s="26">
        <v>14516</v>
      </c>
      <c r="H303" s="6" t="s">
        <v>618</v>
      </c>
    </row>
    <row r="304" spans="1:8" x14ac:dyDescent="0.2">
      <c r="A304" s="1" t="s">
        <v>619</v>
      </c>
      <c r="E304" s="74">
        <v>13300</v>
      </c>
      <c r="G304" s="25">
        <v>13116</v>
      </c>
      <c r="H304" s="8" t="s">
        <v>620</v>
      </c>
    </row>
    <row r="305" spans="1:8" x14ac:dyDescent="0.2">
      <c r="A305" s="1" t="s">
        <v>621</v>
      </c>
      <c r="E305" s="79">
        <v>-264757</v>
      </c>
      <c r="G305" s="26">
        <v>-3746</v>
      </c>
      <c r="H305" s="6" t="s">
        <v>622</v>
      </c>
    </row>
    <row r="306" spans="1:8" x14ac:dyDescent="0.2">
      <c r="A306" s="1" t="s">
        <v>623</v>
      </c>
      <c r="E306" s="74">
        <v>29104</v>
      </c>
      <c r="G306" s="25">
        <v>8116</v>
      </c>
      <c r="H306" s="8" t="s">
        <v>624</v>
      </c>
    </row>
    <row r="307" spans="1:8" x14ac:dyDescent="0.2">
      <c r="G307" s="31"/>
    </row>
    <row r="308" spans="1:8" x14ac:dyDescent="0.2">
      <c r="E308" s="87">
        <v>229512</v>
      </c>
      <c r="G308" s="32">
        <v>384478</v>
      </c>
      <c r="H308" s="6" t="s">
        <v>601</v>
      </c>
    </row>
    <row r="310" spans="1:8" x14ac:dyDescent="0.2">
      <c r="A310" s="7" t="s">
        <v>625</v>
      </c>
    </row>
    <row r="311" spans="1:8" x14ac:dyDescent="0.2">
      <c r="E311" s="83">
        <v>2009</v>
      </c>
      <c r="G311" s="3">
        <v>2008</v>
      </c>
    </row>
    <row r="312" spans="1:8" x14ac:dyDescent="0.2">
      <c r="E312" s="83" t="s">
        <v>452</v>
      </c>
      <c r="G312" s="3" t="s">
        <v>452</v>
      </c>
    </row>
    <row r="316" spans="1:8" x14ac:dyDescent="0.2">
      <c r="A316" s="7" t="s">
        <v>628</v>
      </c>
    </row>
    <row r="317" spans="1:8" x14ac:dyDescent="0.2">
      <c r="E317" s="83" t="s">
        <v>629</v>
      </c>
    </row>
    <row r="318" spans="1:8" x14ac:dyDescent="0.2">
      <c r="E318" s="83" t="s">
        <v>630</v>
      </c>
    </row>
    <row r="319" spans="1:8" x14ac:dyDescent="0.2">
      <c r="E319" s="83" t="s">
        <v>452</v>
      </c>
    </row>
    <row r="328" spans="1:10" x14ac:dyDescent="0.2">
      <c r="A328" s="1" t="s">
        <v>642</v>
      </c>
      <c r="E328" s="87">
        <v>406383</v>
      </c>
      <c r="H328" s="6" t="s">
        <v>483</v>
      </c>
      <c r="J328" s="1" t="s">
        <v>634</v>
      </c>
    </row>
    <row r="329" spans="1:10" x14ac:dyDescent="0.2">
      <c r="A329" s="1" t="s">
        <v>643</v>
      </c>
      <c r="E329" s="88">
        <v>363958</v>
      </c>
      <c r="H329" s="8" t="s">
        <v>483</v>
      </c>
      <c r="J329" s="1" t="s">
        <v>634</v>
      </c>
    </row>
    <row r="331" spans="1:10" x14ac:dyDescent="0.2">
      <c r="A331" s="7" t="s">
        <v>644</v>
      </c>
    </row>
    <row r="347" spans="1:10" x14ac:dyDescent="0.2">
      <c r="A347" s="1" t="s">
        <v>642</v>
      </c>
      <c r="B347" s="32">
        <v>1971254</v>
      </c>
      <c r="C347" s="68"/>
      <c r="D347" s="68"/>
      <c r="E347" s="87">
        <v>1492994</v>
      </c>
      <c r="F347" s="32">
        <v>78475</v>
      </c>
      <c r="G347" s="32">
        <v>3542723</v>
      </c>
      <c r="H347" s="6" t="s">
        <v>485</v>
      </c>
    </row>
    <row r="348" spans="1:10" x14ac:dyDescent="0.2">
      <c r="A348" s="1" t="s">
        <v>643</v>
      </c>
      <c r="B348" s="34">
        <v>1994657</v>
      </c>
      <c r="C348" s="69"/>
      <c r="D348" s="69"/>
      <c r="E348" s="89">
        <v>1696330</v>
      </c>
      <c r="F348" s="34">
        <v>101088</v>
      </c>
      <c r="G348" s="34">
        <v>3792075</v>
      </c>
      <c r="H348" s="8" t="s">
        <v>485</v>
      </c>
    </row>
    <row r="350" spans="1:10" x14ac:dyDescent="0.2">
      <c r="A350" s="1" t="s">
        <v>665</v>
      </c>
    </row>
    <row r="351" spans="1:10" x14ac:dyDescent="0.2">
      <c r="A351" s="1" t="s">
        <v>666</v>
      </c>
      <c r="H351" s="6" t="s">
        <v>485</v>
      </c>
      <c r="J351" s="1" t="s">
        <v>540</v>
      </c>
    </row>
    <row r="352" spans="1:10" x14ac:dyDescent="0.2">
      <c r="A352" s="1" t="s">
        <v>667</v>
      </c>
      <c r="H352" s="8" t="s">
        <v>663</v>
      </c>
      <c r="J352" s="1" t="s">
        <v>540</v>
      </c>
    </row>
    <row r="353" spans="1:8" x14ac:dyDescent="0.2">
      <c r="A353" s="1" t="s">
        <v>668</v>
      </c>
    </row>
    <row r="355" spans="1:8" x14ac:dyDescent="0.2">
      <c r="A355" s="7" t="s">
        <v>669</v>
      </c>
    </row>
    <row r="356" spans="1:8" x14ac:dyDescent="0.2">
      <c r="E356" s="83">
        <v>2009</v>
      </c>
      <c r="G356" s="3">
        <v>2008</v>
      </c>
    </row>
    <row r="357" spans="1:8" x14ac:dyDescent="0.2">
      <c r="E357" s="83" t="s">
        <v>452</v>
      </c>
      <c r="G357" s="3" t="s">
        <v>452</v>
      </c>
    </row>
    <row r="364" spans="1:8" x14ac:dyDescent="0.2">
      <c r="E364" s="88">
        <v>2195092</v>
      </c>
      <c r="G364" s="29">
        <v>2410817</v>
      </c>
      <c r="H364" s="8" t="s">
        <v>489</v>
      </c>
    </row>
    <row r="366" spans="1:8" x14ac:dyDescent="0.2">
      <c r="A366" s="1" t="s">
        <v>676</v>
      </c>
    </row>
    <row r="367" spans="1:8" x14ac:dyDescent="0.2">
      <c r="A367" s="1" t="s">
        <v>677</v>
      </c>
    </row>
    <row r="369" spans="1:8" x14ac:dyDescent="0.2">
      <c r="A369" s="7" t="s">
        <v>678</v>
      </c>
    </row>
    <row r="370" spans="1:8" x14ac:dyDescent="0.2">
      <c r="E370" s="83">
        <v>2009</v>
      </c>
      <c r="G370" s="3">
        <v>2008</v>
      </c>
    </row>
    <row r="371" spans="1:8" x14ac:dyDescent="0.2">
      <c r="E371" s="83" t="s">
        <v>452</v>
      </c>
      <c r="G371" s="3" t="s">
        <v>452</v>
      </c>
    </row>
    <row r="378" spans="1:8" x14ac:dyDescent="0.2">
      <c r="E378" s="88">
        <v>4522203</v>
      </c>
      <c r="G378" s="29">
        <v>3385253</v>
      </c>
      <c r="H378" s="8" t="s">
        <v>491</v>
      </c>
    </row>
    <row r="380" spans="1:8" x14ac:dyDescent="0.2">
      <c r="A380" s="7" t="s">
        <v>689</v>
      </c>
    </row>
    <row r="382" spans="1:8" x14ac:dyDescent="0.2">
      <c r="E382" s="83">
        <v>2009</v>
      </c>
      <c r="G382" s="3">
        <v>2008</v>
      </c>
    </row>
    <row r="383" spans="1:8" x14ac:dyDescent="0.2">
      <c r="E383" s="83" t="s">
        <v>452</v>
      </c>
      <c r="G383" s="3" t="s">
        <v>452</v>
      </c>
    </row>
    <row r="393" spans="1:8" x14ac:dyDescent="0.2">
      <c r="E393" s="88">
        <v>5003464</v>
      </c>
      <c r="G393" s="29">
        <v>4590691</v>
      </c>
      <c r="H393" s="8" t="s">
        <v>496</v>
      </c>
    </row>
    <row r="395" spans="1:8" x14ac:dyDescent="0.2">
      <c r="A395" s="1" t="s">
        <v>708</v>
      </c>
    </row>
    <row r="396" spans="1:8" x14ac:dyDescent="0.2">
      <c r="E396" s="83">
        <v>2009</v>
      </c>
      <c r="G396" s="3">
        <v>2008</v>
      </c>
    </row>
    <row r="397" spans="1:8" x14ac:dyDescent="0.2">
      <c r="E397" s="83" t="s">
        <v>452</v>
      </c>
      <c r="G397" s="3" t="s">
        <v>452</v>
      </c>
    </row>
    <row r="399" spans="1:8" x14ac:dyDescent="0.2">
      <c r="A399" s="1" t="s">
        <v>583</v>
      </c>
      <c r="E399" s="79">
        <v>331701</v>
      </c>
      <c r="G399" s="26">
        <v>241815</v>
      </c>
      <c r="H399" s="6" t="s">
        <v>709</v>
      </c>
    </row>
    <row r="400" spans="1:8" x14ac:dyDescent="0.2">
      <c r="A400" s="15" t="s">
        <v>710</v>
      </c>
    </row>
    <row r="401" spans="1:8" x14ac:dyDescent="0.2">
      <c r="A401" s="15" t="s">
        <v>711</v>
      </c>
      <c r="E401" s="82">
        <v>462838</v>
      </c>
      <c r="F401" s="15"/>
      <c r="G401" s="35">
        <v>429504</v>
      </c>
    </row>
    <row r="403" spans="1:8" s="15" customFormat="1" x14ac:dyDescent="0.2">
      <c r="A403" s="15" t="s">
        <v>712</v>
      </c>
      <c r="C403" s="65"/>
      <c r="D403" s="65"/>
      <c r="E403" s="82"/>
      <c r="H403" s="15" t="s">
        <v>713</v>
      </c>
    </row>
    <row r="405" spans="1:8" x14ac:dyDescent="0.2">
      <c r="A405" s="7" t="s">
        <v>714</v>
      </c>
    </row>
    <row r="406" spans="1:8" x14ac:dyDescent="0.2">
      <c r="E406" s="83">
        <v>2009</v>
      </c>
      <c r="G406" s="3">
        <v>2008</v>
      </c>
    </row>
    <row r="407" spans="1:8" x14ac:dyDescent="0.2">
      <c r="E407" s="83" t="s">
        <v>452</v>
      </c>
      <c r="G407" s="3" t="s">
        <v>452</v>
      </c>
    </row>
    <row r="413" spans="1:8" x14ac:dyDescent="0.2">
      <c r="A413" s="9" t="s">
        <v>717</v>
      </c>
      <c r="H413" s="9" t="s">
        <v>718</v>
      </c>
    </row>
    <row r="414" spans="1:8" x14ac:dyDescent="0.2">
      <c r="A414" s="9" t="s">
        <v>719</v>
      </c>
    </row>
    <row r="415" spans="1:8" x14ac:dyDescent="0.2">
      <c r="A415" s="9" t="s">
        <v>720</v>
      </c>
    </row>
    <row r="417" spans="1:8" x14ac:dyDescent="0.2">
      <c r="A417" s="1" t="s">
        <v>721</v>
      </c>
    </row>
    <row r="418" spans="1:8" x14ac:dyDescent="0.2">
      <c r="E418" s="83">
        <v>2009</v>
      </c>
      <c r="G418" s="3">
        <v>2008</v>
      </c>
    </row>
    <row r="419" spans="1:8" x14ac:dyDescent="0.2">
      <c r="E419" s="83" t="s">
        <v>452</v>
      </c>
      <c r="G419" s="3" t="s">
        <v>452</v>
      </c>
    </row>
    <row r="423" spans="1:8" x14ac:dyDescent="0.2">
      <c r="A423" s="1" t="s">
        <v>722</v>
      </c>
      <c r="E423" s="74">
        <v>303130</v>
      </c>
      <c r="G423" s="25">
        <v>429504</v>
      </c>
      <c r="H423" s="8" t="s">
        <v>723</v>
      </c>
    </row>
    <row r="424" spans="1:8" x14ac:dyDescent="0.2">
      <c r="A424" s="1" t="s">
        <v>724</v>
      </c>
      <c r="E424" s="79">
        <v>289819</v>
      </c>
      <c r="G424" s="26">
        <v>530056</v>
      </c>
      <c r="H424" s="6" t="s">
        <v>725</v>
      </c>
    </row>
    <row r="425" spans="1:8" x14ac:dyDescent="0.2">
      <c r="E425" s="88">
        <v>592949</v>
      </c>
      <c r="G425" s="29">
        <v>959560</v>
      </c>
      <c r="H425" s="8" t="s">
        <v>716</v>
      </c>
    </row>
    <row r="426" spans="1:8" x14ac:dyDescent="0.2">
      <c r="B426" s="30"/>
    </row>
    <row r="427" spans="1:8" x14ac:dyDescent="0.2">
      <c r="A427" s="7" t="s">
        <v>726</v>
      </c>
    </row>
    <row r="436" spans="1:10" x14ac:dyDescent="0.2">
      <c r="A436" s="1" t="s">
        <v>731</v>
      </c>
    </row>
    <row r="437" spans="1:10" x14ac:dyDescent="0.2">
      <c r="A437" s="10" t="s">
        <v>732</v>
      </c>
      <c r="H437" s="10" t="s">
        <v>733</v>
      </c>
      <c r="J437" s="1" t="s">
        <v>729</v>
      </c>
    </row>
    <row r="438" spans="1:10" x14ac:dyDescent="0.2">
      <c r="A438" s="10" t="s">
        <v>734</v>
      </c>
    </row>
    <row r="439" spans="1:10" x14ac:dyDescent="0.2">
      <c r="F439" s="3" t="s">
        <v>735</v>
      </c>
    </row>
    <row r="440" spans="1:10" x14ac:dyDescent="0.2">
      <c r="E440" s="83">
        <v>2009</v>
      </c>
      <c r="G440" s="3">
        <v>2008</v>
      </c>
    </row>
    <row r="441" spans="1:10" x14ac:dyDescent="0.2">
      <c r="E441" s="83" t="s">
        <v>452</v>
      </c>
      <c r="G441" s="3" t="s">
        <v>452</v>
      </c>
    </row>
    <row r="443" spans="1:10" x14ac:dyDescent="0.2">
      <c r="A443" s="1" t="s">
        <v>736</v>
      </c>
      <c r="E443" s="79">
        <v>148112</v>
      </c>
      <c r="G443" s="26">
        <v>177215</v>
      </c>
      <c r="H443" s="6" t="s">
        <v>737</v>
      </c>
    </row>
    <row r="444" spans="1:10" x14ac:dyDescent="0.2">
      <c r="A444" s="1" t="s">
        <v>738</v>
      </c>
      <c r="G444" s="25">
        <v>-12013</v>
      </c>
      <c r="H444" s="8" t="s">
        <v>739</v>
      </c>
    </row>
    <row r="445" spans="1:10" x14ac:dyDescent="0.2">
      <c r="E445" s="87">
        <v>148112</v>
      </c>
      <c r="G445" s="32">
        <v>165202</v>
      </c>
      <c r="H445" s="6" t="s">
        <v>504</v>
      </c>
      <c r="J445" s="1" t="s">
        <v>729</v>
      </c>
    </row>
    <row r="447" spans="1:10" x14ac:dyDescent="0.2">
      <c r="A447" s="7" t="s">
        <v>740</v>
      </c>
    </row>
    <row r="448" spans="1:10" x14ac:dyDescent="0.2">
      <c r="E448" s="83">
        <v>2009</v>
      </c>
      <c r="G448" s="3">
        <v>2008</v>
      </c>
    </row>
    <row r="449" spans="1:7" x14ac:dyDescent="0.2">
      <c r="E449" s="83" t="s">
        <v>452</v>
      </c>
      <c r="G449" s="3" t="s">
        <v>452</v>
      </c>
    </row>
    <row r="454" spans="1:7" x14ac:dyDescent="0.2">
      <c r="A454" s="7" t="s">
        <v>751</v>
      </c>
    </row>
    <row r="466" spans="1:8" x14ac:dyDescent="0.2">
      <c r="A466" s="7" t="s">
        <v>757</v>
      </c>
    </row>
    <row r="467" spans="1:8" x14ac:dyDescent="0.2">
      <c r="E467" s="83">
        <v>2009</v>
      </c>
      <c r="G467" s="3">
        <v>2008</v>
      </c>
    </row>
    <row r="468" spans="1:8" x14ac:dyDescent="0.2">
      <c r="E468" s="83" t="s">
        <v>452</v>
      </c>
      <c r="G468" s="3" t="s">
        <v>452</v>
      </c>
    </row>
    <row r="472" spans="1:8" x14ac:dyDescent="0.2">
      <c r="A472" s="1" t="s">
        <v>758</v>
      </c>
      <c r="E472" s="74">
        <v>1416474</v>
      </c>
      <c r="G472" s="25">
        <v>899585</v>
      </c>
      <c r="H472" s="8" t="s">
        <v>476</v>
      </c>
    </row>
    <row r="473" spans="1:8" x14ac:dyDescent="0.2">
      <c r="A473" s="1" t="s">
        <v>756</v>
      </c>
      <c r="E473" s="79">
        <v>-700000</v>
      </c>
      <c r="G473" s="26">
        <v>-1000000</v>
      </c>
      <c r="H473" s="9" t="s">
        <v>759</v>
      </c>
    </row>
    <row r="474" spans="1:8" x14ac:dyDescent="0.2">
      <c r="A474" s="1" t="s">
        <v>760</v>
      </c>
      <c r="E474" s="90">
        <v>716474</v>
      </c>
      <c r="G474" s="27">
        <v>-100415</v>
      </c>
      <c r="H474" s="8" t="s">
        <v>761</v>
      </c>
    </row>
    <row r="475" spans="1:8" x14ac:dyDescent="0.2">
      <c r="A475" s="1" t="s">
        <v>762</v>
      </c>
      <c r="E475" s="79">
        <v>4271732</v>
      </c>
      <c r="G475" s="26">
        <v>4372147</v>
      </c>
      <c r="H475" s="6" t="s">
        <v>513</v>
      </c>
    </row>
    <row r="476" spans="1:8" x14ac:dyDescent="0.2">
      <c r="G476" s="31"/>
    </row>
    <row r="477" spans="1:8" x14ac:dyDescent="0.2">
      <c r="A477" s="1" t="s">
        <v>763</v>
      </c>
      <c r="E477" s="88">
        <v>4988206</v>
      </c>
      <c r="G477" s="29">
        <v>4271732</v>
      </c>
      <c r="H477" s="8" t="s">
        <v>513</v>
      </c>
    </row>
    <row r="480" spans="1:8" x14ac:dyDescent="0.2">
      <c r="A480" s="7" t="s">
        <v>764</v>
      </c>
    </row>
    <row r="482" spans="1:9" x14ac:dyDescent="0.2">
      <c r="A482" s="1" t="s">
        <v>765</v>
      </c>
    </row>
    <row r="483" spans="1:9" x14ac:dyDescent="0.2">
      <c r="A483" s="9" t="s">
        <v>766</v>
      </c>
      <c r="H483" s="9" t="s">
        <v>767</v>
      </c>
      <c r="I483" s="1" t="s">
        <v>768</v>
      </c>
    </row>
    <row r="484" spans="1:9" x14ac:dyDescent="0.2">
      <c r="A484" s="1" t="s">
        <v>769</v>
      </c>
      <c r="H484" s="10" t="s">
        <v>770</v>
      </c>
      <c r="I484" s="1" t="s">
        <v>768</v>
      </c>
    </row>
    <row r="486" spans="1:9" x14ac:dyDescent="0.2">
      <c r="A486" s="1" t="s">
        <v>771</v>
      </c>
    </row>
    <row r="487" spans="1:9" x14ac:dyDescent="0.2">
      <c r="A487" s="1" t="s">
        <v>772</v>
      </c>
    </row>
    <row r="488" spans="1:9" x14ac:dyDescent="0.2">
      <c r="A488" s="1" t="s">
        <v>773</v>
      </c>
    </row>
    <row r="489" spans="1:9" x14ac:dyDescent="0.2">
      <c r="E489" s="83">
        <v>2009</v>
      </c>
      <c r="G489" s="3">
        <v>2008</v>
      </c>
    </row>
    <row r="490" spans="1:9" x14ac:dyDescent="0.2">
      <c r="E490" s="83" t="s">
        <v>452</v>
      </c>
      <c r="G490" s="3" t="s">
        <v>452</v>
      </c>
    </row>
    <row r="494" spans="1:9" x14ac:dyDescent="0.2">
      <c r="A494" s="1" t="s">
        <v>774</v>
      </c>
      <c r="E494" s="79">
        <v>4575</v>
      </c>
      <c r="G494" s="26">
        <v>10445</v>
      </c>
      <c r="H494" s="6" t="s">
        <v>775</v>
      </c>
    </row>
    <row r="495" spans="1:9" x14ac:dyDescent="0.2">
      <c r="E495" s="91">
        <v>4575</v>
      </c>
      <c r="G495" s="36">
        <v>10445</v>
      </c>
    </row>
    <row r="497" spans="1:10" x14ac:dyDescent="0.2">
      <c r="A497" s="7" t="s">
        <v>776</v>
      </c>
    </row>
    <row r="498" spans="1:10" s="15" customFormat="1" x14ac:dyDescent="0.2">
      <c r="A498" s="15" t="s">
        <v>777</v>
      </c>
      <c r="C498" s="65"/>
      <c r="D498" s="65"/>
      <c r="E498" s="82"/>
      <c r="H498" s="16" t="s">
        <v>778</v>
      </c>
    </row>
    <row r="499" spans="1:10" s="15" customFormat="1" x14ac:dyDescent="0.2">
      <c r="A499" s="15" t="s">
        <v>779</v>
      </c>
      <c r="C499" s="65"/>
      <c r="D499" s="65"/>
      <c r="E499" s="82"/>
    </row>
    <row r="500" spans="1:10" s="15" customFormat="1" x14ac:dyDescent="0.2">
      <c r="A500" s="15" t="s">
        <v>780</v>
      </c>
      <c r="C500" s="65"/>
      <c r="D500" s="65"/>
      <c r="E500" s="82"/>
    </row>
    <row r="501" spans="1:10" s="15" customFormat="1" x14ac:dyDescent="0.2">
      <c r="A501" s="15" t="s">
        <v>781</v>
      </c>
      <c r="C501" s="65"/>
      <c r="D501" s="65"/>
      <c r="E501" s="82"/>
    </row>
    <row r="503" spans="1:10" x14ac:dyDescent="0.2">
      <c r="A503" s="7" t="s">
        <v>782</v>
      </c>
    </row>
    <row r="504" spans="1:10" x14ac:dyDescent="0.2">
      <c r="A504" s="15" t="s">
        <v>783</v>
      </c>
      <c r="H504" s="8" t="s">
        <v>784</v>
      </c>
      <c r="I504" s="1" t="s">
        <v>785</v>
      </c>
    </row>
    <row r="505" spans="1:10" x14ac:dyDescent="0.2">
      <c r="A505" s="15" t="s">
        <v>786</v>
      </c>
      <c r="H505" s="16" t="s">
        <v>787</v>
      </c>
      <c r="I505" s="1" t="s">
        <v>785</v>
      </c>
    </row>
    <row r="506" spans="1:10" x14ac:dyDescent="0.2">
      <c r="A506" s="15" t="s">
        <v>788</v>
      </c>
      <c r="H506" s="9" t="s">
        <v>789</v>
      </c>
    </row>
    <row r="507" spans="1:10" x14ac:dyDescent="0.2">
      <c r="A507" s="9" t="s">
        <v>790</v>
      </c>
    </row>
    <row r="508" spans="1:10" x14ac:dyDescent="0.2">
      <c r="H508" s="8" t="s">
        <v>791</v>
      </c>
      <c r="I508" s="1" t="s">
        <v>792</v>
      </c>
    </row>
    <row r="509" spans="1:10" x14ac:dyDescent="0.2">
      <c r="H509" s="15" t="s">
        <v>793</v>
      </c>
      <c r="I509" s="1" t="s">
        <v>792</v>
      </c>
      <c r="J509" s="1" t="s">
        <v>794</v>
      </c>
    </row>
  </sheetData>
  <phoneticPr fontId="38" type="noConversion"/>
  <pageMargins left="0.75" right="0.75" top="1" bottom="1" header="0.5" footer="0.5"/>
  <pageSetup paperSize="9" orientation="portrait" horizontalDpi="4294967292" verticalDpi="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96"/>
  <sheetViews>
    <sheetView topLeftCell="F24" workbookViewId="0">
      <selection activeCell="J9" sqref="J9"/>
    </sheetView>
  </sheetViews>
  <sheetFormatPr defaultRowHeight="12" x14ac:dyDescent="0.2"/>
  <cols>
    <col min="1" max="1" width="8.85546875" style="1" customWidth="1"/>
    <col min="2" max="2" width="56.85546875" style="1" customWidth="1"/>
    <col min="3" max="3" width="10.5703125" style="1" customWidth="1"/>
    <col min="4" max="9" width="10.5703125" style="63" customWidth="1"/>
    <col min="10" max="10" width="10.5703125" style="108" customWidth="1"/>
    <col min="11" max="12" width="11.140625" style="93" customWidth="1"/>
    <col min="13" max="14" width="10.5703125" style="1" customWidth="1"/>
    <col min="15" max="15" width="48.7109375" style="1" customWidth="1"/>
    <col min="16" max="16" width="24.7109375" style="1" customWidth="1"/>
    <col min="17" max="17" width="67.42578125" style="1" customWidth="1"/>
    <col min="18" max="16384" width="9.140625" style="1"/>
  </cols>
  <sheetData>
    <row r="1" spans="1:17" x14ac:dyDescent="0.2">
      <c r="E1" s="63" t="s">
        <v>212</v>
      </c>
      <c r="L1" s="93">
        <f>+K2-L2</f>
        <v>0</v>
      </c>
    </row>
    <row r="2" spans="1:17" x14ac:dyDescent="0.2">
      <c r="A2" s="1">
        <v>1</v>
      </c>
      <c r="K2" s="93">
        <f>+SUM(K4:K75)</f>
        <v>41553426</v>
      </c>
      <c r="L2" s="93">
        <f>+SUM(L4:L75)</f>
        <v>41553426</v>
      </c>
    </row>
    <row r="3" spans="1:17" x14ac:dyDescent="0.2">
      <c r="A3" s="1">
        <v>2</v>
      </c>
      <c r="B3" s="1" t="s">
        <v>588</v>
      </c>
      <c r="C3" s="1" t="s">
        <v>589</v>
      </c>
      <c r="D3" s="63" t="s">
        <v>176</v>
      </c>
      <c r="J3" s="108" t="s">
        <v>177</v>
      </c>
      <c r="K3" s="93" t="s">
        <v>178</v>
      </c>
      <c r="L3" s="93" t="s">
        <v>179</v>
      </c>
    </row>
    <row r="4" spans="1:17" ht="12.75" x14ac:dyDescent="0.2">
      <c r="A4" s="1">
        <v>3</v>
      </c>
      <c r="B4" s="1" t="s">
        <v>453</v>
      </c>
      <c r="C4" s="24">
        <v>1</v>
      </c>
      <c r="D4" s="63">
        <v>1</v>
      </c>
      <c r="F4" s="107">
        <v>4000</v>
      </c>
      <c r="G4" s="107" t="s">
        <v>213</v>
      </c>
      <c r="H4" s="107"/>
      <c r="I4" s="107">
        <v>16613551</v>
      </c>
      <c r="J4" s="108">
        <v>400</v>
      </c>
      <c r="L4" s="94">
        <v>16613551</v>
      </c>
      <c r="M4" s="52">
        <v>19195013</v>
      </c>
      <c r="N4" s="52"/>
      <c r="O4" s="8" t="s">
        <v>454</v>
      </c>
    </row>
    <row r="5" spans="1:17" ht="12.75" x14ac:dyDescent="0.2">
      <c r="A5" s="1">
        <v>4</v>
      </c>
      <c r="B5" s="1" t="s">
        <v>455</v>
      </c>
      <c r="C5" s="24"/>
      <c r="D5" s="63">
        <v>60</v>
      </c>
      <c r="F5" s="107">
        <v>5100</v>
      </c>
      <c r="G5" s="107" t="s">
        <v>214</v>
      </c>
      <c r="H5" s="107">
        <v>13819379</v>
      </c>
      <c r="I5" s="107"/>
      <c r="J5" s="108">
        <v>5100</v>
      </c>
      <c r="K5" s="94">
        <v>13819379</v>
      </c>
      <c r="L5" s="94"/>
      <c r="M5" s="52">
        <v>-16524490</v>
      </c>
      <c r="N5" s="52"/>
      <c r="O5" s="6" t="s">
        <v>456</v>
      </c>
    </row>
    <row r="6" spans="1:17" ht="12.75" x14ac:dyDescent="0.2">
      <c r="A6" s="1">
        <v>5</v>
      </c>
      <c r="B6" s="1" t="s">
        <v>461</v>
      </c>
      <c r="C6" s="24"/>
      <c r="D6" s="63">
        <v>161</v>
      </c>
      <c r="F6" s="107">
        <v>7000</v>
      </c>
      <c r="G6" s="107" t="s">
        <v>215</v>
      </c>
      <c r="H6" s="107">
        <v>221780</v>
      </c>
      <c r="I6" s="107"/>
      <c r="J6" s="108">
        <v>7000</v>
      </c>
      <c r="K6" s="94">
        <v>221780</v>
      </c>
      <c r="L6" s="94"/>
      <c r="M6" s="52">
        <v>-260471</v>
      </c>
      <c r="N6" s="52"/>
      <c r="O6" s="6" t="s">
        <v>462</v>
      </c>
    </row>
    <row r="7" spans="1:17" ht="12.75" x14ac:dyDescent="0.2">
      <c r="A7" s="1">
        <v>6</v>
      </c>
      <c r="B7" s="1" t="s">
        <v>463</v>
      </c>
      <c r="C7" s="24"/>
      <c r="D7" s="63">
        <v>200</v>
      </c>
      <c r="F7" s="107">
        <v>7251</v>
      </c>
      <c r="G7" s="107" t="s">
        <v>216</v>
      </c>
      <c r="H7" s="107">
        <v>240321</v>
      </c>
      <c r="I7" s="107"/>
      <c r="J7" s="108">
        <v>7525</v>
      </c>
      <c r="K7" s="94">
        <v>862719</v>
      </c>
      <c r="L7" s="94"/>
      <c r="M7" s="52">
        <v>-1057994</v>
      </c>
      <c r="N7" s="52"/>
      <c r="O7" s="8" t="s">
        <v>464</v>
      </c>
    </row>
    <row r="8" spans="1:17" ht="12.75" x14ac:dyDescent="0.2">
      <c r="A8" s="1">
        <v>7</v>
      </c>
      <c r="B8" s="57" t="s">
        <v>554</v>
      </c>
      <c r="C8" s="57"/>
      <c r="D8" s="64">
        <v>230</v>
      </c>
      <c r="E8" s="64"/>
      <c r="F8" s="107">
        <v>7252</v>
      </c>
      <c r="G8" s="107" t="s">
        <v>217</v>
      </c>
      <c r="H8" s="107">
        <v>47956</v>
      </c>
      <c r="I8" s="107"/>
      <c r="J8" s="109">
        <v>7259</v>
      </c>
      <c r="K8" s="95">
        <v>4177750</v>
      </c>
      <c r="L8" s="95"/>
      <c r="M8" s="56">
        <v>4177099</v>
      </c>
      <c r="N8" s="56"/>
      <c r="O8" s="8" t="s">
        <v>555</v>
      </c>
    </row>
    <row r="9" spans="1:17" ht="12.75" x14ac:dyDescent="0.2">
      <c r="A9" s="1">
        <v>8</v>
      </c>
      <c r="B9" s="57" t="s">
        <v>556</v>
      </c>
      <c r="C9" s="57"/>
      <c r="D9" s="64">
        <v>235</v>
      </c>
      <c r="E9" s="64"/>
      <c r="F9" s="107">
        <v>7259</v>
      </c>
      <c r="G9" s="107" t="s">
        <v>218</v>
      </c>
      <c r="H9" s="107">
        <v>4177750</v>
      </c>
      <c r="I9" s="107"/>
      <c r="J9" s="109"/>
      <c r="K9" s="95">
        <v>412790</v>
      </c>
      <c r="L9" s="95"/>
      <c r="M9" s="56">
        <v>442516</v>
      </c>
      <c r="N9" s="56"/>
      <c r="O9" s="6" t="s">
        <v>557</v>
      </c>
    </row>
    <row r="10" spans="1:17" ht="12.75" x14ac:dyDescent="0.2">
      <c r="A10" s="1">
        <v>9</v>
      </c>
      <c r="B10" s="57" t="s">
        <v>558</v>
      </c>
      <c r="C10" s="57"/>
      <c r="D10" s="64">
        <v>240</v>
      </c>
      <c r="E10" s="64"/>
      <c r="F10" s="107">
        <v>7263</v>
      </c>
      <c r="G10" s="107" t="s">
        <v>219</v>
      </c>
      <c r="H10" s="107">
        <v>564292</v>
      </c>
      <c r="I10" s="107"/>
      <c r="J10" s="109"/>
      <c r="K10" s="95">
        <v>151502</v>
      </c>
      <c r="L10" s="95"/>
      <c r="M10" s="56">
        <v>155713</v>
      </c>
      <c r="N10" s="56"/>
      <c r="O10" s="8" t="s">
        <v>559</v>
      </c>
    </row>
    <row r="11" spans="1:17" ht="12.75" x14ac:dyDescent="0.2">
      <c r="A11" s="1">
        <v>10</v>
      </c>
      <c r="B11" s="57" t="s">
        <v>571</v>
      </c>
      <c r="D11" s="63">
        <v>335</v>
      </c>
      <c r="F11" s="107">
        <v>7400</v>
      </c>
      <c r="G11" s="107" t="s">
        <v>220</v>
      </c>
      <c r="H11" s="107">
        <v>16500</v>
      </c>
      <c r="I11" s="107"/>
      <c r="K11" s="95">
        <v>240321</v>
      </c>
      <c r="L11" s="95"/>
      <c r="M11" s="56">
        <v>267040</v>
      </c>
      <c r="N11" s="56"/>
      <c r="O11" s="8" t="s">
        <v>572</v>
      </c>
      <c r="Q11" s="1" t="s">
        <v>573</v>
      </c>
    </row>
    <row r="12" spans="1:17" ht="12.75" x14ac:dyDescent="0.2">
      <c r="A12" s="1">
        <v>11</v>
      </c>
      <c r="B12" s="57" t="s">
        <v>574</v>
      </c>
      <c r="D12" s="63">
        <v>339</v>
      </c>
      <c r="F12" s="107">
        <v>7520</v>
      </c>
      <c r="G12" s="107" t="s">
        <v>221</v>
      </c>
      <c r="H12" s="107">
        <v>23386</v>
      </c>
      <c r="I12" s="107"/>
      <c r="K12" s="95">
        <v>47956</v>
      </c>
      <c r="L12" s="95"/>
      <c r="M12" s="56">
        <v>79600</v>
      </c>
      <c r="N12" s="56"/>
      <c r="O12" s="6" t="s">
        <v>575</v>
      </c>
      <c r="Q12" s="1" t="s">
        <v>573</v>
      </c>
    </row>
    <row r="13" spans="1:17" ht="12.75" x14ac:dyDescent="0.2">
      <c r="A13" s="1">
        <v>12</v>
      </c>
      <c r="B13" s="57" t="s">
        <v>531</v>
      </c>
      <c r="C13" s="57"/>
      <c r="D13" s="64">
        <v>331</v>
      </c>
      <c r="E13" s="64"/>
      <c r="F13" s="107">
        <v>7524</v>
      </c>
      <c r="G13" s="107" t="s">
        <v>222</v>
      </c>
      <c r="H13" s="107">
        <v>64685</v>
      </c>
      <c r="I13" s="107"/>
      <c r="J13" s="109"/>
      <c r="K13" s="95">
        <v>16500</v>
      </c>
      <c r="L13" s="95"/>
      <c r="M13" s="56">
        <v>16500</v>
      </c>
      <c r="N13" s="56"/>
      <c r="O13" s="8" t="s">
        <v>532</v>
      </c>
      <c r="Q13" s="1" t="s">
        <v>842</v>
      </c>
    </row>
    <row r="14" spans="1:17" ht="12.75" x14ac:dyDescent="0.2">
      <c r="A14" s="1">
        <v>13</v>
      </c>
      <c r="B14" s="57" t="s">
        <v>533</v>
      </c>
      <c r="C14" s="57"/>
      <c r="D14" s="64">
        <v>301</v>
      </c>
      <c r="E14" s="64"/>
      <c r="F14" s="107">
        <v>7525</v>
      </c>
      <c r="G14" s="107" t="s">
        <v>223</v>
      </c>
      <c r="H14" s="107">
        <v>862719</v>
      </c>
      <c r="I14" s="107"/>
      <c r="J14" s="109"/>
      <c r="K14" s="95">
        <v>6922</v>
      </c>
      <c r="L14" s="95"/>
      <c r="M14" s="56">
        <v>10445</v>
      </c>
      <c r="N14" s="56"/>
      <c r="O14" s="9" t="s">
        <v>534</v>
      </c>
    </row>
    <row r="15" spans="1:17" ht="12.75" x14ac:dyDescent="0.2">
      <c r="A15" s="1">
        <v>14</v>
      </c>
      <c r="B15" s="57" t="s">
        <v>180</v>
      </c>
      <c r="C15" s="57"/>
      <c r="D15" s="64">
        <v>342</v>
      </c>
      <c r="E15" s="64"/>
      <c r="F15" s="107">
        <v>7601</v>
      </c>
      <c r="G15" s="107" t="s">
        <v>224</v>
      </c>
      <c r="H15" s="107">
        <v>40140</v>
      </c>
      <c r="I15" s="107"/>
      <c r="J15" s="109"/>
      <c r="K15" s="95">
        <v>279468</v>
      </c>
      <c r="L15" s="95"/>
      <c r="M15" s="56">
        <v>241176</v>
      </c>
      <c r="N15" s="56"/>
      <c r="O15" s="8" t="s">
        <v>537</v>
      </c>
      <c r="Q15" s="1" t="s">
        <v>538</v>
      </c>
    </row>
    <row r="16" spans="1:17" ht="12.75" x14ac:dyDescent="0.2">
      <c r="A16" s="1">
        <v>15</v>
      </c>
      <c r="B16" s="57" t="s">
        <v>181</v>
      </c>
      <c r="C16" s="57"/>
      <c r="D16" s="64">
        <v>342</v>
      </c>
      <c r="E16" s="64"/>
      <c r="F16" s="107">
        <v>7621</v>
      </c>
      <c r="G16" s="107" t="s">
        <v>225</v>
      </c>
      <c r="H16" s="107">
        <v>23403</v>
      </c>
      <c r="I16" s="107"/>
      <c r="J16" s="109"/>
      <c r="K16" s="95">
        <v>167234</v>
      </c>
      <c r="L16" s="95"/>
      <c r="M16" s="56">
        <v>202824</v>
      </c>
      <c r="N16" s="56"/>
      <c r="O16" s="6" t="s">
        <v>537</v>
      </c>
      <c r="Q16" s="1" t="s">
        <v>540</v>
      </c>
    </row>
    <row r="17" spans="1:17" ht="12.75" x14ac:dyDescent="0.2">
      <c r="A17" s="1">
        <v>16</v>
      </c>
      <c r="B17" s="57" t="s">
        <v>541</v>
      </c>
      <c r="C17" s="57"/>
      <c r="D17" s="64">
        <v>340</v>
      </c>
      <c r="E17" s="64"/>
      <c r="F17" s="107">
        <v>7626</v>
      </c>
      <c r="G17" s="107" t="s">
        <v>226</v>
      </c>
      <c r="H17" s="107">
        <v>46988</v>
      </c>
      <c r="I17" s="107"/>
      <c r="J17" s="109"/>
      <c r="K17" s="95">
        <v>40140</v>
      </c>
      <c r="L17" s="95"/>
      <c r="M17" s="56">
        <v>40141</v>
      </c>
      <c r="N17" s="56"/>
      <c r="O17" s="8" t="s">
        <v>542</v>
      </c>
    </row>
    <row r="18" spans="1:17" ht="12.75" x14ac:dyDescent="0.2">
      <c r="A18" s="1">
        <v>17</v>
      </c>
      <c r="B18" s="57" t="s">
        <v>543</v>
      </c>
      <c r="C18" s="57"/>
      <c r="D18" s="64">
        <v>349</v>
      </c>
      <c r="E18" s="64"/>
      <c r="F18" s="107">
        <v>7628</v>
      </c>
      <c r="G18" s="107" t="s">
        <v>227</v>
      </c>
      <c r="H18" s="107">
        <v>209077</v>
      </c>
      <c r="I18" s="107"/>
      <c r="J18" s="109"/>
      <c r="L18" s="96">
        <v>9596</v>
      </c>
      <c r="M18" s="59">
        <v>-2108</v>
      </c>
      <c r="N18" s="58"/>
      <c r="O18" s="6" t="s">
        <v>544</v>
      </c>
    </row>
    <row r="19" spans="1:17" ht="12.75" x14ac:dyDescent="0.2">
      <c r="A19" s="1">
        <v>18</v>
      </c>
      <c r="B19" s="1" t="s">
        <v>467</v>
      </c>
      <c r="C19" s="24"/>
      <c r="D19" s="63">
        <v>380</v>
      </c>
      <c r="F19" s="107">
        <v>7630</v>
      </c>
      <c r="G19" s="107" t="s">
        <v>228</v>
      </c>
      <c r="H19" s="107">
        <v>167234</v>
      </c>
      <c r="I19" s="107"/>
      <c r="J19" s="108">
        <v>4100</v>
      </c>
      <c r="L19" s="94">
        <v>372</v>
      </c>
      <c r="M19" s="52">
        <v>1876</v>
      </c>
      <c r="N19" s="52"/>
      <c r="O19" s="8" t="s">
        <v>468</v>
      </c>
    </row>
    <row r="20" spans="1:17" ht="12.75" x14ac:dyDescent="0.2">
      <c r="A20" s="1">
        <v>19</v>
      </c>
      <c r="B20" s="57" t="s">
        <v>583</v>
      </c>
      <c r="D20" s="63">
        <v>411</v>
      </c>
      <c r="F20" s="107">
        <v>7728</v>
      </c>
      <c r="G20" s="107" t="s">
        <v>229</v>
      </c>
      <c r="H20" s="107"/>
      <c r="I20" s="107">
        <v>9596</v>
      </c>
      <c r="K20" s="95">
        <v>23386</v>
      </c>
      <c r="L20" s="95"/>
      <c r="M20" s="56">
        <v>49178</v>
      </c>
      <c r="N20" s="56"/>
      <c r="O20" s="9" t="s">
        <v>584</v>
      </c>
    </row>
    <row r="21" spans="1:17" ht="12.75" x14ac:dyDescent="0.2">
      <c r="A21" s="1">
        <v>20</v>
      </c>
      <c r="B21" s="57" t="s">
        <v>585</v>
      </c>
      <c r="D21" s="63">
        <v>412</v>
      </c>
      <c r="F21" s="107">
        <v>7901</v>
      </c>
      <c r="G21" s="107" t="s">
        <v>230</v>
      </c>
      <c r="H21" s="107">
        <v>303243</v>
      </c>
      <c r="I21" s="107"/>
      <c r="K21" s="95">
        <v>57763</v>
      </c>
      <c r="L21" s="95"/>
      <c r="M21" s="56">
        <v>67998</v>
      </c>
      <c r="N21" s="56"/>
      <c r="O21" s="10" t="s">
        <v>586</v>
      </c>
    </row>
    <row r="22" spans="1:17" ht="12.75" x14ac:dyDescent="0.2">
      <c r="A22" s="1">
        <v>21</v>
      </c>
      <c r="B22" s="57" t="s">
        <v>211</v>
      </c>
      <c r="D22" s="63">
        <v>415</v>
      </c>
      <c r="F22" s="107">
        <v>7903</v>
      </c>
      <c r="G22" s="107" t="s">
        <v>231</v>
      </c>
      <c r="H22" s="107"/>
      <c r="I22" s="107">
        <v>17090</v>
      </c>
      <c r="K22" s="95">
        <v>303243</v>
      </c>
      <c r="L22" s="95"/>
      <c r="M22" s="56">
        <v>104037</v>
      </c>
      <c r="N22" s="56"/>
      <c r="O22" s="8" t="s">
        <v>594</v>
      </c>
    </row>
    <row r="23" spans="1:17" ht="12.75" x14ac:dyDescent="0.2">
      <c r="A23" s="1">
        <v>22</v>
      </c>
      <c r="B23" s="57" t="s">
        <v>595</v>
      </c>
      <c r="D23" s="63">
        <v>420</v>
      </c>
      <c r="F23" s="107">
        <v>7906</v>
      </c>
      <c r="G23" s="107" t="s">
        <v>232</v>
      </c>
      <c r="H23" s="107"/>
      <c r="I23" s="107">
        <v>209529</v>
      </c>
      <c r="L23" s="95">
        <v>209529</v>
      </c>
      <c r="M23" s="56">
        <v>30830</v>
      </c>
      <c r="N23" s="56"/>
      <c r="O23" s="6" t="s">
        <v>596</v>
      </c>
    </row>
    <row r="24" spans="1:17" ht="12.75" x14ac:dyDescent="0.2">
      <c r="A24" s="1">
        <v>23</v>
      </c>
      <c r="B24" s="57" t="s">
        <v>598</v>
      </c>
      <c r="D24" s="63">
        <v>417</v>
      </c>
      <c r="F24" s="107">
        <v>7927</v>
      </c>
      <c r="G24" s="107" t="s">
        <v>233</v>
      </c>
      <c r="H24" s="107">
        <v>135798</v>
      </c>
      <c r="I24" s="107"/>
      <c r="K24" s="95">
        <v>135798</v>
      </c>
      <c r="L24" s="95"/>
      <c r="M24" s="56">
        <v>249611</v>
      </c>
      <c r="N24" s="56"/>
      <c r="O24" s="9" t="s">
        <v>599</v>
      </c>
    </row>
    <row r="25" spans="1:17" ht="12.75" x14ac:dyDescent="0.2">
      <c r="A25" s="1">
        <v>24</v>
      </c>
      <c r="B25" s="57" t="s">
        <v>182</v>
      </c>
      <c r="D25" s="63">
        <v>424</v>
      </c>
      <c r="F25" s="107">
        <v>7954</v>
      </c>
      <c r="G25" s="107" t="s">
        <v>234</v>
      </c>
      <c r="H25" s="107">
        <v>700000</v>
      </c>
      <c r="I25" s="107"/>
      <c r="L25" s="95">
        <v>24878</v>
      </c>
      <c r="M25" s="56">
        <v>-35114</v>
      </c>
      <c r="N25" s="56"/>
      <c r="O25" s="9" t="s">
        <v>603</v>
      </c>
    </row>
    <row r="26" spans="1:17" ht="12.75" x14ac:dyDescent="0.2">
      <c r="A26" s="1">
        <v>25</v>
      </c>
      <c r="B26" s="57" t="s">
        <v>183</v>
      </c>
      <c r="D26" s="63">
        <v>424</v>
      </c>
      <c r="F26" s="107">
        <v>9000</v>
      </c>
      <c r="G26" s="107" t="s">
        <v>235</v>
      </c>
      <c r="H26" s="107"/>
      <c r="I26" s="107">
        <v>4814513</v>
      </c>
      <c r="K26" s="95">
        <v>7788</v>
      </c>
      <c r="L26" s="95"/>
      <c r="M26" s="56">
        <v>-12191</v>
      </c>
      <c r="N26" s="56"/>
      <c r="O26" s="10" t="s">
        <v>605</v>
      </c>
    </row>
    <row r="27" spans="1:17" ht="12.75" x14ac:dyDescent="0.2">
      <c r="A27" s="1">
        <v>26</v>
      </c>
      <c r="B27" s="57" t="s">
        <v>626</v>
      </c>
      <c r="D27" s="63">
        <v>453</v>
      </c>
      <c r="F27" s="107">
        <v>10</v>
      </c>
      <c r="G27" s="107" t="s">
        <v>236</v>
      </c>
      <c r="H27" s="107">
        <v>415682</v>
      </c>
      <c r="I27" s="107"/>
      <c r="K27" s="95">
        <v>700000</v>
      </c>
      <c r="L27" s="95"/>
      <c r="M27" s="56">
        <v>1000000</v>
      </c>
      <c r="N27" s="56"/>
      <c r="O27" s="8" t="s">
        <v>627</v>
      </c>
    </row>
    <row r="28" spans="1:17" ht="12.75" x14ac:dyDescent="0.2">
      <c r="A28" s="1">
        <v>27</v>
      </c>
      <c r="B28" s="7" t="s">
        <v>479</v>
      </c>
      <c r="F28" s="107">
        <v>11</v>
      </c>
      <c r="G28" s="107" t="s">
        <v>237</v>
      </c>
      <c r="H28" s="107">
        <v>82565</v>
      </c>
      <c r="I28" s="107"/>
      <c r="O28" s="6" t="s">
        <v>480</v>
      </c>
    </row>
    <row r="29" spans="1:17" ht="12.75" x14ac:dyDescent="0.2">
      <c r="A29" s="1">
        <v>28</v>
      </c>
      <c r="B29" s="57" t="s">
        <v>185</v>
      </c>
      <c r="C29" s="57"/>
      <c r="D29" s="64">
        <v>500</v>
      </c>
      <c r="E29" s="64"/>
      <c r="F29" s="107">
        <v>15</v>
      </c>
      <c r="G29" s="107" t="s">
        <v>238</v>
      </c>
      <c r="H29" s="107"/>
      <c r="I29" s="107">
        <v>51724</v>
      </c>
      <c r="J29" s="109"/>
      <c r="K29" s="95">
        <v>415682</v>
      </c>
      <c r="O29" s="6" t="s">
        <v>633</v>
      </c>
      <c r="Q29" s="1" t="s">
        <v>634</v>
      </c>
    </row>
    <row r="30" spans="1:17" ht="12.75" x14ac:dyDescent="0.2">
      <c r="A30" s="1">
        <v>29</v>
      </c>
      <c r="B30" s="57" t="s">
        <v>184</v>
      </c>
      <c r="C30" s="57"/>
      <c r="D30" s="64">
        <v>501</v>
      </c>
      <c r="E30" s="64"/>
      <c r="F30" s="107">
        <v>19</v>
      </c>
      <c r="G30" s="107" t="s">
        <v>239</v>
      </c>
      <c r="H30" s="107"/>
      <c r="I30" s="107">
        <v>40140</v>
      </c>
      <c r="J30" s="109"/>
      <c r="K30" s="95">
        <v>82565</v>
      </c>
      <c r="O30" s="8" t="s">
        <v>636</v>
      </c>
      <c r="Q30" s="1" t="s">
        <v>634</v>
      </c>
    </row>
    <row r="31" spans="1:17" ht="12.75" x14ac:dyDescent="0.2">
      <c r="A31" s="1">
        <v>30</v>
      </c>
      <c r="B31" s="57" t="s">
        <v>186</v>
      </c>
      <c r="C31" s="57"/>
      <c r="D31" s="64">
        <v>505</v>
      </c>
      <c r="E31" s="64"/>
      <c r="F31" s="107">
        <v>210</v>
      </c>
      <c r="G31" s="107" t="s">
        <v>240</v>
      </c>
      <c r="H31" s="107">
        <v>2067544</v>
      </c>
      <c r="I31" s="107"/>
      <c r="J31" s="109"/>
      <c r="L31" s="95">
        <v>51724</v>
      </c>
      <c r="O31" s="8" t="s">
        <v>639</v>
      </c>
      <c r="Q31" s="1" t="s">
        <v>634</v>
      </c>
    </row>
    <row r="32" spans="1:17" ht="12.75" x14ac:dyDescent="0.2">
      <c r="A32" s="1">
        <v>31</v>
      </c>
      <c r="B32" s="57" t="s">
        <v>187</v>
      </c>
      <c r="C32" s="57"/>
      <c r="D32" s="64">
        <v>507</v>
      </c>
      <c r="E32" s="64"/>
      <c r="F32" s="107">
        <v>215</v>
      </c>
      <c r="G32" s="107" t="s">
        <v>241</v>
      </c>
      <c r="H32" s="107"/>
      <c r="I32" s="107">
        <v>72887</v>
      </c>
      <c r="J32" s="109"/>
      <c r="L32" s="95">
        <v>40140</v>
      </c>
      <c r="O32" s="6" t="s">
        <v>641</v>
      </c>
      <c r="Q32" s="1" t="s">
        <v>634</v>
      </c>
    </row>
    <row r="33" spans="1:15" ht="12.75" x14ac:dyDescent="0.2">
      <c r="A33" s="1">
        <v>32</v>
      </c>
      <c r="B33" s="57" t="s">
        <v>188</v>
      </c>
      <c r="D33" s="64">
        <v>520</v>
      </c>
      <c r="E33" s="64"/>
      <c r="F33" s="107">
        <v>219</v>
      </c>
      <c r="G33" s="107" t="s">
        <v>242</v>
      </c>
      <c r="H33" s="107"/>
      <c r="I33" s="107">
        <v>23403</v>
      </c>
      <c r="J33" s="109"/>
      <c r="K33" s="95">
        <v>2067544</v>
      </c>
      <c r="M33" s="56">
        <v>12369803</v>
      </c>
      <c r="N33" s="56"/>
      <c r="O33" s="6" t="s">
        <v>657</v>
      </c>
    </row>
    <row r="34" spans="1:15" ht="12.75" x14ac:dyDescent="0.2">
      <c r="A34" s="1">
        <v>33</v>
      </c>
      <c r="B34" s="57" t="s">
        <v>189</v>
      </c>
      <c r="D34" s="64">
        <v>521</v>
      </c>
      <c r="E34" s="64"/>
      <c r="F34" s="107">
        <v>260</v>
      </c>
      <c r="G34" s="107" t="s">
        <v>243</v>
      </c>
      <c r="H34" s="107">
        <v>927564</v>
      </c>
      <c r="I34" s="107"/>
      <c r="J34" s="109"/>
      <c r="K34" s="95"/>
      <c r="M34" s="56">
        <v>197350</v>
      </c>
      <c r="N34" s="56"/>
      <c r="O34" s="8" t="s">
        <v>658</v>
      </c>
    </row>
    <row r="35" spans="1:15" ht="12.75" x14ac:dyDescent="0.2">
      <c r="A35" s="1">
        <v>34</v>
      </c>
      <c r="B35" s="57" t="s">
        <v>190</v>
      </c>
      <c r="D35" s="64">
        <v>522</v>
      </c>
      <c r="E35" s="64"/>
      <c r="F35" s="107">
        <v>261</v>
      </c>
      <c r="G35" s="107" t="s">
        <v>244</v>
      </c>
      <c r="H35" s="107">
        <v>24375</v>
      </c>
      <c r="I35" s="107"/>
      <c r="J35" s="109"/>
      <c r="K35" s="95"/>
      <c r="M35" s="56">
        <v>-14872</v>
      </c>
      <c r="N35" s="56"/>
      <c r="O35" s="6" t="s">
        <v>660</v>
      </c>
    </row>
    <row r="36" spans="1:15" ht="12.75" x14ac:dyDescent="0.2">
      <c r="A36" s="1">
        <v>35</v>
      </c>
      <c r="B36" s="57" t="s">
        <v>191</v>
      </c>
      <c r="D36" s="64">
        <v>525</v>
      </c>
      <c r="E36" s="64"/>
      <c r="F36" s="107">
        <v>262</v>
      </c>
      <c r="G36" s="107" t="s">
        <v>245</v>
      </c>
      <c r="H36" s="107"/>
      <c r="I36" s="107">
        <v>14820</v>
      </c>
      <c r="J36" s="109"/>
      <c r="L36" s="95">
        <v>72887</v>
      </c>
      <c r="M36" s="56">
        <v>8577728</v>
      </c>
      <c r="N36" s="56"/>
      <c r="O36" s="6" t="s">
        <v>661</v>
      </c>
    </row>
    <row r="37" spans="1:15" ht="12.75" x14ac:dyDescent="0.2">
      <c r="A37" s="1">
        <v>36</v>
      </c>
      <c r="B37" s="57" t="s">
        <v>192</v>
      </c>
      <c r="D37" s="64">
        <v>527</v>
      </c>
      <c r="E37" s="64"/>
      <c r="F37" s="107">
        <v>265</v>
      </c>
      <c r="G37" s="107" t="s">
        <v>246</v>
      </c>
      <c r="H37" s="107"/>
      <c r="I37" s="107">
        <v>826476</v>
      </c>
      <c r="J37" s="109"/>
      <c r="L37" s="95">
        <v>23403</v>
      </c>
      <c r="M37" s="56">
        <v>446702</v>
      </c>
      <c r="N37" s="56"/>
      <c r="O37" s="8" t="s">
        <v>663</v>
      </c>
    </row>
    <row r="38" spans="1:15" ht="12.75" x14ac:dyDescent="0.2">
      <c r="A38" s="1">
        <v>37</v>
      </c>
      <c r="B38" s="57" t="s">
        <v>193</v>
      </c>
      <c r="D38" s="64">
        <v>526</v>
      </c>
      <c r="E38" s="64"/>
      <c r="F38" s="107">
        <v>266</v>
      </c>
      <c r="G38" s="107" t="s">
        <v>247</v>
      </c>
      <c r="H38" s="107">
        <v>14820</v>
      </c>
      <c r="I38" s="107"/>
      <c r="J38" s="109"/>
      <c r="K38" s="95"/>
      <c r="M38" s="56">
        <v>-14872</v>
      </c>
      <c r="N38" s="56"/>
      <c r="O38" s="6" t="s">
        <v>664</v>
      </c>
    </row>
    <row r="39" spans="1:15" ht="12.75" x14ac:dyDescent="0.2">
      <c r="A39" s="1">
        <v>38</v>
      </c>
      <c r="B39" s="57" t="s">
        <v>194</v>
      </c>
      <c r="C39" s="58"/>
      <c r="D39" s="70">
        <v>550</v>
      </c>
      <c r="E39" s="70"/>
      <c r="F39" s="107">
        <v>269</v>
      </c>
      <c r="G39" s="107" t="s">
        <v>248</v>
      </c>
      <c r="H39" s="107"/>
      <c r="I39" s="107">
        <v>46988</v>
      </c>
      <c r="J39" s="110"/>
      <c r="K39" s="95">
        <v>9374695</v>
      </c>
      <c r="L39" s="97"/>
      <c r="M39" s="58"/>
      <c r="N39" s="58"/>
      <c r="O39" s="8"/>
    </row>
    <row r="40" spans="1:15" ht="12.75" x14ac:dyDescent="0.2">
      <c r="A40" s="1">
        <v>39</v>
      </c>
      <c r="B40" s="57" t="s">
        <v>195</v>
      </c>
      <c r="C40" s="58"/>
      <c r="D40" s="70">
        <v>551</v>
      </c>
      <c r="E40" s="70"/>
      <c r="F40" s="107">
        <v>280</v>
      </c>
      <c r="G40" s="107" t="s">
        <v>249</v>
      </c>
      <c r="H40" s="107">
        <v>9374695</v>
      </c>
      <c r="I40" s="107"/>
      <c r="J40" s="110"/>
      <c r="K40" s="95">
        <v>172975</v>
      </c>
      <c r="L40" s="97"/>
      <c r="M40" s="58"/>
      <c r="N40" s="58"/>
      <c r="O40" s="8"/>
    </row>
    <row r="41" spans="1:15" ht="12.75" x14ac:dyDescent="0.2">
      <c r="A41" s="1">
        <v>40</v>
      </c>
      <c r="B41" s="57" t="s">
        <v>196</v>
      </c>
      <c r="C41" s="58"/>
      <c r="D41" s="70">
        <v>552</v>
      </c>
      <c r="E41" s="70"/>
      <c r="F41" s="107">
        <v>281</v>
      </c>
      <c r="G41" s="107" t="s">
        <v>250</v>
      </c>
      <c r="H41" s="107">
        <v>172975</v>
      </c>
      <c r="I41" s="107"/>
      <c r="J41" s="110"/>
      <c r="L41" s="95">
        <v>52</v>
      </c>
      <c r="M41" s="58"/>
      <c r="N41" s="58"/>
      <c r="O41" s="8"/>
    </row>
    <row r="42" spans="1:15" ht="12.75" x14ac:dyDescent="0.2">
      <c r="A42" s="1">
        <v>41</v>
      </c>
      <c r="B42" s="57" t="s">
        <v>197</v>
      </c>
      <c r="C42" s="58"/>
      <c r="D42" s="70">
        <v>555</v>
      </c>
      <c r="E42" s="70"/>
      <c r="F42" s="107">
        <v>282</v>
      </c>
      <c r="G42" s="107" t="s">
        <v>251</v>
      </c>
      <c r="H42" s="107"/>
      <c r="I42" s="107">
        <v>52</v>
      </c>
      <c r="J42" s="110"/>
      <c r="L42" s="95">
        <v>7678365</v>
      </c>
      <c r="M42" s="58"/>
      <c r="N42" s="58"/>
      <c r="O42" s="8"/>
    </row>
    <row r="43" spans="1:15" ht="12.75" x14ac:dyDescent="0.2">
      <c r="A43" s="1">
        <v>42</v>
      </c>
      <c r="B43" s="57" t="s">
        <v>198</v>
      </c>
      <c r="C43" s="58"/>
      <c r="D43" s="70">
        <v>557</v>
      </c>
      <c r="E43" s="70"/>
      <c r="F43" s="107">
        <v>285</v>
      </c>
      <c r="G43" s="107" t="s">
        <v>252</v>
      </c>
      <c r="H43" s="107"/>
      <c r="I43" s="107">
        <v>7678365</v>
      </c>
      <c r="J43" s="110"/>
      <c r="L43" s="95">
        <v>376311</v>
      </c>
      <c r="M43" s="58"/>
      <c r="N43" s="58"/>
      <c r="O43" s="8"/>
    </row>
    <row r="44" spans="1:15" ht="12.75" x14ac:dyDescent="0.2">
      <c r="A44" s="1">
        <v>43</v>
      </c>
      <c r="B44" s="57" t="s">
        <v>199</v>
      </c>
      <c r="C44" s="58"/>
      <c r="D44" s="70">
        <v>556</v>
      </c>
      <c r="E44" s="70"/>
      <c r="F44" s="107">
        <v>286</v>
      </c>
      <c r="G44" s="107" t="s">
        <v>253</v>
      </c>
      <c r="H44" s="107">
        <v>52</v>
      </c>
      <c r="I44" s="107"/>
      <c r="J44" s="110"/>
      <c r="K44" s="95">
        <v>52</v>
      </c>
      <c r="L44" s="97"/>
      <c r="M44" s="58"/>
      <c r="N44" s="58"/>
      <c r="O44" s="8"/>
    </row>
    <row r="45" spans="1:15" ht="12.75" x14ac:dyDescent="0.2">
      <c r="A45" s="1">
        <v>44</v>
      </c>
      <c r="B45" s="57" t="s">
        <v>200</v>
      </c>
      <c r="C45" s="58"/>
      <c r="D45" s="70">
        <v>540</v>
      </c>
      <c r="E45" s="70"/>
      <c r="F45" s="107">
        <v>289</v>
      </c>
      <c r="G45" s="107" t="s">
        <v>254</v>
      </c>
      <c r="H45" s="107"/>
      <c r="I45" s="107">
        <v>376311</v>
      </c>
      <c r="J45" s="110"/>
      <c r="K45" s="95">
        <v>927564</v>
      </c>
      <c r="L45" s="97"/>
      <c r="M45" s="58"/>
      <c r="N45" s="58"/>
      <c r="O45" s="8"/>
    </row>
    <row r="46" spans="1:15" ht="12.75" x14ac:dyDescent="0.2">
      <c r="A46" s="1">
        <v>45</v>
      </c>
      <c r="B46" s="57" t="s">
        <v>201</v>
      </c>
      <c r="C46" s="58"/>
      <c r="D46" s="70">
        <v>541</v>
      </c>
      <c r="E46" s="70"/>
      <c r="F46" s="107">
        <v>1040</v>
      </c>
      <c r="G46" s="107" t="s">
        <v>255</v>
      </c>
      <c r="H46" s="107">
        <v>147996</v>
      </c>
      <c r="I46" s="107"/>
      <c r="J46" s="110"/>
      <c r="K46" s="95">
        <v>24375</v>
      </c>
      <c r="L46" s="97"/>
      <c r="M46" s="58"/>
      <c r="N46" s="58"/>
      <c r="O46" s="8"/>
    </row>
    <row r="47" spans="1:15" ht="12.75" x14ac:dyDescent="0.2">
      <c r="A47" s="1">
        <v>46</v>
      </c>
      <c r="B47" s="57" t="s">
        <v>202</v>
      </c>
      <c r="C47" s="58"/>
      <c r="D47" s="70">
        <v>542</v>
      </c>
      <c r="E47" s="70"/>
      <c r="F47" s="107">
        <v>1050</v>
      </c>
      <c r="G47" s="107" t="s">
        <v>256</v>
      </c>
      <c r="H47" s="107">
        <v>2046481</v>
      </c>
      <c r="I47" s="107"/>
      <c r="J47" s="110"/>
      <c r="L47" s="95">
        <v>14820</v>
      </c>
      <c r="M47" s="58"/>
      <c r="N47" s="58"/>
      <c r="O47" s="8"/>
    </row>
    <row r="48" spans="1:15" ht="12.75" x14ac:dyDescent="0.2">
      <c r="A48" s="1">
        <v>47</v>
      </c>
      <c r="B48" s="57" t="s">
        <v>203</v>
      </c>
      <c r="C48" s="58"/>
      <c r="D48" s="70">
        <v>545</v>
      </c>
      <c r="E48" s="70"/>
      <c r="F48" s="107">
        <v>1060</v>
      </c>
      <c r="G48" s="107" t="s">
        <v>257</v>
      </c>
      <c r="H48" s="107">
        <v>615</v>
      </c>
      <c r="I48" s="107"/>
      <c r="J48" s="110"/>
      <c r="L48" s="95">
        <v>826476</v>
      </c>
      <c r="M48" s="58"/>
      <c r="N48" s="58"/>
      <c r="O48" s="8"/>
    </row>
    <row r="49" spans="1:17" ht="12.75" x14ac:dyDescent="0.2">
      <c r="A49" s="1">
        <v>48</v>
      </c>
      <c r="B49" s="57" t="s">
        <v>204</v>
      </c>
      <c r="C49" s="58"/>
      <c r="D49" s="70">
        <v>547</v>
      </c>
      <c r="E49" s="70"/>
      <c r="F49" s="107">
        <v>1070</v>
      </c>
      <c r="G49" s="107" t="s">
        <v>258</v>
      </c>
      <c r="H49" s="107">
        <v>3186522</v>
      </c>
      <c r="I49" s="107"/>
      <c r="J49" s="110"/>
      <c r="L49" s="95">
        <v>46988</v>
      </c>
      <c r="M49" s="58"/>
      <c r="N49" s="58"/>
      <c r="O49" s="8"/>
    </row>
    <row r="50" spans="1:17" ht="12.75" x14ac:dyDescent="0.2">
      <c r="A50" s="1">
        <v>49</v>
      </c>
      <c r="B50" s="57" t="s">
        <v>205</v>
      </c>
      <c r="C50" s="58"/>
      <c r="D50" s="70">
        <v>546</v>
      </c>
      <c r="E50" s="70"/>
      <c r="F50" s="107">
        <v>1090</v>
      </c>
      <c r="G50" s="107" t="s">
        <v>259</v>
      </c>
      <c r="H50" s="107"/>
      <c r="I50" s="107">
        <v>198508</v>
      </c>
      <c r="J50" s="110"/>
      <c r="K50" s="95">
        <v>14820</v>
      </c>
      <c r="L50" s="97"/>
      <c r="M50" s="58"/>
      <c r="N50" s="58"/>
      <c r="O50" s="8"/>
    </row>
    <row r="51" spans="1:17" ht="12.75" x14ac:dyDescent="0.2">
      <c r="A51" s="1">
        <v>50</v>
      </c>
      <c r="B51" s="57" t="s">
        <v>670</v>
      </c>
      <c r="C51" s="57"/>
      <c r="D51" s="64">
        <v>631</v>
      </c>
      <c r="E51" s="64"/>
      <c r="F51" s="107">
        <v>1200</v>
      </c>
      <c r="G51" s="107" t="s">
        <v>260</v>
      </c>
      <c r="H51" s="107"/>
      <c r="I51" s="107">
        <v>603843</v>
      </c>
      <c r="J51" s="109"/>
      <c r="K51" s="95">
        <v>147996</v>
      </c>
      <c r="L51" s="95"/>
      <c r="M51" s="56">
        <v>182290</v>
      </c>
      <c r="N51" s="56"/>
      <c r="O51" s="6" t="s">
        <v>671</v>
      </c>
    </row>
    <row r="52" spans="1:17" ht="12.75" x14ac:dyDescent="0.2">
      <c r="A52" s="1">
        <v>51</v>
      </c>
      <c r="B52" s="57" t="s">
        <v>672</v>
      </c>
      <c r="C52" s="57"/>
      <c r="D52" s="64">
        <v>635</v>
      </c>
      <c r="E52" s="64"/>
      <c r="F52" s="107">
        <v>1300</v>
      </c>
      <c r="G52" s="107" t="s">
        <v>261</v>
      </c>
      <c r="H52" s="107">
        <v>892693</v>
      </c>
      <c r="I52" s="107"/>
      <c r="J52" s="109"/>
      <c r="K52" s="95">
        <v>2046481</v>
      </c>
      <c r="L52" s="95"/>
      <c r="M52" s="56">
        <v>2227691</v>
      </c>
      <c r="N52" s="56"/>
      <c r="O52" s="8" t="s">
        <v>673</v>
      </c>
    </row>
    <row r="53" spans="1:17" ht="12.75" x14ac:dyDescent="0.2">
      <c r="A53" s="1">
        <v>52</v>
      </c>
      <c r="B53" s="57" t="s">
        <v>674</v>
      </c>
      <c r="C53" s="57"/>
      <c r="D53" s="64">
        <v>640</v>
      </c>
      <c r="E53" s="64"/>
      <c r="F53" s="107">
        <v>1310</v>
      </c>
      <c r="G53" s="107" t="s">
        <v>262</v>
      </c>
      <c r="H53" s="107">
        <v>442988</v>
      </c>
      <c r="I53" s="107"/>
      <c r="J53" s="109"/>
      <c r="K53" s="95">
        <v>615</v>
      </c>
      <c r="L53" s="95"/>
      <c r="M53" s="56">
        <v>836</v>
      </c>
      <c r="N53" s="56"/>
      <c r="O53" s="6" t="s">
        <v>675</v>
      </c>
    </row>
    <row r="54" spans="1:17" ht="12.75" x14ac:dyDescent="0.2">
      <c r="A54" s="1">
        <v>53</v>
      </c>
      <c r="B54" s="57" t="s">
        <v>679</v>
      </c>
      <c r="C54" s="57"/>
      <c r="D54" s="64">
        <v>651</v>
      </c>
      <c r="E54" s="64"/>
      <c r="F54" s="107">
        <v>1400</v>
      </c>
      <c r="G54" s="107" t="s">
        <v>263</v>
      </c>
      <c r="H54" s="107">
        <v>66330</v>
      </c>
      <c r="I54" s="107"/>
      <c r="J54" s="109"/>
      <c r="K54" s="95">
        <v>3186522</v>
      </c>
      <c r="L54" s="95"/>
      <c r="M54" s="56">
        <v>2231517</v>
      </c>
      <c r="N54" s="56"/>
      <c r="O54" s="6" t="s">
        <v>680</v>
      </c>
    </row>
    <row r="55" spans="1:17" ht="12.75" x14ac:dyDescent="0.2">
      <c r="A55" s="1">
        <v>54</v>
      </c>
      <c r="B55" s="57" t="s">
        <v>681</v>
      </c>
      <c r="C55" s="57"/>
      <c r="D55" s="64">
        <v>660</v>
      </c>
      <c r="E55" s="64"/>
      <c r="F55" s="107">
        <v>1401</v>
      </c>
      <c r="G55" s="107" t="s">
        <v>263</v>
      </c>
      <c r="H55" s="107"/>
      <c r="I55" s="107">
        <v>331701</v>
      </c>
      <c r="J55" s="109"/>
      <c r="K55" s="95"/>
      <c r="L55" s="95"/>
      <c r="M55" s="56">
        <v>822706</v>
      </c>
      <c r="N55" s="56"/>
      <c r="O55" s="8" t="s">
        <v>682</v>
      </c>
    </row>
    <row r="56" spans="1:17" ht="12.75" x14ac:dyDescent="0.2">
      <c r="A56" s="1">
        <v>55</v>
      </c>
      <c r="B56" s="57" t="s">
        <v>683</v>
      </c>
      <c r="C56" s="57"/>
      <c r="D56" s="64">
        <v>675</v>
      </c>
      <c r="E56" s="64"/>
      <c r="F56" s="107">
        <v>2030</v>
      </c>
      <c r="G56" s="107" t="s">
        <v>264</v>
      </c>
      <c r="H56" s="107"/>
      <c r="I56" s="107">
        <v>462838</v>
      </c>
      <c r="J56" s="109"/>
      <c r="K56" s="95">
        <v>500</v>
      </c>
      <c r="L56" s="95"/>
      <c r="M56" s="56">
        <v>2650</v>
      </c>
      <c r="N56" s="56"/>
      <c r="O56" s="6" t="s">
        <v>684</v>
      </c>
    </row>
    <row r="57" spans="1:17" ht="12.75" x14ac:dyDescent="0.2">
      <c r="A57" s="1">
        <v>56</v>
      </c>
      <c r="B57" s="57" t="s">
        <v>685</v>
      </c>
      <c r="C57" s="57"/>
      <c r="D57" s="64">
        <v>690</v>
      </c>
      <c r="E57" s="64"/>
      <c r="F57" s="107">
        <v>2060</v>
      </c>
      <c r="G57" s="107" t="s">
        <v>265</v>
      </c>
      <c r="H57" s="107"/>
      <c r="I57" s="107">
        <v>1978195</v>
      </c>
      <c r="J57" s="109"/>
      <c r="K57" s="95">
        <v>442988</v>
      </c>
      <c r="L57" s="95"/>
      <c r="M57" s="56">
        <v>328380</v>
      </c>
      <c r="N57" s="56"/>
      <c r="O57" s="8" t="s">
        <v>686</v>
      </c>
    </row>
    <row r="58" spans="1:17" ht="12.75" x14ac:dyDescent="0.2">
      <c r="A58" s="1">
        <v>57</v>
      </c>
      <c r="B58" s="57" t="s">
        <v>687</v>
      </c>
      <c r="C58" s="57"/>
      <c r="D58" s="64">
        <v>671</v>
      </c>
      <c r="E58" s="64"/>
      <c r="F58" s="107">
        <v>2080</v>
      </c>
      <c r="G58" s="107" t="s">
        <v>266</v>
      </c>
      <c r="H58" s="107"/>
      <c r="I58" s="107">
        <v>452680</v>
      </c>
      <c r="J58" s="109"/>
      <c r="K58" s="95">
        <v>892193</v>
      </c>
      <c r="L58" s="95"/>
      <c r="M58" s="56"/>
      <c r="N58" s="56"/>
      <c r="O58" s="6" t="s">
        <v>688</v>
      </c>
    </row>
    <row r="59" spans="1:17" ht="12.75" x14ac:dyDescent="0.2">
      <c r="A59" s="1">
        <v>58</v>
      </c>
      <c r="B59" s="1" t="s">
        <v>492</v>
      </c>
      <c r="C59" s="24"/>
      <c r="D59" s="63">
        <v>735</v>
      </c>
      <c r="F59" s="107">
        <v>2092</v>
      </c>
      <c r="G59" s="107" t="s">
        <v>267</v>
      </c>
      <c r="H59" s="107"/>
      <c r="I59" s="107">
        <v>171105</v>
      </c>
      <c r="K59" s="94">
        <v>66330</v>
      </c>
      <c r="L59" s="94"/>
      <c r="M59" s="52">
        <v>35082</v>
      </c>
      <c r="N59" s="52"/>
      <c r="O59" s="6" t="s">
        <v>493</v>
      </c>
    </row>
    <row r="60" spans="1:17" ht="12.75" x14ac:dyDescent="0.2">
      <c r="A60" s="1">
        <v>59</v>
      </c>
      <c r="B60" s="57" t="s">
        <v>583</v>
      </c>
      <c r="C60" s="57"/>
      <c r="D60" s="64">
        <v>735</v>
      </c>
      <c r="E60" s="64"/>
      <c r="F60" s="107">
        <v>2095</v>
      </c>
      <c r="G60" s="107" t="s">
        <v>268</v>
      </c>
      <c r="H60" s="107"/>
      <c r="I60" s="107">
        <v>804594</v>
      </c>
      <c r="J60" s="109"/>
      <c r="L60" s="95">
        <v>331701</v>
      </c>
      <c r="M60" s="56">
        <v>241815</v>
      </c>
      <c r="N60" s="56"/>
      <c r="O60" s="6" t="s">
        <v>690</v>
      </c>
      <c r="Q60" s="1" t="s">
        <v>691</v>
      </c>
    </row>
    <row r="61" spans="1:17" ht="12.75" x14ac:dyDescent="0.2">
      <c r="A61" s="1">
        <v>60</v>
      </c>
      <c r="B61" s="57" t="s">
        <v>692</v>
      </c>
      <c r="C61" s="57"/>
      <c r="D61" s="64">
        <v>800</v>
      </c>
      <c r="E61" s="64"/>
      <c r="F61" s="107">
        <v>2310</v>
      </c>
      <c r="G61" s="107" t="s">
        <v>269</v>
      </c>
      <c r="H61" s="107"/>
      <c r="I61" s="107">
        <v>592949</v>
      </c>
      <c r="J61" s="109"/>
      <c r="L61" s="95">
        <v>462838</v>
      </c>
      <c r="M61" s="56">
        <v>429504</v>
      </c>
      <c r="N61" s="56"/>
      <c r="O61" s="8" t="s">
        <v>693</v>
      </c>
    </row>
    <row r="62" spans="1:17" ht="12.75" x14ac:dyDescent="0.2">
      <c r="A62" s="1">
        <v>61</v>
      </c>
      <c r="B62" s="57" t="s">
        <v>694</v>
      </c>
      <c r="C62" s="57"/>
      <c r="D62" s="64">
        <v>771</v>
      </c>
      <c r="E62" s="64"/>
      <c r="F62" s="107">
        <v>2402</v>
      </c>
      <c r="G62" s="107" t="s">
        <v>231</v>
      </c>
      <c r="H62" s="107"/>
      <c r="I62" s="107">
        <v>148112</v>
      </c>
      <c r="J62" s="109"/>
      <c r="L62" s="95">
        <v>1978195</v>
      </c>
      <c r="M62" s="56">
        <v>2782060</v>
      </c>
      <c r="N62" s="56"/>
      <c r="O62" s="6" t="s">
        <v>695</v>
      </c>
    </row>
    <row r="63" spans="1:17" ht="12.75" x14ac:dyDescent="0.2">
      <c r="A63" s="1">
        <v>62</v>
      </c>
      <c r="B63" s="57" t="s">
        <v>696</v>
      </c>
      <c r="C63" s="57"/>
      <c r="D63" s="64">
        <v>785</v>
      </c>
      <c r="E63" s="64"/>
      <c r="F63" s="107">
        <v>3000</v>
      </c>
      <c r="G63" s="107" t="s">
        <v>270</v>
      </c>
      <c r="H63" s="107"/>
      <c r="I63" s="107">
        <v>3981190</v>
      </c>
      <c r="J63" s="109"/>
      <c r="L63" s="95">
        <v>452680</v>
      </c>
      <c r="M63" s="56">
        <v>415262</v>
      </c>
      <c r="N63" s="56"/>
      <c r="O63" s="8" t="s">
        <v>697</v>
      </c>
    </row>
    <row r="64" spans="1:17" ht="12.75" x14ac:dyDescent="0.2">
      <c r="A64" s="1">
        <v>63</v>
      </c>
      <c r="B64" s="57" t="s">
        <v>698</v>
      </c>
      <c r="C64" s="57"/>
      <c r="D64" s="64">
        <v>791</v>
      </c>
      <c r="E64" s="64"/>
      <c r="F64" s="107">
        <v>3100</v>
      </c>
      <c r="G64" s="107" t="s">
        <v>271</v>
      </c>
      <c r="H64" s="107"/>
      <c r="I64" s="107">
        <v>290542</v>
      </c>
      <c r="J64" s="109"/>
      <c r="L64" s="95">
        <v>198508</v>
      </c>
      <c r="M64" s="56">
        <v>134978</v>
      </c>
      <c r="N64" s="56"/>
      <c r="O64" s="6" t="s">
        <v>699</v>
      </c>
    </row>
    <row r="65" spans="1:17" ht="12.75" x14ac:dyDescent="0.2">
      <c r="A65" s="1">
        <v>64</v>
      </c>
      <c r="B65" s="57" t="s">
        <v>700</v>
      </c>
      <c r="C65" s="57"/>
      <c r="D65" s="64">
        <v>799</v>
      </c>
      <c r="E65" s="64"/>
      <c r="F65" s="107">
        <v>3102</v>
      </c>
      <c r="G65" s="107" t="s">
        <v>272</v>
      </c>
      <c r="H65" s="107">
        <v>700000</v>
      </c>
      <c r="I65" s="107"/>
      <c r="J65" s="109"/>
      <c r="L65" s="95">
        <v>603843</v>
      </c>
      <c r="M65" s="56">
        <v>423600</v>
      </c>
      <c r="N65" s="56"/>
      <c r="O65" s="8" t="s">
        <v>701</v>
      </c>
    </row>
    <row r="66" spans="1:17" ht="12.75" x14ac:dyDescent="0.2">
      <c r="A66" s="1">
        <v>65</v>
      </c>
      <c r="B66" s="57" t="s">
        <v>702</v>
      </c>
      <c r="C66" s="57"/>
      <c r="D66" s="64">
        <v>815</v>
      </c>
      <c r="E66" s="64"/>
      <c r="F66" s="107">
        <v>3103</v>
      </c>
      <c r="G66" s="107" t="s">
        <v>273</v>
      </c>
      <c r="H66" s="107">
        <v>4814513</v>
      </c>
      <c r="I66" s="107"/>
      <c r="J66" s="109"/>
      <c r="L66" s="95">
        <v>171105</v>
      </c>
      <c r="M66" s="56">
        <v>163472</v>
      </c>
      <c r="N66" s="56"/>
      <c r="O66" s="6" t="s">
        <v>703</v>
      </c>
    </row>
    <row r="67" spans="1:17" ht="12.75" x14ac:dyDescent="0.2">
      <c r="A67" s="1">
        <v>66</v>
      </c>
      <c r="B67" s="57" t="s">
        <v>704</v>
      </c>
      <c r="C67" s="57"/>
      <c r="D67" s="64">
        <v>781</v>
      </c>
      <c r="E67" s="64"/>
      <c r="F67" s="107"/>
      <c r="G67" s="107"/>
      <c r="H67" s="107">
        <v>47043061</v>
      </c>
      <c r="I67" s="107">
        <v>40812074</v>
      </c>
      <c r="J67" s="109"/>
      <c r="L67" s="95">
        <v>778078</v>
      </c>
      <c r="M67" s="56"/>
      <c r="N67" s="56"/>
      <c r="O67" s="8" t="s">
        <v>705</v>
      </c>
    </row>
    <row r="68" spans="1:17" x14ac:dyDescent="0.2">
      <c r="A68" s="1">
        <v>67</v>
      </c>
      <c r="B68" s="57" t="s">
        <v>706</v>
      </c>
      <c r="C68" s="57"/>
      <c r="D68" s="64">
        <v>780</v>
      </c>
      <c r="E68" s="64"/>
      <c r="F68" s="64"/>
      <c r="G68" s="64"/>
      <c r="H68" s="64"/>
      <c r="I68" s="64"/>
      <c r="J68" s="109"/>
      <c r="L68" s="95">
        <v>26516</v>
      </c>
      <c r="M68" s="56"/>
      <c r="N68" s="56"/>
      <c r="O68" s="6" t="s">
        <v>707</v>
      </c>
    </row>
    <row r="69" spans="1:17" x14ac:dyDescent="0.2">
      <c r="A69" s="1">
        <v>68</v>
      </c>
      <c r="B69" s="57" t="s">
        <v>715</v>
      </c>
      <c r="C69" s="57"/>
      <c r="D69" s="64">
        <v>863</v>
      </c>
      <c r="E69" s="64"/>
      <c r="F69" s="64"/>
      <c r="G69" s="64"/>
      <c r="H69" s="64"/>
      <c r="I69" s="64"/>
      <c r="J69" s="109"/>
      <c r="L69" s="95">
        <v>592949</v>
      </c>
      <c r="M69" s="56">
        <v>959560</v>
      </c>
      <c r="N69" s="56"/>
      <c r="O69" s="8" t="s">
        <v>716</v>
      </c>
    </row>
    <row r="70" spans="1:17" x14ac:dyDescent="0.2">
      <c r="A70" s="1">
        <v>69</v>
      </c>
      <c r="B70" s="57" t="s">
        <v>206</v>
      </c>
      <c r="C70" s="57"/>
      <c r="D70" s="64">
        <v>885</v>
      </c>
      <c r="E70" s="64"/>
      <c r="F70" s="64"/>
      <c r="G70" s="64"/>
      <c r="H70" s="64"/>
      <c r="I70" s="64"/>
      <c r="J70" s="109"/>
      <c r="L70" s="95">
        <v>165202</v>
      </c>
      <c r="M70" s="57"/>
      <c r="N70" s="57"/>
      <c r="O70" s="6" t="s">
        <v>504</v>
      </c>
      <c r="Q70" s="1" t="s">
        <v>729</v>
      </c>
    </row>
    <row r="71" spans="1:17" x14ac:dyDescent="0.2">
      <c r="A71" s="1">
        <v>70</v>
      </c>
      <c r="B71" s="57" t="s">
        <v>207</v>
      </c>
      <c r="C71" s="57"/>
      <c r="D71" s="64">
        <v>424</v>
      </c>
      <c r="E71" s="64"/>
      <c r="F71" s="64"/>
      <c r="G71" s="64"/>
      <c r="H71" s="64"/>
      <c r="I71" s="64"/>
      <c r="J71" s="109"/>
      <c r="K71" s="95">
        <v>17090</v>
      </c>
      <c r="L71" s="95"/>
      <c r="M71" s="57"/>
      <c r="N71" s="57"/>
      <c r="O71" s="8" t="s">
        <v>730</v>
      </c>
      <c r="Q71" s="1" t="s">
        <v>729</v>
      </c>
    </row>
    <row r="72" spans="1:17" x14ac:dyDescent="0.2">
      <c r="A72" s="1">
        <v>71</v>
      </c>
      <c r="B72" s="57" t="s">
        <v>587</v>
      </c>
      <c r="C72" s="57"/>
      <c r="D72" s="64">
        <v>900</v>
      </c>
      <c r="E72" s="64"/>
      <c r="F72" s="64"/>
      <c r="G72" s="64"/>
      <c r="H72" s="64"/>
      <c r="I72" s="64"/>
      <c r="J72" s="109"/>
      <c r="L72" s="95">
        <v>3981190</v>
      </c>
      <c r="M72" s="56">
        <v>3981190</v>
      </c>
      <c r="N72" s="56"/>
      <c r="O72" s="6" t="s">
        <v>744</v>
      </c>
    </row>
    <row r="73" spans="1:17" x14ac:dyDescent="0.2">
      <c r="A73" s="1">
        <v>72</v>
      </c>
      <c r="B73" s="57" t="s">
        <v>208</v>
      </c>
      <c r="C73" s="57"/>
      <c r="D73" s="64">
        <v>930</v>
      </c>
      <c r="E73" s="64"/>
      <c r="F73" s="64"/>
      <c r="G73" s="64"/>
      <c r="H73" s="64"/>
      <c r="I73" s="64"/>
      <c r="J73" s="109"/>
      <c r="L73" s="95">
        <v>290542</v>
      </c>
      <c r="O73" s="8" t="s">
        <v>511</v>
      </c>
    </row>
    <row r="74" spans="1:17" x14ac:dyDescent="0.2">
      <c r="A74" s="1">
        <v>73</v>
      </c>
      <c r="B74" s="57" t="s">
        <v>209</v>
      </c>
      <c r="C74" s="57"/>
      <c r="D74" s="64" t="s">
        <v>457</v>
      </c>
      <c r="E74" s="64"/>
      <c r="F74" s="64"/>
      <c r="G74" s="64"/>
      <c r="H74" s="64"/>
      <c r="I74" s="64"/>
      <c r="J74" s="109"/>
      <c r="L74" s="95">
        <v>5530987</v>
      </c>
      <c r="O74" s="6" t="s">
        <v>476</v>
      </c>
    </row>
    <row r="75" spans="1:17" x14ac:dyDescent="0.2">
      <c r="A75" s="1">
        <v>74</v>
      </c>
      <c r="B75" s="57" t="s">
        <v>210</v>
      </c>
      <c r="C75" s="57"/>
      <c r="D75" s="64" t="s">
        <v>458</v>
      </c>
      <c r="E75" s="64"/>
      <c r="J75" s="109"/>
      <c r="K75" s="95"/>
      <c r="O75" s="8" t="s">
        <v>627</v>
      </c>
    </row>
    <row r="76" spans="1:17" x14ac:dyDescent="0.2">
      <c r="A76" s="1">
        <v>75</v>
      </c>
    </row>
    <row r="77" spans="1:17" x14ac:dyDescent="0.2">
      <c r="A77" s="1">
        <v>76</v>
      </c>
    </row>
    <row r="78" spans="1:17" x14ac:dyDescent="0.2">
      <c r="B78" s="1" t="s">
        <v>514</v>
      </c>
      <c r="O78" s="8" t="s">
        <v>515</v>
      </c>
    </row>
    <row r="79" spans="1:17" x14ac:dyDescent="0.2">
      <c r="F79" s="65"/>
      <c r="G79" s="65"/>
      <c r="H79" s="65"/>
      <c r="I79" s="65"/>
    </row>
    <row r="80" spans="1:17" s="15" customFormat="1" x14ac:dyDescent="0.2">
      <c r="B80" s="15" t="s">
        <v>834</v>
      </c>
      <c r="D80" s="65"/>
      <c r="E80" s="65"/>
      <c r="F80" s="63"/>
      <c r="G80" s="63"/>
      <c r="H80" s="63"/>
      <c r="I80" s="63"/>
      <c r="J80" s="111"/>
      <c r="K80" s="98"/>
      <c r="L80" s="98"/>
      <c r="O80" s="16" t="s">
        <v>516</v>
      </c>
      <c r="Q80" s="15" t="s">
        <v>835</v>
      </c>
    </row>
    <row r="81" spans="2:14" x14ac:dyDescent="0.2">
      <c r="B81" s="1" t="s">
        <v>170</v>
      </c>
    </row>
    <row r="83" spans="2:14" x14ac:dyDescent="0.2">
      <c r="B83" s="7" t="s">
        <v>517</v>
      </c>
    </row>
    <row r="85" spans="2:14" x14ac:dyDescent="0.2">
      <c r="B85" s="7" t="s">
        <v>518</v>
      </c>
    </row>
    <row r="90" spans="2:14" x14ac:dyDescent="0.2">
      <c r="B90" s="1" t="s">
        <v>519</v>
      </c>
    </row>
    <row r="92" spans="2:14" x14ac:dyDescent="0.2">
      <c r="K92" s="99">
        <v>2009</v>
      </c>
      <c r="M92" s="3">
        <v>2008</v>
      </c>
      <c r="N92" s="3"/>
    </row>
    <row r="93" spans="2:14" x14ac:dyDescent="0.2">
      <c r="K93" s="99" t="s">
        <v>452</v>
      </c>
      <c r="M93" s="3" t="s">
        <v>452</v>
      </c>
      <c r="N93" s="3"/>
    </row>
    <row r="94" spans="2:14" x14ac:dyDescent="0.2">
      <c r="K94" s="99"/>
      <c r="M94" s="3"/>
      <c r="N94" s="3"/>
    </row>
    <row r="99" spans="2:15" x14ac:dyDescent="0.2">
      <c r="K99" s="100">
        <v>16613551</v>
      </c>
      <c r="M99" s="32">
        <v>19195013</v>
      </c>
      <c r="N99" s="50"/>
      <c r="O99" s="6" t="s">
        <v>454</v>
      </c>
    </row>
    <row r="100" spans="2:15" x14ac:dyDescent="0.2">
      <c r="B100" s="7" t="s">
        <v>529</v>
      </c>
    </row>
    <row r="101" spans="2:15" x14ac:dyDescent="0.2">
      <c r="B101" s="1" t="s">
        <v>530</v>
      </c>
    </row>
    <row r="102" spans="2:15" x14ac:dyDescent="0.2">
      <c r="K102" s="99">
        <v>2009</v>
      </c>
      <c r="M102" s="3">
        <v>2008</v>
      </c>
      <c r="N102" s="3"/>
    </row>
    <row r="103" spans="2:15" x14ac:dyDescent="0.2">
      <c r="K103" s="99" t="s">
        <v>452</v>
      </c>
      <c r="M103" s="3" t="s">
        <v>452</v>
      </c>
      <c r="N103" s="3"/>
    </row>
    <row r="111" spans="2:15" x14ac:dyDescent="0.2">
      <c r="C111" s="30"/>
      <c r="F111" s="65"/>
      <c r="G111" s="65"/>
      <c r="H111" s="65"/>
      <c r="I111" s="65"/>
    </row>
    <row r="112" spans="2:15" s="15" customFormat="1" x14ac:dyDescent="0.2">
      <c r="B112" s="15" t="s">
        <v>545</v>
      </c>
      <c r="D112" s="65"/>
      <c r="E112" s="65"/>
      <c r="F112" s="65"/>
      <c r="G112" s="65"/>
      <c r="H112" s="65"/>
      <c r="I112" s="65"/>
      <c r="J112" s="111"/>
      <c r="K112" s="98"/>
      <c r="L112" s="98"/>
      <c r="O112" s="15" t="s">
        <v>546</v>
      </c>
    </row>
    <row r="113" spans="2:15" s="15" customFormat="1" x14ac:dyDescent="0.2">
      <c r="B113" s="15" t="s">
        <v>547</v>
      </c>
      <c r="D113" s="65"/>
      <c r="E113" s="65"/>
      <c r="F113" s="65"/>
      <c r="G113" s="65"/>
      <c r="H113" s="65"/>
      <c r="I113" s="65"/>
      <c r="J113" s="111"/>
      <c r="K113" s="98"/>
      <c r="L113" s="98"/>
    </row>
    <row r="114" spans="2:15" s="15" customFormat="1" x14ac:dyDescent="0.2">
      <c r="B114" s="15" t="s">
        <v>548</v>
      </c>
      <c r="D114" s="65"/>
      <c r="E114" s="65"/>
      <c r="F114" s="65"/>
      <c r="G114" s="65"/>
      <c r="H114" s="65"/>
      <c r="I114" s="65"/>
      <c r="J114" s="111"/>
      <c r="K114" s="98"/>
      <c r="L114" s="98"/>
    </row>
    <row r="115" spans="2:15" s="15" customFormat="1" x14ac:dyDescent="0.2">
      <c r="B115" s="15" t="s">
        <v>549</v>
      </c>
      <c r="D115" s="65"/>
      <c r="E115" s="65"/>
      <c r="F115" s="65"/>
      <c r="G115" s="65"/>
      <c r="H115" s="65"/>
      <c r="I115" s="65"/>
      <c r="J115" s="111"/>
      <c r="K115" s="98"/>
      <c r="L115" s="98"/>
    </row>
    <row r="116" spans="2:15" s="15" customFormat="1" x14ac:dyDescent="0.2">
      <c r="B116" s="15" t="s">
        <v>550</v>
      </c>
      <c r="D116" s="65"/>
      <c r="E116" s="65"/>
      <c r="F116" s="65"/>
      <c r="G116" s="65"/>
      <c r="H116" s="65"/>
      <c r="I116" s="65"/>
      <c r="J116" s="111"/>
      <c r="K116" s="98"/>
      <c r="L116" s="98"/>
    </row>
    <row r="117" spans="2:15" s="15" customFormat="1" x14ac:dyDescent="0.2">
      <c r="B117" s="15" t="s">
        <v>551</v>
      </c>
      <c r="D117" s="65"/>
      <c r="E117" s="65"/>
      <c r="F117" s="63"/>
      <c r="G117" s="63"/>
      <c r="H117" s="63"/>
      <c r="I117" s="63"/>
      <c r="J117" s="111"/>
      <c r="K117" s="98"/>
      <c r="L117" s="98"/>
    </row>
    <row r="119" spans="2:15" x14ac:dyDescent="0.2">
      <c r="B119" s="7" t="s">
        <v>552</v>
      </c>
    </row>
    <row r="120" spans="2:15" x14ac:dyDescent="0.2">
      <c r="B120" s="1" t="s">
        <v>553</v>
      </c>
    </row>
    <row r="121" spans="2:15" x14ac:dyDescent="0.2">
      <c r="K121" s="99">
        <v>2009</v>
      </c>
      <c r="M121" s="3">
        <v>2008</v>
      </c>
      <c r="N121" s="3"/>
    </row>
    <row r="122" spans="2:15" x14ac:dyDescent="0.2">
      <c r="K122" s="99" t="s">
        <v>452</v>
      </c>
      <c r="M122" s="3" t="s">
        <v>452</v>
      </c>
      <c r="N122" s="3"/>
    </row>
    <row r="127" spans="2:15" x14ac:dyDescent="0.2">
      <c r="K127" s="100">
        <v>4742042</v>
      </c>
      <c r="M127" s="32">
        <v>4775328</v>
      </c>
      <c r="N127" s="50"/>
      <c r="O127" s="6" t="s">
        <v>560</v>
      </c>
    </row>
    <row r="129" spans="2:17" x14ac:dyDescent="0.2">
      <c r="B129" s="1" t="s">
        <v>561</v>
      </c>
    </row>
    <row r="131" spans="2:17" x14ac:dyDescent="0.2">
      <c r="K131" s="99">
        <v>2009</v>
      </c>
      <c r="M131" s="3">
        <v>2008</v>
      </c>
      <c r="N131" s="3"/>
    </row>
    <row r="132" spans="2:17" x14ac:dyDescent="0.2">
      <c r="K132" s="99" t="s">
        <v>562</v>
      </c>
      <c r="M132" s="3" t="s">
        <v>562</v>
      </c>
      <c r="N132" s="3"/>
    </row>
    <row r="133" spans="2:17" x14ac:dyDescent="0.2">
      <c r="B133" s="1" t="s">
        <v>563</v>
      </c>
      <c r="K133" s="101">
        <v>140</v>
      </c>
      <c r="M133" s="25">
        <v>155</v>
      </c>
      <c r="N133" s="25"/>
      <c r="O133" s="10" t="s">
        <v>564</v>
      </c>
    </row>
    <row r="134" spans="2:17" x14ac:dyDescent="0.2">
      <c r="B134" s="1" t="s">
        <v>565</v>
      </c>
      <c r="K134" s="102">
        <v>11</v>
      </c>
      <c r="M134" s="26">
        <v>9</v>
      </c>
      <c r="N134" s="26"/>
      <c r="O134" s="9" t="s">
        <v>566</v>
      </c>
    </row>
    <row r="135" spans="2:17" x14ac:dyDescent="0.2">
      <c r="B135" s="1" t="s">
        <v>567</v>
      </c>
      <c r="K135" s="101">
        <v>12</v>
      </c>
      <c r="M135" s="25">
        <v>12</v>
      </c>
      <c r="N135" s="25"/>
      <c r="O135" s="10" t="s">
        <v>568</v>
      </c>
    </row>
    <row r="136" spans="2:17" x14ac:dyDescent="0.2">
      <c r="K136" s="100">
        <v>163</v>
      </c>
      <c r="M136" s="32">
        <v>176</v>
      </c>
      <c r="N136" s="50"/>
      <c r="O136" s="9" t="s">
        <v>569</v>
      </c>
    </row>
    <row r="137" spans="2:17" x14ac:dyDescent="0.2">
      <c r="B137" s="1" t="s">
        <v>570</v>
      </c>
    </row>
    <row r="138" spans="2:17" x14ac:dyDescent="0.2">
      <c r="K138" s="99">
        <v>2009</v>
      </c>
      <c r="M138" s="3">
        <v>2008</v>
      </c>
      <c r="N138" s="3"/>
    </row>
    <row r="139" spans="2:17" x14ac:dyDescent="0.2">
      <c r="K139" s="99" t="s">
        <v>452</v>
      </c>
      <c r="M139" s="3" t="s">
        <v>452</v>
      </c>
      <c r="N139" s="3"/>
    </row>
    <row r="142" spans="2:17" x14ac:dyDescent="0.2">
      <c r="K142" s="103">
        <v>288277</v>
      </c>
      <c r="M142" s="29">
        <v>346640</v>
      </c>
      <c r="N142" s="51"/>
      <c r="O142" s="8" t="s">
        <v>576</v>
      </c>
      <c r="Q142" s="1" t="s">
        <v>573</v>
      </c>
    </row>
    <row r="143" spans="2:17" x14ac:dyDescent="0.2">
      <c r="C143" s="30"/>
    </row>
    <row r="144" spans="2:17" x14ac:dyDescent="0.2">
      <c r="B144" s="1" t="s">
        <v>577</v>
      </c>
    </row>
    <row r="145" spans="2:17" x14ac:dyDescent="0.2">
      <c r="K145" s="99">
        <v>2009</v>
      </c>
      <c r="M145" s="3">
        <v>2008</v>
      </c>
      <c r="N145" s="3"/>
    </row>
    <row r="146" spans="2:17" x14ac:dyDescent="0.2">
      <c r="K146" s="99" t="s">
        <v>452</v>
      </c>
      <c r="M146" s="3" t="s">
        <v>452</v>
      </c>
      <c r="N146" s="3"/>
    </row>
    <row r="147" spans="2:17" x14ac:dyDescent="0.2">
      <c r="B147" s="1" t="s">
        <v>571</v>
      </c>
      <c r="K147" s="102">
        <v>125218</v>
      </c>
      <c r="M147" s="26">
        <v>113226</v>
      </c>
      <c r="N147" s="26"/>
      <c r="O147" s="6" t="s">
        <v>572</v>
      </c>
      <c r="Q147" s="1" t="s">
        <v>578</v>
      </c>
    </row>
    <row r="148" spans="2:17" x14ac:dyDescent="0.2">
      <c r="B148" s="1" t="s">
        <v>574</v>
      </c>
      <c r="K148" s="101">
        <v>15506</v>
      </c>
      <c r="M148" s="25">
        <v>62813</v>
      </c>
      <c r="N148" s="25"/>
      <c r="O148" s="8" t="s">
        <v>575</v>
      </c>
      <c r="Q148" s="1" t="s">
        <v>578</v>
      </c>
    </row>
    <row r="149" spans="2:17" x14ac:dyDescent="0.2">
      <c r="K149" s="100">
        <v>140724</v>
      </c>
      <c r="M149" s="32">
        <v>176039</v>
      </c>
      <c r="N149" s="50"/>
      <c r="O149" s="6" t="s">
        <v>576</v>
      </c>
      <c r="Q149" s="1" t="s">
        <v>578</v>
      </c>
    </row>
    <row r="151" spans="2:17" x14ac:dyDescent="0.2">
      <c r="B151" s="1" t="s">
        <v>579</v>
      </c>
    </row>
    <row r="152" spans="2:17" x14ac:dyDescent="0.2">
      <c r="B152" s="1" t="s">
        <v>580</v>
      </c>
      <c r="O152" s="10" t="s">
        <v>581</v>
      </c>
      <c r="Q152" s="1" t="s">
        <v>573</v>
      </c>
    </row>
    <row r="154" spans="2:17" x14ac:dyDescent="0.2">
      <c r="B154" s="7" t="s">
        <v>582</v>
      </c>
    </row>
    <row r="155" spans="2:17" x14ac:dyDescent="0.2">
      <c r="K155" s="99">
        <v>2009</v>
      </c>
      <c r="M155" s="3">
        <v>2008</v>
      </c>
      <c r="N155" s="3"/>
    </row>
    <row r="156" spans="2:17" x14ac:dyDescent="0.2">
      <c r="K156" s="99" t="s">
        <v>452</v>
      </c>
      <c r="M156" s="3" t="s">
        <v>452</v>
      </c>
      <c r="N156" s="3"/>
    </row>
    <row r="160" spans="2:17" x14ac:dyDescent="0.2">
      <c r="K160" s="100">
        <v>81149</v>
      </c>
      <c r="M160" s="32">
        <v>117176</v>
      </c>
      <c r="N160" s="50"/>
      <c r="O160" s="6" t="s">
        <v>470</v>
      </c>
    </row>
    <row r="162" spans="2:15" x14ac:dyDescent="0.2">
      <c r="B162" s="7" t="s">
        <v>590</v>
      </c>
    </row>
    <row r="163" spans="2:15" x14ac:dyDescent="0.2">
      <c r="B163" s="1" t="s">
        <v>591</v>
      </c>
    </row>
    <row r="165" spans="2:15" x14ac:dyDescent="0.2">
      <c r="K165" s="99">
        <v>2009</v>
      </c>
      <c r="M165" s="3">
        <v>2008</v>
      </c>
      <c r="N165" s="3"/>
    </row>
    <row r="166" spans="2:15" x14ac:dyDescent="0.2">
      <c r="K166" s="99" t="s">
        <v>452</v>
      </c>
      <c r="M166" s="3" t="s">
        <v>452</v>
      </c>
      <c r="N166" s="3"/>
    </row>
    <row r="176" spans="2:15" x14ac:dyDescent="0.2">
      <c r="B176" s="1" t="s">
        <v>606</v>
      </c>
      <c r="K176" s="100">
        <v>212422</v>
      </c>
      <c r="M176" s="32">
        <v>337173</v>
      </c>
      <c r="N176" s="50"/>
      <c r="O176" s="6" t="s">
        <v>474</v>
      </c>
    </row>
    <row r="178" spans="2:15" x14ac:dyDescent="0.2">
      <c r="B178" s="1" t="s">
        <v>607</v>
      </c>
    </row>
    <row r="179" spans="2:15" x14ac:dyDescent="0.2">
      <c r="B179" s="1" t="s">
        <v>608</v>
      </c>
    </row>
    <row r="180" spans="2:15" x14ac:dyDescent="0.2">
      <c r="B180" s="1" t="s">
        <v>609</v>
      </c>
    </row>
    <row r="181" spans="2:15" x14ac:dyDescent="0.2">
      <c r="B181" s="1" t="s">
        <v>610</v>
      </c>
    </row>
    <row r="182" spans="2:15" x14ac:dyDescent="0.2">
      <c r="B182" s="1" t="s">
        <v>611</v>
      </c>
    </row>
    <row r="184" spans="2:15" x14ac:dyDescent="0.2">
      <c r="K184" s="99">
        <v>2009</v>
      </c>
      <c r="M184" s="3">
        <v>2008</v>
      </c>
      <c r="N184" s="3"/>
    </row>
    <row r="185" spans="2:15" x14ac:dyDescent="0.2">
      <c r="K185" s="99" t="s">
        <v>452</v>
      </c>
      <c r="M185" s="3" t="s">
        <v>452</v>
      </c>
      <c r="N185" s="3"/>
    </row>
    <row r="186" spans="2:15" x14ac:dyDescent="0.2">
      <c r="B186" s="1" t="s">
        <v>612</v>
      </c>
      <c r="K186" s="104">
        <v>1628896</v>
      </c>
      <c r="M186" s="34">
        <v>1236758</v>
      </c>
      <c r="N186" s="51"/>
      <c r="O186" s="8" t="s">
        <v>472</v>
      </c>
    </row>
    <row r="187" spans="2:15" x14ac:dyDescent="0.2">
      <c r="M187" s="31"/>
      <c r="N187" s="31"/>
      <c r="O187" s="6" t="s">
        <v>613</v>
      </c>
    </row>
    <row r="188" spans="2:15" x14ac:dyDescent="0.2">
      <c r="B188" s="1" t="s">
        <v>614</v>
      </c>
      <c r="K188" s="101">
        <v>456091</v>
      </c>
      <c r="M188" s="25">
        <v>352476</v>
      </c>
      <c r="N188" s="25"/>
      <c r="O188" s="8" t="s">
        <v>615</v>
      </c>
    </row>
    <row r="189" spans="2:15" x14ac:dyDescent="0.2">
      <c r="B189" s="1" t="s">
        <v>616</v>
      </c>
      <c r="M189" s="31"/>
      <c r="N189" s="31"/>
    </row>
    <row r="190" spans="2:15" x14ac:dyDescent="0.2">
      <c r="B190" s="1" t="s">
        <v>617</v>
      </c>
      <c r="K190" s="102">
        <v>-4226</v>
      </c>
      <c r="M190" s="26">
        <v>14516</v>
      </c>
      <c r="N190" s="26"/>
      <c r="O190" s="6" t="s">
        <v>618</v>
      </c>
    </row>
    <row r="191" spans="2:15" x14ac:dyDescent="0.2">
      <c r="B191" s="1" t="s">
        <v>619</v>
      </c>
      <c r="K191" s="101">
        <v>13300</v>
      </c>
      <c r="M191" s="25">
        <v>13116</v>
      </c>
      <c r="N191" s="25"/>
      <c r="O191" s="8" t="s">
        <v>620</v>
      </c>
    </row>
    <row r="192" spans="2:15" x14ac:dyDescent="0.2">
      <c r="B192" s="1" t="s">
        <v>621</v>
      </c>
      <c r="K192" s="102">
        <v>-264757</v>
      </c>
      <c r="M192" s="26">
        <v>-3746</v>
      </c>
      <c r="N192" s="26"/>
      <c r="O192" s="6" t="s">
        <v>622</v>
      </c>
    </row>
    <row r="193" spans="2:15" x14ac:dyDescent="0.2">
      <c r="B193" s="1" t="s">
        <v>623</v>
      </c>
      <c r="K193" s="101">
        <v>29104</v>
      </c>
      <c r="M193" s="25">
        <v>8116</v>
      </c>
      <c r="N193" s="25"/>
      <c r="O193" s="8" t="s">
        <v>624</v>
      </c>
    </row>
    <row r="194" spans="2:15" x14ac:dyDescent="0.2">
      <c r="M194" s="31"/>
      <c r="N194" s="31"/>
    </row>
    <row r="195" spans="2:15" x14ac:dyDescent="0.2">
      <c r="K195" s="100">
        <v>229512</v>
      </c>
      <c r="M195" s="32">
        <v>384478</v>
      </c>
      <c r="N195" s="50"/>
      <c r="O195" s="6" t="s">
        <v>601</v>
      </c>
    </row>
    <row r="197" spans="2:15" x14ac:dyDescent="0.2">
      <c r="B197" s="7" t="s">
        <v>625</v>
      </c>
    </row>
    <row r="198" spans="2:15" x14ac:dyDescent="0.2">
      <c r="K198" s="99">
        <v>2009</v>
      </c>
      <c r="M198" s="3">
        <v>2008</v>
      </c>
      <c r="N198" s="3"/>
    </row>
    <row r="199" spans="2:15" x14ac:dyDescent="0.2">
      <c r="K199" s="99" t="s">
        <v>452</v>
      </c>
      <c r="M199" s="3" t="s">
        <v>452</v>
      </c>
      <c r="N199" s="3"/>
    </row>
    <row r="203" spans="2:15" x14ac:dyDescent="0.2">
      <c r="B203" s="7" t="s">
        <v>628</v>
      </c>
    </row>
    <row r="204" spans="2:15" x14ac:dyDescent="0.2">
      <c r="K204" s="99" t="s">
        <v>629</v>
      </c>
    </row>
    <row r="205" spans="2:15" x14ac:dyDescent="0.2">
      <c r="K205" s="99" t="s">
        <v>630</v>
      </c>
    </row>
    <row r="206" spans="2:15" x14ac:dyDescent="0.2">
      <c r="K206" s="99" t="s">
        <v>452</v>
      </c>
    </row>
    <row r="215" spans="2:17" x14ac:dyDescent="0.2">
      <c r="B215" s="1" t="s">
        <v>642</v>
      </c>
      <c r="K215" s="100">
        <v>406383</v>
      </c>
      <c r="O215" s="6" t="s">
        <v>483</v>
      </c>
      <c r="Q215" s="1" t="s">
        <v>634</v>
      </c>
    </row>
    <row r="216" spans="2:17" x14ac:dyDescent="0.2">
      <c r="B216" s="1" t="s">
        <v>643</v>
      </c>
      <c r="K216" s="103">
        <v>363958</v>
      </c>
      <c r="O216" s="8" t="s">
        <v>483</v>
      </c>
      <c r="Q216" s="1" t="s">
        <v>634</v>
      </c>
    </row>
    <row r="218" spans="2:17" x14ac:dyDescent="0.2">
      <c r="B218" s="7" t="s">
        <v>644</v>
      </c>
    </row>
    <row r="233" spans="2:17" x14ac:dyDescent="0.2">
      <c r="F233" s="68"/>
      <c r="G233" s="68"/>
      <c r="H233" s="68"/>
      <c r="I233" s="68"/>
    </row>
    <row r="234" spans="2:17" x14ac:dyDescent="0.2">
      <c r="B234" s="1" t="s">
        <v>642</v>
      </c>
      <c r="C234" s="32">
        <v>1971254</v>
      </c>
      <c r="D234" s="68"/>
      <c r="E234" s="68"/>
      <c r="F234" s="69"/>
      <c r="G234" s="69"/>
      <c r="H234" s="69"/>
      <c r="I234" s="69"/>
      <c r="J234" s="112"/>
      <c r="K234" s="100">
        <v>1492994</v>
      </c>
      <c r="L234" s="100">
        <v>78475</v>
      </c>
      <c r="M234" s="32">
        <v>3542723</v>
      </c>
      <c r="N234" s="50"/>
      <c r="O234" s="6" t="s">
        <v>485</v>
      </c>
    </row>
    <row r="235" spans="2:17" x14ac:dyDescent="0.2">
      <c r="B235" s="1" t="s">
        <v>643</v>
      </c>
      <c r="C235" s="34">
        <v>1994657</v>
      </c>
      <c r="D235" s="69"/>
      <c r="E235" s="69"/>
      <c r="J235" s="113"/>
      <c r="K235" s="104">
        <v>1696330</v>
      </c>
      <c r="L235" s="104">
        <v>101088</v>
      </c>
      <c r="M235" s="34">
        <v>3792075</v>
      </c>
      <c r="N235" s="51"/>
      <c r="O235" s="8" t="s">
        <v>485</v>
      </c>
    </row>
    <row r="237" spans="2:17" x14ac:dyDescent="0.2">
      <c r="B237" s="1" t="s">
        <v>665</v>
      </c>
    </row>
    <row r="238" spans="2:17" x14ac:dyDescent="0.2">
      <c r="B238" s="1" t="s">
        <v>666</v>
      </c>
      <c r="O238" s="6" t="s">
        <v>485</v>
      </c>
      <c r="Q238" s="1" t="s">
        <v>540</v>
      </c>
    </row>
    <row r="239" spans="2:17" x14ac:dyDescent="0.2">
      <c r="B239" s="1" t="s">
        <v>667</v>
      </c>
      <c r="O239" s="8" t="s">
        <v>663</v>
      </c>
      <c r="Q239" s="1" t="s">
        <v>540</v>
      </c>
    </row>
    <row r="240" spans="2:17" x14ac:dyDescent="0.2">
      <c r="B240" s="1" t="s">
        <v>668</v>
      </c>
    </row>
    <row r="242" spans="2:15" x14ac:dyDescent="0.2">
      <c r="B242" s="7" t="s">
        <v>669</v>
      </c>
    </row>
    <row r="243" spans="2:15" x14ac:dyDescent="0.2">
      <c r="K243" s="99">
        <v>2009</v>
      </c>
      <c r="M243" s="3">
        <v>2008</v>
      </c>
      <c r="N243" s="3"/>
    </row>
    <row r="244" spans="2:15" x14ac:dyDescent="0.2">
      <c r="K244" s="99" t="s">
        <v>452</v>
      </c>
      <c r="M244" s="3" t="s">
        <v>452</v>
      </c>
      <c r="N244" s="3"/>
    </row>
    <row r="251" spans="2:15" x14ac:dyDescent="0.2">
      <c r="K251" s="103">
        <v>2195092</v>
      </c>
      <c r="M251" s="29">
        <v>2410817</v>
      </c>
      <c r="N251" s="51"/>
      <c r="O251" s="8" t="s">
        <v>489</v>
      </c>
    </row>
    <row r="253" spans="2:15" x14ac:dyDescent="0.2">
      <c r="B253" s="1" t="s">
        <v>676</v>
      </c>
    </row>
    <row r="254" spans="2:15" x14ac:dyDescent="0.2">
      <c r="B254" s="1" t="s">
        <v>677</v>
      </c>
    </row>
    <row r="256" spans="2:15" x14ac:dyDescent="0.2">
      <c r="B256" s="7" t="s">
        <v>678</v>
      </c>
    </row>
    <row r="257" spans="2:15" x14ac:dyDescent="0.2">
      <c r="K257" s="99">
        <v>2009</v>
      </c>
      <c r="M257" s="3">
        <v>2008</v>
      </c>
      <c r="N257" s="3"/>
    </row>
    <row r="258" spans="2:15" x14ac:dyDescent="0.2">
      <c r="K258" s="99" t="s">
        <v>452</v>
      </c>
      <c r="M258" s="3" t="s">
        <v>452</v>
      </c>
      <c r="N258" s="3"/>
    </row>
    <row r="265" spans="2:15" x14ac:dyDescent="0.2">
      <c r="K265" s="103">
        <v>4522203</v>
      </c>
      <c r="M265" s="29">
        <v>3385253</v>
      </c>
      <c r="N265" s="51"/>
      <c r="O265" s="8" t="s">
        <v>491</v>
      </c>
    </row>
    <row r="267" spans="2:15" x14ac:dyDescent="0.2">
      <c r="B267" s="7" t="s">
        <v>689</v>
      </c>
    </row>
    <row r="269" spans="2:15" x14ac:dyDescent="0.2">
      <c r="K269" s="99">
        <v>2009</v>
      </c>
      <c r="M269" s="3">
        <v>2008</v>
      </c>
      <c r="N269" s="3"/>
    </row>
    <row r="270" spans="2:15" x14ac:dyDescent="0.2">
      <c r="K270" s="99" t="s">
        <v>452</v>
      </c>
      <c r="M270" s="3" t="s">
        <v>452</v>
      </c>
      <c r="N270" s="3"/>
    </row>
    <row r="280" spans="2:15" x14ac:dyDescent="0.2">
      <c r="K280" s="103">
        <v>5003464</v>
      </c>
      <c r="M280" s="29">
        <v>4590691</v>
      </c>
      <c r="N280" s="51"/>
      <c r="O280" s="8" t="s">
        <v>496</v>
      </c>
    </row>
    <row r="282" spans="2:15" x14ac:dyDescent="0.2">
      <c r="B282" s="1" t="s">
        <v>708</v>
      </c>
    </row>
    <row r="283" spans="2:15" x14ac:dyDescent="0.2">
      <c r="K283" s="99">
        <v>2009</v>
      </c>
      <c r="M283" s="3">
        <v>2008</v>
      </c>
      <c r="N283" s="3"/>
    </row>
    <row r="284" spans="2:15" x14ac:dyDescent="0.2">
      <c r="K284" s="99" t="s">
        <v>452</v>
      </c>
      <c r="M284" s="3" t="s">
        <v>452</v>
      </c>
      <c r="N284" s="3"/>
    </row>
    <row r="286" spans="2:15" x14ac:dyDescent="0.2">
      <c r="B286" s="1" t="s">
        <v>583</v>
      </c>
      <c r="K286" s="102">
        <v>331701</v>
      </c>
      <c r="M286" s="26">
        <v>241815</v>
      </c>
      <c r="N286" s="26"/>
      <c r="O286" s="6" t="s">
        <v>709</v>
      </c>
    </row>
    <row r="287" spans="2:15" x14ac:dyDescent="0.2">
      <c r="B287" s="15" t="s">
        <v>710</v>
      </c>
    </row>
    <row r="288" spans="2:15" x14ac:dyDescent="0.2">
      <c r="B288" s="15" t="s">
        <v>711</v>
      </c>
      <c r="K288" s="98">
        <v>462838</v>
      </c>
      <c r="L288" s="98"/>
      <c r="M288" s="35">
        <v>429504</v>
      </c>
      <c r="N288" s="35"/>
    </row>
    <row r="289" spans="2:15" x14ac:dyDescent="0.2">
      <c r="F289" s="65"/>
      <c r="G289" s="65"/>
      <c r="H289" s="65"/>
      <c r="I289" s="65"/>
    </row>
    <row r="290" spans="2:15" s="15" customFormat="1" x14ac:dyDescent="0.2">
      <c r="B290" s="15" t="s">
        <v>712</v>
      </c>
      <c r="D290" s="65"/>
      <c r="E290" s="65"/>
      <c r="F290" s="63"/>
      <c r="G290" s="63"/>
      <c r="H290" s="63"/>
      <c r="I290" s="63"/>
      <c r="J290" s="111"/>
      <c r="K290" s="98"/>
      <c r="L290" s="98"/>
      <c r="O290" s="15" t="s">
        <v>713</v>
      </c>
    </row>
    <row r="292" spans="2:15" x14ac:dyDescent="0.2">
      <c r="B292" s="7" t="s">
        <v>714</v>
      </c>
    </row>
    <row r="293" spans="2:15" x14ac:dyDescent="0.2">
      <c r="K293" s="99">
        <v>2009</v>
      </c>
      <c r="M293" s="3">
        <v>2008</v>
      </c>
      <c r="N293" s="3"/>
    </row>
    <row r="294" spans="2:15" x14ac:dyDescent="0.2">
      <c r="K294" s="99" t="s">
        <v>452</v>
      </c>
      <c r="M294" s="3" t="s">
        <v>452</v>
      </c>
      <c r="N294" s="3"/>
    </row>
    <row r="300" spans="2:15" x14ac:dyDescent="0.2">
      <c r="B300" s="9" t="s">
        <v>717</v>
      </c>
      <c r="O300" s="9" t="s">
        <v>718</v>
      </c>
    </row>
    <row r="301" spans="2:15" x14ac:dyDescent="0.2">
      <c r="B301" s="9" t="s">
        <v>719</v>
      </c>
    </row>
    <row r="302" spans="2:15" x14ac:dyDescent="0.2">
      <c r="B302" s="9" t="s">
        <v>720</v>
      </c>
    </row>
    <row r="304" spans="2:15" x14ac:dyDescent="0.2">
      <c r="B304" s="1" t="s">
        <v>721</v>
      </c>
    </row>
    <row r="305" spans="2:15" x14ac:dyDescent="0.2">
      <c r="K305" s="99">
        <v>2009</v>
      </c>
      <c r="M305" s="3">
        <v>2008</v>
      </c>
      <c r="N305" s="3"/>
    </row>
    <row r="306" spans="2:15" x14ac:dyDescent="0.2">
      <c r="K306" s="99" t="s">
        <v>452</v>
      </c>
      <c r="M306" s="3" t="s">
        <v>452</v>
      </c>
      <c r="N306" s="3"/>
    </row>
    <row r="310" spans="2:15" x14ac:dyDescent="0.2">
      <c r="B310" s="1" t="s">
        <v>722</v>
      </c>
      <c r="K310" s="101">
        <v>303130</v>
      </c>
      <c r="M310" s="25">
        <v>429504</v>
      </c>
      <c r="N310" s="25"/>
      <c r="O310" s="8" t="s">
        <v>723</v>
      </c>
    </row>
    <row r="311" spans="2:15" x14ac:dyDescent="0.2">
      <c r="B311" s="1" t="s">
        <v>724</v>
      </c>
      <c r="K311" s="102">
        <v>289819</v>
      </c>
      <c r="M311" s="26">
        <v>530056</v>
      </c>
      <c r="N311" s="26"/>
      <c r="O311" s="6" t="s">
        <v>725</v>
      </c>
    </row>
    <row r="312" spans="2:15" x14ac:dyDescent="0.2">
      <c r="K312" s="103">
        <v>592949</v>
      </c>
      <c r="M312" s="29">
        <v>959560</v>
      </c>
      <c r="N312" s="51"/>
      <c r="O312" s="8" t="s">
        <v>716</v>
      </c>
    </row>
    <row r="313" spans="2:15" x14ac:dyDescent="0.2">
      <c r="C313" s="30"/>
    </row>
    <row r="314" spans="2:15" x14ac:dyDescent="0.2">
      <c r="B314" s="7" t="s">
        <v>726</v>
      </c>
    </row>
    <row r="323" spans="2:17" x14ac:dyDescent="0.2">
      <c r="B323" s="1" t="s">
        <v>731</v>
      </c>
    </row>
    <row r="324" spans="2:17" x14ac:dyDescent="0.2">
      <c r="B324" s="10" t="s">
        <v>732</v>
      </c>
      <c r="O324" s="10" t="s">
        <v>733</v>
      </c>
      <c r="Q324" s="1" t="s">
        <v>729</v>
      </c>
    </row>
    <row r="325" spans="2:17" x14ac:dyDescent="0.2">
      <c r="B325" s="10" t="s">
        <v>734</v>
      </c>
    </row>
    <row r="326" spans="2:17" x14ac:dyDescent="0.2">
      <c r="L326" s="99" t="s">
        <v>735</v>
      </c>
    </row>
    <row r="327" spans="2:17" x14ac:dyDescent="0.2">
      <c r="K327" s="99">
        <v>2009</v>
      </c>
      <c r="M327" s="3">
        <v>2008</v>
      </c>
      <c r="N327" s="3"/>
    </row>
    <row r="328" spans="2:17" x14ac:dyDescent="0.2">
      <c r="K328" s="99" t="s">
        <v>452</v>
      </c>
      <c r="M328" s="3" t="s">
        <v>452</v>
      </c>
      <c r="N328" s="3"/>
    </row>
    <row r="330" spans="2:17" x14ac:dyDescent="0.2">
      <c r="B330" s="1" t="s">
        <v>736</v>
      </c>
      <c r="K330" s="102">
        <v>148112</v>
      </c>
      <c r="M330" s="26">
        <v>177215</v>
      </c>
      <c r="N330" s="26"/>
      <c r="O330" s="6" t="s">
        <v>737</v>
      </c>
    </row>
    <row r="331" spans="2:17" x14ac:dyDescent="0.2">
      <c r="B331" s="1" t="s">
        <v>738</v>
      </c>
      <c r="M331" s="25">
        <v>-12013</v>
      </c>
      <c r="N331" s="25"/>
      <c r="O331" s="8" t="s">
        <v>739</v>
      </c>
    </row>
    <row r="332" spans="2:17" x14ac:dyDescent="0.2">
      <c r="K332" s="100">
        <v>148112</v>
      </c>
      <c r="M332" s="32">
        <v>165202</v>
      </c>
      <c r="N332" s="50"/>
      <c r="O332" s="6" t="s">
        <v>504</v>
      </c>
      <c r="Q332" s="1" t="s">
        <v>729</v>
      </c>
    </row>
    <row r="334" spans="2:17" x14ac:dyDescent="0.2">
      <c r="B334" s="7" t="s">
        <v>740</v>
      </c>
    </row>
    <row r="335" spans="2:17" x14ac:dyDescent="0.2">
      <c r="K335" s="99">
        <v>2009</v>
      </c>
      <c r="M335" s="3">
        <v>2008</v>
      </c>
      <c r="N335" s="3"/>
    </row>
    <row r="336" spans="2:17" x14ac:dyDescent="0.2">
      <c r="K336" s="99" t="s">
        <v>452</v>
      </c>
      <c r="M336" s="3" t="s">
        <v>452</v>
      </c>
      <c r="N336" s="3"/>
    </row>
    <row r="341" spans="2:2" x14ac:dyDescent="0.2">
      <c r="B341" s="7" t="s">
        <v>751</v>
      </c>
    </row>
    <row r="353" spans="2:15" x14ac:dyDescent="0.2">
      <c r="B353" s="7" t="s">
        <v>757</v>
      </c>
    </row>
    <row r="354" spans="2:15" x14ac:dyDescent="0.2">
      <c r="K354" s="99">
        <v>2009</v>
      </c>
      <c r="M354" s="3">
        <v>2008</v>
      </c>
      <c r="N354" s="3"/>
    </row>
    <row r="355" spans="2:15" x14ac:dyDescent="0.2">
      <c r="K355" s="99" t="s">
        <v>452</v>
      </c>
      <c r="M355" s="3" t="s">
        <v>452</v>
      </c>
      <c r="N355" s="3"/>
    </row>
    <row r="359" spans="2:15" x14ac:dyDescent="0.2">
      <c r="B359" s="1" t="s">
        <v>758</v>
      </c>
      <c r="K359" s="101">
        <v>1416474</v>
      </c>
      <c r="M359" s="25">
        <v>899585</v>
      </c>
      <c r="N359" s="25"/>
      <c r="O359" s="8" t="s">
        <v>476</v>
      </c>
    </row>
    <row r="360" spans="2:15" x14ac:dyDescent="0.2">
      <c r="B360" s="1" t="s">
        <v>756</v>
      </c>
      <c r="K360" s="102">
        <v>-700000</v>
      </c>
      <c r="M360" s="26">
        <v>-1000000</v>
      </c>
      <c r="N360" s="26"/>
      <c r="O360" s="9" t="s">
        <v>759</v>
      </c>
    </row>
    <row r="361" spans="2:15" x14ac:dyDescent="0.2">
      <c r="B361" s="1" t="s">
        <v>760</v>
      </c>
      <c r="K361" s="105">
        <v>716474</v>
      </c>
      <c r="M361" s="27">
        <v>-100415</v>
      </c>
      <c r="N361" s="51"/>
      <c r="O361" s="8" t="s">
        <v>761</v>
      </c>
    </row>
    <row r="362" spans="2:15" x14ac:dyDescent="0.2">
      <c r="B362" s="1" t="s">
        <v>762</v>
      </c>
      <c r="K362" s="102">
        <v>4271732</v>
      </c>
      <c r="M362" s="26">
        <v>4372147</v>
      </c>
      <c r="N362" s="26"/>
      <c r="O362" s="6" t="s">
        <v>513</v>
      </c>
    </row>
    <row r="363" spans="2:15" x14ac:dyDescent="0.2">
      <c r="M363" s="31"/>
      <c r="N363" s="31"/>
    </row>
    <row r="364" spans="2:15" x14ac:dyDescent="0.2">
      <c r="B364" s="1" t="s">
        <v>763</v>
      </c>
      <c r="K364" s="103">
        <v>4988206</v>
      </c>
      <c r="M364" s="29">
        <v>4271732</v>
      </c>
      <c r="N364" s="51"/>
      <c r="O364" s="8" t="s">
        <v>513</v>
      </c>
    </row>
    <row r="367" spans="2:15" x14ac:dyDescent="0.2">
      <c r="B367" s="7" t="s">
        <v>764</v>
      </c>
    </row>
    <row r="369" spans="2:16" x14ac:dyDescent="0.2">
      <c r="B369" s="1" t="s">
        <v>765</v>
      </c>
    </row>
    <row r="370" spans="2:16" x14ac:dyDescent="0.2">
      <c r="B370" s="9" t="s">
        <v>766</v>
      </c>
      <c r="O370" s="9" t="s">
        <v>767</v>
      </c>
      <c r="P370" s="1" t="s">
        <v>768</v>
      </c>
    </row>
    <row r="371" spans="2:16" x14ac:dyDescent="0.2">
      <c r="B371" s="1" t="s">
        <v>769</v>
      </c>
      <c r="O371" s="10" t="s">
        <v>770</v>
      </c>
      <c r="P371" s="1" t="s">
        <v>768</v>
      </c>
    </row>
    <row r="373" spans="2:16" x14ac:dyDescent="0.2">
      <c r="B373" s="1" t="s">
        <v>771</v>
      </c>
    </row>
    <row r="374" spans="2:16" x14ac:dyDescent="0.2">
      <c r="B374" s="1" t="s">
        <v>772</v>
      </c>
    </row>
    <row r="375" spans="2:16" x14ac:dyDescent="0.2">
      <c r="B375" s="1" t="s">
        <v>773</v>
      </c>
    </row>
    <row r="376" spans="2:16" x14ac:dyDescent="0.2">
      <c r="K376" s="99">
        <v>2009</v>
      </c>
      <c r="M376" s="3">
        <v>2008</v>
      </c>
      <c r="N376" s="3"/>
    </row>
    <row r="377" spans="2:16" x14ac:dyDescent="0.2">
      <c r="K377" s="99" t="s">
        <v>452</v>
      </c>
      <c r="M377" s="3" t="s">
        <v>452</v>
      </c>
      <c r="N377" s="3"/>
    </row>
    <row r="381" spans="2:16" x14ac:dyDescent="0.2">
      <c r="B381" s="1" t="s">
        <v>774</v>
      </c>
      <c r="K381" s="102">
        <v>4575</v>
      </c>
      <c r="M381" s="26">
        <v>10445</v>
      </c>
      <c r="N381" s="26"/>
      <c r="O381" s="6" t="s">
        <v>775</v>
      </c>
    </row>
    <row r="382" spans="2:16" x14ac:dyDescent="0.2">
      <c r="K382" s="106">
        <v>4575</v>
      </c>
      <c r="M382" s="36">
        <v>10445</v>
      </c>
      <c r="N382" s="92"/>
    </row>
    <row r="384" spans="2:16" x14ac:dyDescent="0.2">
      <c r="B384" s="7" t="s">
        <v>776</v>
      </c>
      <c r="F384" s="65"/>
      <c r="G384" s="65"/>
      <c r="H384" s="65"/>
      <c r="I384" s="65"/>
    </row>
    <row r="385" spans="2:17" s="15" customFormat="1" x14ac:dyDescent="0.2">
      <c r="B385" s="15" t="s">
        <v>777</v>
      </c>
      <c r="D385" s="65"/>
      <c r="E385" s="65"/>
      <c r="F385" s="65"/>
      <c r="G385" s="65"/>
      <c r="H385" s="65"/>
      <c r="I385" s="65"/>
      <c r="J385" s="111"/>
      <c r="K385" s="98"/>
      <c r="L385" s="98"/>
      <c r="O385" s="16" t="s">
        <v>778</v>
      </c>
    </row>
    <row r="386" spans="2:17" s="15" customFormat="1" x14ac:dyDescent="0.2">
      <c r="B386" s="15" t="s">
        <v>779</v>
      </c>
      <c r="D386" s="65"/>
      <c r="E386" s="65"/>
      <c r="F386" s="65"/>
      <c r="G386" s="65"/>
      <c r="H386" s="65"/>
      <c r="I386" s="65"/>
      <c r="J386" s="111"/>
      <c r="K386" s="98"/>
      <c r="L386" s="98"/>
    </row>
    <row r="387" spans="2:17" s="15" customFormat="1" x14ac:dyDescent="0.2">
      <c r="B387" s="15" t="s">
        <v>780</v>
      </c>
      <c r="D387" s="65"/>
      <c r="E387" s="65"/>
      <c r="F387" s="65"/>
      <c r="G387" s="65"/>
      <c r="H387" s="65"/>
      <c r="I387" s="65"/>
      <c r="J387" s="111"/>
      <c r="K387" s="98"/>
      <c r="L387" s="98"/>
    </row>
    <row r="388" spans="2:17" s="15" customFormat="1" x14ac:dyDescent="0.2">
      <c r="B388" s="15" t="s">
        <v>781</v>
      </c>
      <c r="D388" s="65"/>
      <c r="E388" s="65"/>
      <c r="F388" s="63"/>
      <c r="G388" s="63"/>
      <c r="H388" s="63"/>
      <c r="I388" s="63"/>
      <c r="J388" s="111"/>
      <c r="K388" s="98"/>
      <c r="L388" s="98"/>
    </row>
    <row r="390" spans="2:17" x14ac:dyDescent="0.2">
      <c r="B390" s="7" t="s">
        <v>782</v>
      </c>
    </row>
    <row r="391" spans="2:17" x14ac:dyDescent="0.2">
      <c r="B391" s="15" t="s">
        <v>783</v>
      </c>
      <c r="O391" s="8" t="s">
        <v>784</v>
      </c>
      <c r="P391" s="1" t="s">
        <v>785</v>
      </c>
    </row>
    <row r="392" spans="2:17" x14ac:dyDescent="0.2">
      <c r="B392" s="15" t="s">
        <v>786</v>
      </c>
      <c r="O392" s="16" t="s">
        <v>787</v>
      </c>
      <c r="P392" s="1" t="s">
        <v>785</v>
      </c>
    </row>
    <row r="393" spans="2:17" x14ac:dyDescent="0.2">
      <c r="B393" s="15" t="s">
        <v>788</v>
      </c>
      <c r="O393" s="9" t="s">
        <v>789</v>
      </c>
    </row>
    <row r="394" spans="2:17" x14ac:dyDescent="0.2">
      <c r="B394" s="9" t="s">
        <v>790</v>
      </c>
    </row>
    <row r="395" spans="2:17" x14ac:dyDescent="0.2">
      <c r="O395" s="8" t="s">
        <v>791</v>
      </c>
      <c r="P395" s="1" t="s">
        <v>792</v>
      </c>
    </row>
    <row r="396" spans="2:17" x14ac:dyDescent="0.2">
      <c r="O396" s="15" t="s">
        <v>793</v>
      </c>
      <c r="P396" s="1" t="s">
        <v>792</v>
      </c>
      <c r="Q396" s="1" t="s">
        <v>794</v>
      </c>
    </row>
  </sheetData>
  <phoneticPr fontId="38" type="noConversion"/>
  <pageMargins left="0.75" right="0.75" top="1" bottom="1" header="0.5" footer="0.5"/>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7"/>
  <sheetViews>
    <sheetView workbookViewId="0">
      <selection activeCell="D15" sqref="D15"/>
    </sheetView>
  </sheetViews>
  <sheetFormatPr defaultRowHeight="15" x14ac:dyDescent="0.25"/>
  <cols>
    <col min="2" max="2" width="40.28515625" customWidth="1"/>
    <col min="3" max="3" width="8.85546875" style="114" customWidth="1"/>
    <col min="4" max="4" width="8.85546875" style="118" customWidth="1"/>
    <col min="5" max="5" width="11.42578125" customWidth="1"/>
    <col min="6" max="7" width="11.85546875" customWidth="1"/>
    <col min="8" max="8" width="11.7109375" customWidth="1"/>
  </cols>
  <sheetData>
    <row r="1" spans="1:8" x14ac:dyDescent="0.25">
      <c r="C1" s="108" t="s">
        <v>212</v>
      </c>
      <c r="D1" s="115"/>
      <c r="E1" s="93"/>
      <c r="F1" s="93">
        <f>+E2-F2</f>
        <v>0</v>
      </c>
      <c r="G1" s="93"/>
      <c r="H1" s="93">
        <f>+G2-H2</f>
        <v>2031072</v>
      </c>
    </row>
    <row r="2" spans="1:8" x14ac:dyDescent="0.25">
      <c r="A2" s="1">
        <v>1</v>
      </c>
      <c r="B2" s="1"/>
      <c r="C2" s="108"/>
      <c r="D2" s="115"/>
      <c r="E2" s="93">
        <f>+SUM(E4:E75)</f>
        <v>41553426</v>
      </c>
      <c r="F2" s="93">
        <f>+SUM(F4:F75)</f>
        <v>41553426</v>
      </c>
      <c r="G2" s="93">
        <f>+SUM(G4:G75)</f>
        <v>30808815</v>
      </c>
      <c r="H2" s="93">
        <f>+SUM(H4:H75)</f>
        <v>28777743</v>
      </c>
    </row>
    <row r="3" spans="1:8" x14ac:dyDescent="0.25">
      <c r="A3" s="1">
        <v>2</v>
      </c>
      <c r="B3" s="1" t="s">
        <v>588</v>
      </c>
      <c r="C3" s="108" t="s">
        <v>177</v>
      </c>
      <c r="D3" s="115" t="s">
        <v>907</v>
      </c>
      <c r="E3" s="93" t="s">
        <v>178</v>
      </c>
      <c r="F3" s="93" t="s">
        <v>179</v>
      </c>
      <c r="G3" s="1"/>
    </row>
    <row r="4" spans="1:8" x14ac:dyDescent="0.25">
      <c r="A4" s="1">
        <v>3</v>
      </c>
      <c r="B4" s="1" t="s">
        <v>453</v>
      </c>
      <c r="C4" s="108">
        <v>4000</v>
      </c>
      <c r="D4" s="115" t="s">
        <v>908</v>
      </c>
      <c r="E4" s="93"/>
      <c r="F4" s="94">
        <v>16613551</v>
      </c>
      <c r="H4" s="52">
        <v>19195013</v>
      </c>
    </row>
    <row r="5" spans="1:8" x14ac:dyDescent="0.25">
      <c r="A5" s="1">
        <v>4</v>
      </c>
      <c r="B5" s="1" t="s">
        <v>455</v>
      </c>
      <c r="C5" s="108">
        <v>5100</v>
      </c>
      <c r="D5" s="115" t="s">
        <v>909</v>
      </c>
      <c r="E5" s="94">
        <v>13819379</v>
      </c>
      <c r="F5" s="94"/>
      <c r="G5" s="52">
        <v>16524490</v>
      </c>
    </row>
    <row r="6" spans="1:8" x14ac:dyDescent="0.25">
      <c r="A6" s="1">
        <v>5</v>
      </c>
      <c r="B6" s="1" t="s">
        <v>461</v>
      </c>
      <c r="C6" s="108">
        <v>7000</v>
      </c>
      <c r="D6" s="115" t="s">
        <v>910</v>
      </c>
      <c r="E6" s="94">
        <v>221780</v>
      </c>
      <c r="F6" s="94"/>
      <c r="G6" s="52">
        <v>260471</v>
      </c>
    </row>
    <row r="7" spans="1:8" x14ac:dyDescent="0.25">
      <c r="A7" s="1">
        <v>6</v>
      </c>
      <c r="B7" s="1" t="s">
        <v>463</v>
      </c>
      <c r="C7" s="108">
        <v>7525</v>
      </c>
      <c r="D7" s="115" t="s">
        <v>911</v>
      </c>
      <c r="E7" s="94">
        <v>862719</v>
      </c>
      <c r="F7" s="94"/>
      <c r="G7" s="52">
        <v>1057994</v>
      </c>
    </row>
    <row r="8" spans="1:8" x14ac:dyDescent="0.25">
      <c r="A8" s="1">
        <v>7</v>
      </c>
      <c r="B8" s="57" t="s">
        <v>554</v>
      </c>
      <c r="C8" s="109">
        <v>7259</v>
      </c>
      <c r="D8" s="116" t="s">
        <v>912</v>
      </c>
      <c r="E8" s="95">
        <v>4177750</v>
      </c>
      <c r="F8" s="95"/>
      <c r="G8" s="56">
        <v>4177099</v>
      </c>
    </row>
    <row r="9" spans="1:8" x14ac:dyDescent="0.25">
      <c r="A9" s="1">
        <v>8</v>
      </c>
      <c r="B9" s="57" t="s">
        <v>556</v>
      </c>
      <c r="C9" s="109"/>
      <c r="D9" s="116" t="s">
        <v>913</v>
      </c>
      <c r="E9" s="95">
        <v>412790</v>
      </c>
      <c r="F9" s="95"/>
      <c r="G9" s="56">
        <v>442516</v>
      </c>
    </row>
    <row r="10" spans="1:8" x14ac:dyDescent="0.25">
      <c r="A10" s="1">
        <v>9</v>
      </c>
      <c r="B10" s="57" t="s">
        <v>558</v>
      </c>
      <c r="C10" s="109"/>
      <c r="D10" s="116" t="s">
        <v>914</v>
      </c>
      <c r="E10" s="95">
        <v>151502</v>
      </c>
      <c r="F10" s="95"/>
      <c r="G10" s="56">
        <v>155713</v>
      </c>
    </row>
    <row r="11" spans="1:8" x14ac:dyDescent="0.25">
      <c r="A11" s="1">
        <v>10</v>
      </c>
      <c r="B11" s="57" t="s">
        <v>571</v>
      </c>
      <c r="C11" s="108">
        <v>7251</v>
      </c>
      <c r="D11" s="115" t="s">
        <v>915</v>
      </c>
      <c r="E11" s="95">
        <v>240321</v>
      </c>
      <c r="F11" s="95"/>
      <c r="G11" s="56">
        <v>267040</v>
      </c>
    </row>
    <row r="12" spans="1:8" x14ac:dyDescent="0.25">
      <c r="A12" s="1">
        <v>11</v>
      </c>
      <c r="B12" s="57" t="s">
        <v>574</v>
      </c>
      <c r="C12" s="108">
        <v>7252</v>
      </c>
      <c r="D12" s="115" t="s">
        <v>916</v>
      </c>
      <c r="E12" s="95">
        <v>47956</v>
      </c>
      <c r="F12" s="95"/>
      <c r="G12" s="56">
        <v>79600</v>
      </c>
    </row>
    <row r="13" spans="1:8" x14ac:dyDescent="0.25">
      <c r="A13" s="1">
        <v>12</v>
      </c>
      <c r="B13" s="57" t="s">
        <v>531</v>
      </c>
      <c r="C13" s="109">
        <v>7400</v>
      </c>
      <c r="D13" s="116" t="s">
        <v>917</v>
      </c>
      <c r="E13" s="95">
        <v>16500</v>
      </c>
      <c r="F13" s="95"/>
      <c r="G13" s="56">
        <v>16500</v>
      </c>
    </row>
    <row r="14" spans="1:8" x14ac:dyDescent="0.25">
      <c r="A14" s="1">
        <v>13</v>
      </c>
      <c r="B14" s="57" t="s">
        <v>533</v>
      </c>
      <c r="C14" s="109"/>
      <c r="D14" s="116" t="s">
        <v>918</v>
      </c>
      <c r="E14" s="95">
        <v>6922</v>
      </c>
      <c r="F14" s="95"/>
      <c r="G14" s="56">
        <v>10445</v>
      </c>
    </row>
    <row r="15" spans="1:8" x14ac:dyDescent="0.25">
      <c r="A15" s="1">
        <v>14</v>
      </c>
      <c r="B15" s="57" t="s">
        <v>180</v>
      </c>
      <c r="C15" s="109"/>
      <c r="D15" s="116"/>
      <c r="E15" s="95">
        <v>279468</v>
      </c>
      <c r="F15" s="95"/>
      <c r="G15" s="56">
        <v>241176</v>
      </c>
    </row>
    <row r="16" spans="1:8" x14ac:dyDescent="0.25">
      <c r="A16" s="1">
        <v>15</v>
      </c>
      <c r="B16" s="57" t="s">
        <v>181</v>
      </c>
      <c r="C16" s="109"/>
      <c r="D16" s="116"/>
      <c r="E16" s="95">
        <v>167234</v>
      </c>
      <c r="F16" s="95"/>
      <c r="G16" s="56">
        <v>202824</v>
      </c>
    </row>
    <row r="17" spans="1:8" x14ac:dyDescent="0.25">
      <c r="A17" s="1">
        <v>16</v>
      </c>
      <c r="B17" s="57" t="s">
        <v>541</v>
      </c>
      <c r="C17" s="109"/>
      <c r="D17" s="116"/>
      <c r="E17" s="95">
        <v>40140</v>
      </c>
      <c r="F17" s="95"/>
      <c r="G17" s="56">
        <v>40141</v>
      </c>
    </row>
    <row r="18" spans="1:8" x14ac:dyDescent="0.25">
      <c r="A18" s="1">
        <v>17</v>
      </c>
      <c r="B18" s="57" t="s">
        <v>543</v>
      </c>
      <c r="C18" s="109"/>
      <c r="D18" s="116"/>
      <c r="E18" s="93"/>
      <c r="F18" s="96">
        <v>9596</v>
      </c>
      <c r="H18" s="59">
        <v>2108</v>
      </c>
    </row>
    <row r="19" spans="1:8" x14ac:dyDescent="0.25">
      <c r="A19" s="1">
        <v>18</v>
      </c>
      <c r="B19" s="1" t="s">
        <v>467</v>
      </c>
      <c r="C19" s="108">
        <v>4100</v>
      </c>
      <c r="D19" s="115"/>
      <c r="E19" s="93"/>
      <c r="F19" s="94">
        <v>372</v>
      </c>
      <c r="H19" s="52">
        <v>1876</v>
      </c>
    </row>
    <row r="20" spans="1:8" x14ac:dyDescent="0.25">
      <c r="A20" s="1">
        <v>19</v>
      </c>
      <c r="B20" s="57" t="s">
        <v>583</v>
      </c>
      <c r="C20" s="108"/>
      <c r="D20" s="115"/>
      <c r="E20" s="95">
        <v>23386</v>
      </c>
      <c r="F20" s="95"/>
      <c r="G20" s="56">
        <v>49178</v>
      </c>
    </row>
    <row r="21" spans="1:8" x14ac:dyDescent="0.25">
      <c r="A21" s="1">
        <v>20</v>
      </c>
      <c r="B21" s="57" t="s">
        <v>585</v>
      </c>
      <c r="C21" s="108"/>
      <c r="D21" s="115"/>
      <c r="E21" s="95">
        <v>57763</v>
      </c>
      <c r="F21" s="95"/>
      <c r="G21" s="56">
        <v>67998</v>
      </c>
    </row>
    <row r="22" spans="1:8" x14ac:dyDescent="0.25">
      <c r="A22" s="1">
        <v>21</v>
      </c>
      <c r="B22" s="57" t="s">
        <v>211</v>
      </c>
      <c r="C22" s="108"/>
      <c r="D22" s="115"/>
      <c r="E22" s="95">
        <v>303243</v>
      </c>
      <c r="F22" s="95"/>
      <c r="G22" s="56">
        <v>104037</v>
      </c>
    </row>
    <row r="23" spans="1:8" x14ac:dyDescent="0.25">
      <c r="A23" s="1">
        <v>22</v>
      </c>
      <c r="B23" s="57" t="s">
        <v>595</v>
      </c>
      <c r="C23" s="108"/>
      <c r="D23" s="115"/>
      <c r="E23" s="93"/>
      <c r="F23" s="95">
        <v>209529</v>
      </c>
      <c r="G23" s="56">
        <v>30830</v>
      </c>
    </row>
    <row r="24" spans="1:8" x14ac:dyDescent="0.25">
      <c r="A24" s="1">
        <v>23</v>
      </c>
      <c r="B24" s="57" t="s">
        <v>598</v>
      </c>
      <c r="C24" s="108"/>
      <c r="D24" s="115"/>
      <c r="E24" s="95">
        <v>135798</v>
      </c>
      <c r="F24" s="95"/>
      <c r="G24" s="56">
        <v>249611</v>
      </c>
    </row>
    <row r="25" spans="1:8" x14ac:dyDescent="0.25">
      <c r="A25" s="1">
        <v>24</v>
      </c>
      <c r="B25" s="57" t="s">
        <v>182</v>
      </c>
      <c r="C25" s="108"/>
      <c r="D25" s="115"/>
      <c r="E25" s="93"/>
      <c r="F25" s="95">
        <v>24878</v>
      </c>
      <c r="H25" s="56">
        <v>35114</v>
      </c>
    </row>
    <row r="26" spans="1:8" x14ac:dyDescent="0.25">
      <c r="A26" s="1">
        <v>25</v>
      </c>
      <c r="B26" s="57" t="s">
        <v>183</v>
      </c>
      <c r="C26" s="108"/>
      <c r="D26" s="115"/>
      <c r="E26" s="95">
        <v>7788</v>
      </c>
      <c r="F26" s="95"/>
      <c r="H26" s="56">
        <v>12191</v>
      </c>
    </row>
    <row r="27" spans="1:8" x14ac:dyDescent="0.25">
      <c r="A27" s="1">
        <v>26</v>
      </c>
      <c r="B27" s="57" t="s">
        <v>626</v>
      </c>
      <c r="C27" s="108"/>
      <c r="D27" s="115"/>
      <c r="E27" s="95">
        <v>700000</v>
      </c>
      <c r="F27" s="95"/>
      <c r="G27" s="56">
        <v>1000000</v>
      </c>
    </row>
    <row r="28" spans="1:8" x14ac:dyDescent="0.25">
      <c r="A28" s="1">
        <v>27</v>
      </c>
      <c r="B28" s="7" t="s">
        <v>479</v>
      </c>
      <c r="C28" s="108"/>
      <c r="D28" s="115"/>
      <c r="E28" s="93"/>
      <c r="F28" s="93"/>
      <c r="G28" s="1"/>
    </row>
    <row r="29" spans="1:8" x14ac:dyDescent="0.25">
      <c r="A29" s="1">
        <v>28</v>
      </c>
      <c r="B29" s="57" t="s">
        <v>185</v>
      </c>
      <c r="C29" s="109">
        <v>10</v>
      </c>
      <c r="D29" s="116"/>
      <c r="E29" s="95">
        <v>415682</v>
      </c>
      <c r="F29" s="93"/>
      <c r="G29" s="1"/>
    </row>
    <row r="30" spans="1:8" x14ac:dyDescent="0.25">
      <c r="A30" s="1">
        <v>29</v>
      </c>
      <c r="B30" s="57" t="s">
        <v>184</v>
      </c>
      <c r="C30" s="109">
        <v>11</v>
      </c>
      <c r="D30" s="116"/>
      <c r="E30" s="95">
        <v>82565</v>
      </c>
      <c r="F30" s="93"/>
      <c r="G30" s="1"/>
    </row>
    <row r="31" spans="1:8" x14ac:dyDescent="0.25">
      <c r="A31" s="1">
        <v>30</v>
      </c>
      <c r="B31" s="57" t="s">
        <v>186</v>
      </c>
      <c r="C31" s="109">
        <v>15</v>
      </c>
      <c r="D31" s="116"/>
      <c r="E31" s="93"/>
      <c r="F31" s="95">
        <v>51724</v>
      </c>
      <c r="G31" s="1"/>
    </row>
    <row r="32" spans="1:8" x14ac:dyDescent="0.25">
      <c r="A32" s="1">
        <v>31</v>
      </c>
      <c r="B32" s="57" t="s">
        <v>187</v>
      </c>
      <c r="C32" s="109">
        <v>19</v>
      </c>
      <c r="D32" s="116"/>
      <c r="E32" s="93"/>
      <c r="F32" s="95">
        <v>40140</v>
      </c>
      <c r="G32" s="1"/>
    </row>
    <row r="33" spans="1:8" x14ac:dyDescent="0.25">
      <c r="A33" s="1">
        <v>32</v>
      </c>
      <c r="B33" s="57" t="s">
        <v>188</v>
      </c>
      <c r="C33" s="109">
        <v>210</v>
      </c>
      <c r="D33" s="116"/>
      <c r="E33" s="95">
        <v>2067544</v>
      </c>
      <c r="F33" s="93"/>
      <c r="G33" s="56"/>
    </row>
    <row r="34" spans="1:8" x14ac:dyDescent="0.25">
      <c r="A34" s="1">
        <v>33</v>
      </c>
      <c r="B34" s="57" t="s">
        <v>189</v>
      </c>
      <c r="C34" s="109"/>
      <c r="D34" s="116"/>
      <c r="E34" s="95"/>
      <c r="F34" s="93"/>
      <c r="G34" s="56"/>
    </row>
    <row r="35" spans="1:8" x14ac:dyDescent="0.25">
      <c r="A35" s="1">
        <v>34</v>
      </c>
      <c r="B35" s="57" t="s">
        <v>190</v>
      </c>
      <c r="C35" s="109"/>
      <c r="D35" s="116"/>
      <c r="E35" s="95"/>
      <c r="F35" s="93"/>
      <c r="H35" s="56"/>
    </row>
    <row r="36" spans="1:8" x14ac:dyDescent="0.25">
      <c r="A36" s="1">
        <v>35</v>
      </c>
      <c r="B36" s="57" t="s">
        <v>191</v>
      </c>
      <c r="C36" s="109">
        <v>215</v>
      </c>
      <c r="D36" s="116"/>
      <c r="E36" s="93"/>
      <c r="F36" s="95">
        <v>72887</v>
      </c>
      <c r="H36" s="56"/>
    </row>
    <row r="37" spans="1:8" x14ac:dyDescent="0.25">
      <c r="A37" s="1">
        <v>36</v>
      </c>
      <c r="B37" s="57" t="s">
        <v>192</v>
      </c>
      <c r="C37" s="109">
        <v>219</v>
      </c>
      <c r="D37" s="116"/>
      <c r="E37" s="93"/>
      <c r="F37" s="95">
        <v>23403</v>
      </c>
      <c r="H37" s="56"/>
    </row>
    <row r="38" spans="1:8" x14ac:dyDescent="0.25">
      <c r="A38" s="1">
        <v>37</v>
      </c>
      <c r="B38" s="57" t="s">
        <v>193</v>
      </c>
      <c r="C38" s="109"/>
      <c r="D38" s="116"/>
      <c r="E38" s="95"/>
      <c r="F38" s="93"/>
      <c r="G38" s="56"/>
    </row>
    <row r="39" spans="1:8" x14ac:dyDescent="0.25">
      <c r="A39" s="1">
        <v>38</v>
      </c>
      <c r="B39" s="57" t="s">
        <v>194</v>
      </c>
      <c r="C39" s="110">
        <v>280</v>
      </c>
      <c r="D39" s="117"/>
      <c r="E39" s="95">
        <v>9374695</v>
      </c>
      <c r="F39" s="97"/>
      <c r="G39" s="58"/>
    </row>
    <row r="40" spans="1:8" x14ac:dyDescent="0.25">
      <c r="A40" s="1">
        <v>39</v>
      </c>
      <c r="B40" s="57" t="s">
        <v>195</v>
      </c>
      <c r="C40" s="110">
        <v>281</v>
      </c>
      <c r="D40" s="117"/>
      <c r="E40" s="95">
        <v>172975</v>
      </c>
      <c r="F40" s="97"/>
      <c r="G40" s="58"/>
    </row>
    <row r="41" spans="1:8" x14ac:dyDescent="0.25">
      <c r="A41" s="1">
        <v>40</v>
      </c>
      <c r="B41" s="57" t="s">
        <v>196</v>
      </c>
      <c r="C41" s="110">
        <v>282</v>
      </c>
      <c r="D41" s="117"/>
      <c r="E41" s="93"/>
      <c r="F41" s="95">
        <v>52</v>
      </c>
      <c r="G41" s="58"/>
    </row>
    <row r="42" spans="1:8" x14ac:dyDescent="0.25">
      <c r="A42" s="1">
        <v>41</v>
      </c>
      <c r="B42" s="57" t="s">
        <v>197</v>
      </c>
      <c r="C42" s="110">
        <v>285</v>
      </c>
      <c r="D42" s="117"/>
      <c r="E42" s="93"/>
      <c r="F42" s="95">
        <v>7678365</v>
      </c>
      <c r="G42" s="58"/>
    </row>
    <row r="43" spans="1:8" x14ac:dyDescent="0.25">
      <c r="A43" s="1">
        <v>42</v>
      </c>
      <c r="B43" s="57" t="s">
        <v>198</v>
      </c>
      <c r="C43" s="110">
        <v>289</v>
      </c>
      <c r="D43" s="117"/>
      <c r="E43" s="93"/>
      <c r="F43" s="95">
        <v>376311</v>
      </c>
      <c r="G43" s="58"/>
    </row>
    <row r="44" spans="1:8" x14ac:dyDescent="0.25">
      <c r="A44" s="1">
        <v>43</v>
      </c>
      <c r="B44" s="57" t="s">
        <v>199</v>
      </c>
      <c r="C44" s="110">
        <v>286</v>
      </c>
      <c r="D44" s="117"/>
      <c r="E44" s="95">
        <v>52</v>
      </c>
      <c r="F44" s="97"/>
      <c r="G44" s="58"/>
    </row>
    <row r="45" spans="1:8" x14ac:dyDescent="0.25">
      <c r="A45" s="1">
        <v>44</v>
      </c>
      <c r="B45" s="57" t="s">
        <v>200</v>
      </c>
      <c r="C45" s="110">
        <v>260</v>
      </c>
      <c r="D45" s="117"/>
      <c r="E45" s="95">
        <v>927564</v>
      </c>
      <c r="F45" s="97"/>
      <c r="G45" s="58"/>
    </row>
    <row r="46" spans="1:8" x14ac:dyDescent="0.25">
      <c r="A46" s="1">
        <v>45</v>
      </c>
      <c r="B46" s="57" t="s">
        <v>201</v>
      </c>
      <c r="C46" s="110">
        <v>261</v>
      </c>
      <c r="D46" s="117"/>
      <c r="E46" s="95">
        <v>24375</v>
      </c>
      <c r="F46" s="97"/>
      <c r="G46" s="58"/>
    </row>
    <row r="47" spans="1:8" x14ac:dyDescent="0.25">
      <c r="A47" s="1">
        <v>46</v>
      </c>
      <c r="B47" s="57" t="s">
        <v>202</v>
      </c>
      <c r="C47" s="110">
        <v>262</v>
      </c>
      <c r="D47" s="117"/>
      <c r="E47" s="93"/>
      <c r="F47" s="95">
        <v>14820</v>
      </c>
      <c r="G47" s="58"/>
    </row>
    <row r="48" spans="1:8" x14ac:dyDescent="0.25">
      <c r="A48" s="1">
        <v>47</v>
      </c>
      <c r="B48" s="57" t="s">
        <v>203</v>
      </c>
      <c r="C48" s="110"/>
      <c r="D48" s="117"/>
      <c r="E48" s="93"/>
      <c r="F48" s="95">
        <v>826476</v>
      </c>
      <c r="G48" s="58"/>
    </row>
    <row r="49" spans="1:8" x14ac:dyDescent="0.25">
      <c r="A49" s="1">
        <v>48</v>
      </c>
      <c r="B49" s="57" t="s">
        <v>204</v>
      </c>
      <c r="C49" s="110"/>
      <c r="D49" s="117"/>
      <c r="E49" s="93"/>
      <c r="F49" s="95">
        <v>46988</v>
      </c>
      <c r="G49" s="58"/>
    </row>
    <row r="50" spans="1:8" x14ac:dyDescent="0.25">
      <c r="A50" s="1">
        <v>49</v>
      </c>
      <c r="B50" s="57" t="s">
        <v>205</v>
      </c>
      <c r="C50" s="110"/>
      <c r="D50" s="117"/>
      <c r="E50" s="95">
        <v>14820</v>
      </c>
      <c r="F50" s="97"/>
      <c r="G50" s="58"/>
    </row>
    <row r="51" spans="1:8" x14ac:dyDescent="0.25">
      <c r="A51" s="1">
        <v>50</v>
      </c>
      <c r="B51" s="57" t="s">
        <v>670</v>
      </c>
      <c r="C51" s="109"/>
      <c r="D51" s="116"/>
      <c r="E51" s="95">
        <v>147996</v>
      </c>
      <c r="F51" s="95"/>
      <c r="G51" s="56">
        <v>182290</v>
      </c>
    </row>
    <row r="52" spans="1:8" x14ac:dyDescent="0.25">
      <c r="A52" s="1">
        <v>51</v>
      </c>
      <c r="B52" s="57" t="s">
        <v>672</v>
      </c>
      <c r="C52" s="109"/>
      <c r="D52" s="116"/>
      <c r="E52" s="95">
        <v>2046481</v>
      </c>
      <c r="F52" s="95"/>
      <c r="G52" s="56">
        <v>2227691</v>
      </c>
    </row>
    <row r="53" spans="1:8" x14ac:dyDescent="0.25">
      <c r="A53" s="1">
        <v>52</v>
      </c>
      <c r="B53" s="57" t="s">
        <v>674</v>
      </c>
      <c r="C53" s="109"/>
      <c r="D53" s="116"/>
      <c r="E53" s="95">
        <v>615</v>
      </c>
      <c r="F53" s="95"/>
      <c r="G53" s="56">
        <v>836</v>
      </c>
    </row>
    <row r="54" spans="1:8" x14ac:dyDescent="0.25">
      <c r="A54" s="1">
        <v>53</v>
      </c>
      <c r="B54" s="57" t="s">
        <v>679</v>
      </c>
      <c r="C54" s="109"/>
      <c r="D54" s="116"/>
      <c r="E54" s="95">
        <v>3186522</v>
      </c>
      <c r="F54" s="95"/>
      <c r="G54" s="56">
        <v>2231517</v>
      </c>
    </row>
    <row r="55" spans="1:8" x14ac:dyDescent="0.25">
      <c r="A55" s="1">
        <v>54</v>
      </c>
      <c r="B55" s="57" t="s">
        <v>681</v>
      </c>
      <c r="C55" s="109"/>
      <c r="D55" s="116"/>
      <c r="E55" s="95"/>
      <c r="F55" s="95"/>
      <c r="G55" s="56">
        <v>822706</v>
      </c>
    </row>
    <row r="56" spans="1:8" x14ac:dyDescent="0.25">
      <c r="A56" s="1">
        <v>55</v>
      </c>
      <c r="B56" s="57" t="s">
        <v>683</v>
      </c>
      <c r="C56" s="109"/>
      <c r="D56" s="116"/>
      <c r="E56" s="95">
        <v>500</v>
      </c>
      <c r="F56" s="95"/>
      <c r="G56" s="56">
        <v>2650</v>
      </c>
    </row>
    <row r="57" spans="1:8" x14ac:dyDescent="0.25">
      <c r="A57" s="1">
        <v>56</v>
      </c>
      <c r="B57" s="57" t="s">
        <v>685</v>
      </c>
      <c r="C57" s="109"/>
      <c r="D57" s="116"/>
      <c r="E57" s="95">
        <v>442988</v>
      </c>
      <c r="F57" s="95"/>
      <c r="G57" s="56">
        <v>328380</v>
      </c>
    </row>
    <row r="58" spans="1:8" x14ac:dyDescent="0.25">
      <c r="A58" s="1">
        <v>57</v>
      </c>
      <c r="B58" s="57" t="s">
        <v>687</v>
      </c>
      <c r="C58" s="109"/>
      <c r="D58" s="116"/>
      <c r="E58" s="95">
        <v>892193</v>
      </c>
      <c r="F58" s="95"/>
      <c r="G58" s="56"/>
    </row>
    <row r="59" spans="1:8" x14ac:dyDescent="0.25">
      <c r="A59" s="1">
        <v>58</v>
      </c>
      <c r="B59" s="1" t="s">
        <v>492</v>
      </c>
      <c r="C59" s="108"/>
      <c r="D59" s="115"/>
      <c r="E59" s="94">
        <v>66330</v>
      </c>
      <c r="F59" s="94"/>
      <c r="G59" s="52">
        <v>35082</v>
      </c>
    </row>
    <row r="60" spans="1:8" x14ac:dyDescent="0.25">
      <c r="A60" s="1">
        <v>59</v>
      </c>
      <c r="B60" s="57" t="s">
        <v>583</v>
      </c>
      <c r="C60" s="109"/>
      <c r="D60" s="116"/>
      <c r="E60" s="93"/>
      <c r="F60" s="95">
        <v>331701</v>
      </c>
      <c r="H60" s="56">
        <v>241815</v>
      </c>
    </row>
    <row r="61" spans="1:8" x14ac:dyDescent="0.25">
      <c r="A61" s="1">
        <v>60</v>
      </c>
      <c r="B61" s="57" t="s">
        <v>692</v>
      </c>
      <c r="C61" s="109"/>
      <c r="D61" s="116"/>
      <c r="E61" s="93"/>
      <c r="F61" s="95">
        <v>462838</v>
      </c>
      <c r="H61" s="56">
        <v>429504</v>
      </c>
    </row>
    <row r="62" spans="1:8" x14ac:dyDescent="0.25">
      <c r="A62" s="1">
        <v>61</v>
      </c>
      <c r="B62" s="57" t="s">
        <v>694</v>
      </c>
      <c r="C62" s="109"/>
      <c r="D62" s="116"/>
      <c r="E62" s="93"/>
      <c r="F62" s="95">
        <v>1978195</v>
      </c>
      <c r="H62" s="56">
        <v>2782060</v>
      </c>
    </row>
    <row r="63" spans="1:8" x14ac:dyDescent="0.25">
      <c r="A63" s="1">
        <v>62</v>
      </c>
      <c r="B63" s="57" t="s">
        <v>696</v>
      </c>
      <c r="C63" s="109"/>
      <c r="D63" s="116"/>
      <c r="E63" s="93"/>
      <c r="F63" s="95">
        <v>452680</v>
      </c>
      <c r="H63" s="56">
        <v>415262</v>
      </c>
    </row>
    <row r="64" spans="1:8" x14ac:dyDescent="0.25">
      <c r="A64" s="1">
        <v>63</v>
      </c>
      <c r="B64" s="57" t="s">
        <v>698</v>
      </c>
      <c r="C64" s="109"/>
      <c r="D64" s="116"/>
      <c r="E64" s="93"/>
      <c r="F64" s="95">
        <v>198508</v>
      </c>
      <c r="H64" s="56">
        <v>134978</v>
      </c>
    </row>
    <row r="65" spans="1:8" x14ac:dyDescent="0.25">
      <c r="A65" s="1">
        <v>64</v>
      </c>
      <c r="B65" s="57" t="s">
        <v>700</v>
      </c>
      <c r="C65" s="109"/>
      <c r="D65" s="116"/>
      <c r="E65" s="93"/>
      <c r="F65" s="95">
        <v>603843</v>
      </c>
      <c r="H65" s="56">
        <v>423600</v>
      </c>
    </row>
    <row r="66" spans="1:8" x14ac:dyDescent="0.25">
      <c r="A66" s="1">
        <v>65</v>
      </c>
      <c r="B66" s="57" t="s">
        <v>702</v>
      </c>
      <c r="C66" s="109"/>
      <c r="D66" s="116"/>
      <c r="E66" s="93"/>
      <c r="F66" s="95">
        <v>171105</v>
      </c>
      <c r="H66" s="56">
        <v>163472</v>
      </c>
    </row>
    <row r="67" spans="1:8" x14ac:dyDescent="0.25">
      <c r="A67" s="1">
        <v>66</v>
      </c>
      <c r="B67" s="57" t="s">
        <v>704</v>
      </c>
      <c r="C67" s="109"/>
      <c r="D67" s="116"/>
      <c r="E67" s="93"/>
      <c r="F67" s="95">
        <v>778078</v>
      </c>
      <c r="G67" s="56"/>
    </row>
    <row r="68" spans="1:8" x14ac:dyDescent="0.25">
      <c r="A68" s="1">
        <v>67</v>
      </c>
      <c r="B68" s="57" t="s">
        <v>706</v>
      </c>
      <c r="C68" s="109"/>
      <c r="D68" s="116"/>
      <c r="E68" s="93"/>
      <c r="F68" s="95">
        <v>26516</v>
      </c>
      <c r="G68" s="56"/>
    </row>
    <row r="69" spans="1:8" x14ac:dyDescent="0.25">
      <c r="A69" s="1">
        <v>68</v>
      </c>
      <c r="B69" s="57" t="s">
        <v>715</v>
      </c>
      <c r="C69" s="109"/>
      <c r="D69" s="116"/>
      <c r="E69" s="93"/>
      <c r="F69" s="95">
        <v>592949</v>
      </c>
      <c r="H69" s="56">
        <v>959560</v>
      </c>
    </row>
    <row r="70" spans="1:8" x14ac:dyDescent="0.25">
      <c r="A70" s="1">
        <v>69</v>
      </c>
      <c r="B70" s="57" t="s">
        <v>206</v>
      </c>
      <c r="C70" s="109"/>
      <c r="D70" s="116"/>
      <c r="E70" s="93"/>
      <c r="F70" s="95">
        <v>165202</v>
      </c>
      <c r="G70" s="57"/>
    </row>
    <row r="71" spans="1:8" x14ac:dyDescent="0.25">
      <c r="A71" s="1">
        <v>70</v>
      </c>
      <c r="B71" s="57" t="s">
        <v>207</v>
      </c>
      <c r="C71" s="109"/>
      <c r="D71" s="116"/>
      <c r="E71" s="95">
        <v>17090</v>
      </c>
      <c r="F71" s="95"/>
      <c r="G71" s="57"/>
    </row>
    <row r="72" spans="1:8" x14ac:dyDescent="0.25">
      <c r="A72" s="1">
        <v>71</v>
      </c>
      <c r="B72" s="57" t="s">
        <v>587</v>
      </c>
      <c r="C72" s="109"/>
      <c r="D72" s="116"/>
      <c r="E72" s="93"/>
      <c r="F72" s="95">
        <v>3981190</v>
      </c>
      <c r="H72" s="56">
        <v>3981190</v>
      </c>
    </row>
    <row r="73" spans="1:8" x14ac:dyDescent="0.25">
      <c r="A73" s="1">
        <v>72</v>
      </c>
      <c r="B73" s="57" t="s">
        <v>208</v>
      </c>
      <c r="C73" s="109"/>
      <c r="D73" s="116"/>
      <c r="E73" s="93"/>
      <c r="F73" s="95">
        <v>290542</v>
      </c>
      <c r="G73" s="1"/>
    </row>
    <row r="74" spans="1:8" x14ac:dyDescent="0.25">
      <c r="A74" s="1">
        <v>73</v>
      </c>
      <c r="B74" s="57" t="s">
        <v>209</v>
      </c>
      <c r="C74" s="109"/>
      <c r="D74" s="116"/>
      <c r="E74" s="93"/>
      <c r="F74" s="95">
        <v>5530987</v>
      </c>
      <c r="G74" s="1"/>
    </row>
    <row r="75" spans="1:8" x14ac:dyDescent="0.25">
      <c r="A75" s="1">
        <v>74</v>
      </c>
      <c r="B75" s="57" t="s">
        <v>210</v>
      </c>
      <c r="C75" s="109"/>
      <c r="D75" s="116"/>
      <c r="E75" s="95"/>
      <c r="F75" s="93"/>
      <c r="G75" s="1"/>
    </row>
    <row r="76" spans="1:8" x14ac:dyDescent="0.25">
      <c r="A76" s="1">
        <v>75</v>
      </c>
      <c r="B76" s="1"/>
      <c r="C76" s="108"/>
      <c r="D76" s="115"/>
      <c r="E76" s="93"/>
      <c r="F76" s="93"/>
      <c r="G76" s="1"/>
    </row>
    <row r="77" spans="1:8" x14ac:dyDescent="0.25">
      <c r="A77" s="1">
        <v>76</v>
      </c>
      <c r="B77" s="1"/>
      <c r="C77" s="108"/>
      <c r="D77" s="115"/>
      <c r="E77" s="93"/>
      <c r="F77" s="93"/>
      <c r="G77" s="1"/>
    </row>
  </sheetData>
  <phoneticPr fontId="38" type="noConversion"/>
  <pageMargins left="0.75" right="0.75" top="1" bottom="1" header="0.5" footer="0.5"/>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12"/>
  <sheetViews>
    <sheetView topLeftCell="A51" workbookViewId="0">
      <selection activeCell="K67" sqref="K67"/>
    </sheetView>
  </sheetViews>
  <sheetFormatPr defaultRowHeight="15" x14ac:dyDescent="0.25"/>
  <cols>
    <col min="1" max="1" width="7.7109375" customWidth="1"/>
    <col min="5" max="5" width="12" customWidth="1"/>
  </cols>
  <sheetData>
    <row r="1" spans="1:5" x14ac:dyDescent="0.25">
      <c r="A1" t="s">
        <v>926</v>
      </c>
    </row>
    <row r="2" spans="1:5" x14ac:dyDescent="0.25">
      <c r="A2">
        <v>1</v>
      </c>
      <c r="B2" t="s">
        <v>927</v>
      </c>
    </row>
    <row r="3" spans="1:5" x14ac:dyDescent="0.25">
      <c r="A3">
        <v>2</v>
      </c>
      <c r="B3" t="s">
        <v>928</v>
      </c>
    </row>
    <row r="4" spans="1:5" x14ac:dyDescent="0.25">
      <c r="A4">
        <v>3</v>
      </c>
      <c r="B4" t="s">
        <v>929</v>
      </c>
    </row>
    <row r="5" spans="1:5" x14ac:dyDescent="0.25">
      <c r="A5">
        <v>4</v>
      </c>
      <c r="B5" t="s">
        <v>930</v>
      </c>
    </row>
    <row r="7" spans="1:5" x14ac:dyDescent="0.25">
      <c r="A7" t="s">
        <v>931</v>
      </c>
    </row>
    <row r="8" spans="1:5" x14ac:dyDescent="0.25">
      <c r="A8" t="s">
        <v>935</v>
      </c>
      <c r="B8" t="s">
        <v>945</v>
      </c>
    </row>
    <row r="9" spans="1:5" x14ac:dyDescent="0.25">
      <c r="A9" t="s">
        <v>936</v>
      </c>
      <c r="B9" t="s">
        <v>932</v>
      </c>
    </row>
    <row r="10" spans="1:5" x14ac:dyDescent="0.25">
      <c r="A10" t="s">
        <v>937</v>
      </c>
      <c r="B10" t="s">
        <v>933</v>
      </c>
    </row>
    <row r="11" spans="1:5" x14ac:dyDescent="0.25">
      <c r="A11" t="s">
        <v>938</v>
      </c>
      <c r="B11" t="s">
        <v>934</v>
      </c>
    </row>
    <row r="13" spans="1:5" x14ac:dyDescent="0.25">
      <c r="A13" s="187" t="s">
        <v>947</v>
      </c>
    </row>
    <row r="15" spans="1:5" x14ac:dyDescent="0.25">
      <c r="A15" s="135" t="s">
        <v>644</v>
      </c>
      <c r="B15" s="136"/>
      <c r="C15" s="136"/>
      <c r="D15" s="136"/>
      <c r="E15" s="136"/>
    </row>
    <row r="16" spans="1:5" x14ac:dyDescent="0.25">
      <c r="A16" s="136"/>
      <c r="B16" s="136"/>
      <c r="C16" s="136"/>
      <c r="D16" s="136"/>
      <c r="E16" s="136"/>
    </row>
    <row r="17" spans="1:5" x14ac:dyDescent="0.25">
      <c r="A17" s="136"/>
      <c r="B17" s="137" t="s">
        <v>645</v>
      </c>
      <c r="C17" s="137" t="s">
        <v>646</v>
      </c>
      <c r="D17" s="137" t="s">
        <v>647</v>
      </c>
      <c r="E17" s="137"/>
    </row>
    <row r="18" spans="1:5" x14ac:dyDescent="0.25">
      <c r="A18" s="136"/>
      <c r="B18" s="137" t="s">
        <v>648</v>
      </c>
      <c r="C18" s="137" t="s">
        <v>649</v>
      </c>
      <c r="D18" s="137" t="s">
        <v>650</v>
      </c>
      <c r="E18" s="137"/>
    </row>
    <row r="19" spans="1:5" x14ac:dyDescent="0.25">
      <c r="A19" s="136"/>
      <c r="B19" s="137" t="s">
        <v>651</v>
      </c>
      <c r="C19" s="137" t="s">
        <v>652</v>
      </c>
      <c r="D19" s="137" t="s">
        <v>653</v>
      </c>
      <c r="E19" s="137" t="s">
        <v>654</v>
      </c>
    </row>
    <row r="20" spans="1:5" x14ac:dyDescent="0.25">
      <c r="A20" s="136"/>
      <c r="B20" s="137" t="s">
        <v>452</v>
      </c>
      <c r="C20" s="137" t="s">
        <v>452</v>
      </c>
      <c r="D20" s="137" t="s">
        <v>452</v>
      </c>
      <c r="E20" s="137" t="s">
        <v>452</v>
      </c>
    </row>
    <row r="21" spans="1:5" x14ac:dyDescent="0.25">
      <c r="A21" s="136" t="s">
        <v>631</v>
      </c>
      <c r="B21" s="136"/>
      <c r="C21" s="136"/>
      <c r="D21" s="136"/>
      <c r="E21" s="136"/>
    </row>
    <row r="22" spans="1:5" x14ac:dyDescent="0.25">
      <c r="A22" s="136" t="s">
        <v>656</v>
      </c>
      <c r="B22" s="131">
        <v>2067544</v>
      </c>
      <c r="C22" s="131">
        <v>9374695</v>
      </c>
      <c r="D22" s="131">
        <v>927564</v>
      </c>
      <c r="E22" s="131">
        <v>12369803</v>
      </c>
    </row>
    <row r="23" spans="1:5" x14ac:dyDescent="0.25">
      <c r="A23" s="136" t="s">
        <v>635</v>
      </c>
      <c r="B23" s="131"/>
      <c r="C23" s="134">
        <v>172975</v>
      </c>
      <c r="D23" s="134">
        <v>24375</v>
      </c>
      <c r="E23" s="134">
        <v>197350</v>
      </c>
    </row>
    <row r="24" spans="1:5" x14ac:dyDescent="0.25">
      <c r="A24" s="136" t="s">
        <v>659</v>
      </c>
      <c r="B24" s="133"/>
      <c r="C24" s="131">
        <v>-52</v>
      </c>
      <c r="D24" s="131">
        <v>-14820</v>
      </c>
      <c r="E24" s="131">
        <v>-14872</v>
      </c>
    </row>
    <row r="25" spans="1:5" x14ac:dyDescent="0.25">
      <c r="A25" s="136" t="s">
        <v>637</v>
      </c>
      <c r="B25" s="132">
        <v>2067544</v>
      </c>
      <c r="C25" s="132">
        <v>9547618</v>
      </c>
      <c r="D25" s="132">
        <v>937119</v>
      </c>
      <c r="E25" s="132">
        <v>12552281</v>
      </c>
    </row>
    <row r="26" spans="1:5" x14ac:dyDescent="0.25">
      <c r="A26" s="136" t="s">
        <v>340</v>
      </c>
      <c r="B26" s="133"/>
      <c r="C26" s="133"/>
      <c r="D26" s="133"/>
      <c r="E26" s="133"/>
    </row>
    <row r="27" spans="1:5" x14ac:dyDescent="0.25">
      <c r="A27" s="136" t="s">
        <v>656</v>
      </c>
      <c r="B27" s="131">
        <v>72887</v>
      </c>
      <c r="C27" s="131">
        <v>7678365</v>
      </c>
      <c r="D27" s="131">
        <v>826476</v>
      </c>
      <c r="E27" s="131">
        <v>8577728</v>
      </c>
    </row>
    <row r="28" spans="1:5" x14ac:dyDescent="0.25">
      <c r="A28" s="136" t="s">
        <v>662</v>
      </c>
      <c r="B28" s="134">
        <v>23403</v>
      </c>
      <c r="C28" s="134">
        <v>376311</v>
      </c>
      <c r="D28" s="134">
        <v>46988</v>
      </c>
      <c r="E28" s="134">
        <v>446702</v>
      </c>
    </row>
    <row r="29" spans="1:5" x14ac:dyDescent="0.25">
      <c r="A29" s="136" t="s">
        <v>659</v>
      </c>
      <c r="B29" s="133"/>
      <c r="C29" s="131">
        <v>-52</v>
      </c>
      <c r="D29" s="131">
        <v>-14820</v>
      </c>
      <c r="E29" s="131">
        <v>-14872</v>
      </c>
    </row>
    <row r="30" spans="1:5" x14ac:dyDescent="0.25">
      <c r="A30" s="136" t="s">
        <v>637</v>
      </c>
      <c r="B30" s="173">
        <v>96290</v>
      </c>
      <c r="C30" s="173">
        <v>8054624</v>
      </c>
      <c r="D30" s="173">
        <v>858644</v>
      </c>
      <c r="E30" s="173">
        <v>9009558</v>
      </c>
    </row>
    <row r="31" spans="1:5" x14ac:dyDescent="0.25">
      <c r="A31" s="136" t="s">
        <v>642</v>
      </c>
      <c r="B31" s="138">
        <v>1971254</v>
      </c>
      <c r="C31" s="138">
        <v>1492994</v>
      </c>
      <c r="D31" s="138">
        <v>78475</v>
      </c>
      <c r="E31" s="138">
        <v>3542723</v>
      </c>
    </row>
    <row r="32" spans="1:5" x14ac:dyDescent="0.25">
      <c r="A32" s="136" t="s">
        <v>643</v>
      </c>
      <c r="B32" s="174">
        <v>1994657</v>
      </c>
      <c r="C32" s="174">
        <v>1696330</v>
      </c>
      <c r="D32" s="174">
        <v>101088</v>
      </c>
      <c r="E32" s="174">
        <v>3792075</v>
      </c>
    </row>
    <row r="33" spans="1:15" x14ac:dyDescent="0.25">
      <c r="A33" s="136"/>
      <c r="B33" s="136"/>
      <c r="C33" s="136"/>
      <c r="D33" s="136"/>
      <c r="E33" s="136"/>
    </row>
    <row r="34" spans="1:15" x14ac:dyDescent="0.25">
      <c r="A34" s="136" t="s">
        <v>665</v>
      </c>
      <c r="B34" s="136"/>
      <c r="C34" s="136"/>
      <c r="D34" s="136"/>
      <c r="E34" s="136"/>
    </row>
    <row r="35" spans="1:15" x14ac:dyDescent="0.25">
      <c r="A35" s="136" t="s">
        <v>666</v>
      </c>
      <c r="B35" s="136"/>
      <c r="C35" s="136"/>
      <c r="D35" s="136"/>
      <c r="E35" s="136"/>
    </row>
    <row r="36" spans="1:15" x14ac:dyDescent="0.25">
      <c r="A36" s="136" t="s">
        <v>667</v>
      </c>
      <c r="B36" s="136"/>
      <c r="C36" s="136"/>
      <c r="D36" s="136"/>
      <c r="E36" s="136"/>
    </row>
    <row r="37" spans="1:15" x14ac:dyDescent="0.25">
      <c r="A37" s="136" t="s">
        <v>668</v>
      </c>
      <c r="B37" s="136"/>
      <c r="C37" s="136"/>
      <c r="D37" s="136"/>
      <c r="E37" s="136"/>
    </row>
    <row r="39" spans="1:15" x14ac:dyDescent="0.25">
      <c r="A39" s="136"/>
      <c r="C39" s="137"/>
      <c r="D39" s="137"/>
      <c r="E39" s="137" t="s">
        <v>645</v>
      </c>
      <c r="K39" s="226">
        <v>2008</v>
      </c>
      <c r="L39" s="226"/>
      <c r="M39" s="226"/>
      <c r="N39" s="226"/>
    </row>
    <row r="40" spans="1:15" x14ac:dyDescent="0.25">
      <c r="A40" s="136"/>
      <c r="C40" s="137"/>
      <c r="D40" s="137"/>
      <c r="E40" s="137" t="s">
        <v>648</v>
      </c>
      <c r="L40" t="s">
        <v>944</v>
      </c>
      <c r="M40" s="191" t="s">
        <v>944</v>
      </c>
      <c r="N40" s="191" t="s">
        <v>923</v>
      </c>
      <c r="O40" s="191" t="s">
        <v>924</v>
      </c>
    </row>
    <row r="41" spans="1:15" x14ac:dyDescent="0.25">
      <c r="A41" s="136"/>
      <c r="C41" s="137"/>
      <c r="D41" s="137"/>
      <c r="E41" s="137" t="s">
        <v>651</v>
      </c>
      <c r="F41" t="s">
        <v>944</v>
      </c>
      <c r="G41" t="s">
        <v>923</v>
      </c>
      <c r="H41" t="s">
        <v>924</v>
      </c>
      <c r="L41" s="226" t="s">
        <v>950</v>
      </c>
      <c r="M41" s="226" t="s">
        <v>949</v>
      </c>
      <c r="N41" s="226"/>
      <c r="O41" s="226"/>
    </row>
    <row r="42" spans="1:15" x14ac:dyDescent="0.25">
      <c r="A42" s="136"/>
      <c r="C42" s="137"/>
      <c r="D42" s="137"/>
      <c r="E42" s="137" t="s">
        <v>452</v>
      </c>
    </row>
    <row r="43" spans="1:15" x14ac:dyDescent="0.25">
      <c r="A43" s="136" t="s">
        <v>631</v>
      </c>
      <c r="C43" s="136"/>
      <c r="D43" s="136"/>
      <c r="E43" s="136"/>
    </row>
    <row r="44" spans="1:15" x14ac:dyDescent="0.25">
      <c r="A44" s="136" t="s">
        <v>656</v>
      </c>
      <c r="C44" s="131"/>
      <c r="D44" s="131"/>
      <c r="E44" s="131">
        <v>2067544</v>
      </c>
    </row>
    <row r="45" spans="1:15" x14ac:dyDescent="0.25">
      <c r="A45" s="136" t="s">
        <v>635</v>
      </c>
      <c r="C45" s="134"/>
      <c r="D45" s="134"/>
      <c r="E45" s="131"/>
    </row>
    <row r="46" spans="1:15" x14ac:dyDescent="0.25">
      <c r="A46" s="136" t="s">
        <v>659</v>
      </c>
      <c r="C46" s="131"/>
      <c r="D46" s="131"/>
      <c r="E46" s="133"/>
    </row>
    <row r="47" spans="1:15" x14ac:dyDescent="0.25">
      <c r="A47" s="136" t="s">
        <v>637</v>
      </c>
      <c r="C47" s="132"/>
      <c r="D47" s="132"/>
      <c r="E47" s="132">
        <v>2067544</v>
      </c>
    </row>
    <row r="48" spans="1:15" x14ac:dyDescent="0.25">
      <c r="A48" s="136" t="s">
        <v>340</v>
      </c>
      <c r="C48" s="133"/>
      <c r="D48" s="133"/>
      <c r="E48" s="133"/>
    </row>
    <row r="49" spans="1:15" x14ac:dyDescent="0.25">
      <c r="A49" s="135" t="s">
        <v>656</v>
      </c>
      <c r="B49" s="187"/>
      <c r="C49" s="188"/>
      <c r="D49" s="188"/>
      <c r="E49" s="188">
        <v>72887</v>
      </c>
      <c r="F49" s="190"/>
      <c r="G49" s="190"/>
      <c r="H49" s="190"/>
    </row>
    <row r="50" spans="1:15" x14ac:dyDescent="0.25">
      <c r="A50" s="193" t="s">
        <v>662</v>
      </c>
      <c r="B50" s="191"/>
      <c r="C50" s="192"/>
      <c r="D50" s="192"/>
      <c r="E50" s="192">
        <v>23403</v>
      </c>
      <c r="F50" s="185">
        <f>+E50-SUM(G50:H50)</f>
        <v>18403</v>
      </c>
      <c r="G50" s="185">
        <v>3000</v>
      </c>
      <c r="H50" s="185">
        <v>2000</v>
      </c>
      <c r="K50">
        <f>+SUM(L50:O50)</f>
        <v>23000</v>
      </c>
      <c r="M50">
        <v>18000</v>
      </c>
      <c r="N50">
        <v>3000</v>
      </c>
      <c r="O50">
        <v>2000</v>
      </c>
    </row>
    <row r="51" spans="1:15" x14ac:dyDescent="0.25">
      <c r="A51" s="136" t="s">
        <v>659</v>
      </c>
      <c r="C51" s="131"/>
      <c r="D51" s="131"/>
      <c r="E51" s="133"/>
    </row>
    <row r="52" spans="1:15" x14ac:dyDescent="0.25">
      <c r="A52" s="136" t="s">
        <v>637</v>
      </c>
      <c r="C52" s="173"/>
      <c r="D52" s="173"/>
      <c r="E52" s="173">
        <v>96290</v>
      </c>
    </row>
    <row r="53" spans="1:15" x14ac:dyDescent="0.25">
      <c r="A53" s="136" t="s">
        <v>642</v>
      </c>
      <c r="C53" s="138"/>
      <c r="D53" s="138"/>
      <c r="E53" s="138">
        <v>1971254</v>
      </c>
    </row>
    <row r="54" spans="1:15" x14ac:dyDescent="0.25">
      <c r="A54" s="136" t="s">
        <v>643</v>
      </c>
      <c r="C54" s="174"/>
      <c r="D54" s="174"/>
      <c r="E54" s="174">
        <v>1994657</v>
      </c>
    </row>
    <row r="56" spans="1:15" x14ac:dyDescent="0.25">
      <c r="A56" s="136"/>
      <c r="B56" s="137"/>
      <c r="C56" s="137" t="s">
        <v>646</v>
      </c>
      <c r="D56" s="137"/>
      <c r="E56" s="137"/>
      <c r="K56" s="226">
        <v>2008</v>
      </c>
      <c r="L56" s="226"/>
      <c r="M56" s="226"/>
      <c r="N56" s="226"/>
    </row>
    <row r="57" spans="1:15" x14ac:dyDescent="0.25">
      <c r="A57" s="136"/>
      <c r="B57" s="137"/>
      <c r="C57" s="137" t="s">
        <v>649</v>
      </c>
      <c r="D57" s="137"/>
      <c r="E57" s="137"/>
      <c r="L57" t="s">
        <v>944</v>
      </c>
      <c r="M57" s="191" t="s">
        <v>944</v>
      </c>
      <c r="N57" s="191" t="s">
        <v>923</v>
      </c>
      <c r="O57" s="191" t="s">
        <v>924</v>
      </c>
    </row>
    <row r="58" spans="1:15" x14ac:dyDescent="0.25">
      <c r="A58" s="136"/>
      <c r="B58" s="137"/>
      <c r="C58" s="137" t="s">
        <v>652</v>
      </c>
      <c r="D58" s="137" t="s">
        <v>939</v>
      </c>
      <c r="E58" s="137" t="s">
        <v>940</v>
      </c>
      <c r="L58" s="226" t="s">
        <v>950</v>
      </c>
      <c r="M58" s="226" t="s">
        <v>949</v>
      </c>
      <c r="N58" s="226"/>
      <c r="O58" s="226"/>
    </row>
    <row r="59" spans="1:15" x14ac:dyDescent="0.25">
      <c r="A59" s="136"/>
      <c r="B59" s="137"/>
      <c r="C59" s="137" t="s">
        <v>452</v>
      </c>
      <c r="D59" s="137"/>
      <c r="E59" s="137" t="s">
        <v>452</v>
      </c>
    </row>
    <row r="60" spans="1:15" x14ac:dyDescent="0.25">
      <c r="A60" s="136" t="s">
        <v>631</v>
      </c>
      <c r="B60" s="136"/>
      <c r="C60" s="175"/>
      <c r="D60" s="175"/>
      <c r="E60" s="175"/>
    </row>
    <row r="61" spans="1:15" x14ac:dyDescent="0.25">
      <c r="A61" s="136" t="s">
        <v>656</v>
      </c>
      <c r="B61" s="131"/>
      <c r="C61" s="176">
        <v>9374695</v>
      </c>
      <c r="D61" s="176"/>
      <c r="E61" s="176"/>
    </row>
    <row r="62" spans="1:15" x14ac:dyDescent="0.25">
      <c r="A62" s="136" t="s">
        <v>635</v>
      </c>
      <c r="B62" s="131"/>
      <c r="C62" s="176">
        <v>172975</v>
      </c>
      <c r="D62" s="176"/>
      <c r="E62" s="176"/>
    </row>
    <row r="63" spans="1:15" x14ac:dyDescent="0.25">
      <c r="A63" s="136" t="s">
        <v>659</v>
      </c>
      <c r="B63" s="133"/>
      <c r="C63" s="176">
        <v>-52</v>
      </c>
      <c r="D63" s="176"/>
      <c r="E63" s="176"/>
    </row>
    <row r="64" spans="1:15" x14ac:dyDescent="0.25">
      <c r="A64" s="136" t="s">
        <v>637</v>
      </c>
      <c r="B64" s="132"/>
      <c r="C64" s="177">
        <v>9547618</v>
      </c>
      <c r="D64" s="177"/>
      <c r="E64" s="177"/>
    </row>
    <row r="65" spans="1:15" x14ac:dyDescent="0.25">
      <c r="A65" s="136" t="s">
        <v>340</v>
      </c>
      <c r="B65" s="133"/>
      <c r="C65" s="176"/>
      <c r="D65" s="176"/>
      <c r="E65" s="176"/>
    </row>
    <row r="66" spans="1:15" x14ac:dyDescent="0.25">
      <c r="A66" s="136" t="s">
        <v>656</v>
      </c>
      <c r="B66" s="131"/>
      <c r="C66" s="176">
        <v>7678365</v>
      </c>
      <c r="D66" s="176"/>
      <c r="E66" s="176"/>
      <c r="F66" t="s">
        <v>944</v>
      </c>
      <c r="G66" t="s">
        <v>923</v>
      </c>
      <c r="H66" t="s">
        <v>924</v>
      </c>
    </row>
    <row r="67" spans="1:15" x14ac:dyDescent="0.25">
      <c r="A67" s="180" t="s">
        <v>662</v>
      </c>
      <c r="B67" s="181"/>
      <c r="C67" s="182">
        <v>376311</v>
      </c>
      <c r="D67" s="182">
        <v>167234</v>
      </c>
      <c r="E67" s="184">
        <f>+C67-D67</f>
        <v>209077</v>
      </c>
      <c r="F67" s="185">
        <f>+E67-SUM(G67:H67)</f>
        <v>179077</v>
      </c>
      <c r="G67" s="185">
        <v>20000</v>
      </c>
      <c r="H67" s="185">
        <v>10000</v>
      </c>
      <c r="K67">
        <f>+SUM(L67:O67)</f>
        <v>376000</v>
      </c>
      <c r="L67">
        <v>202824</v>
      </c>
      <c r="M67">
        <f>170000-26824</f>
        <v>143176</v>
      </c>
      <c r="N67">
        <v>20000</v>
      </c>
      <c r="O67">
        <v>10000</v>
      </c>
    </row>
    <row r="68" spans="1:15" x14ac:dyDescent="0.25">
      <c r="A68" s="136" t="s">
        <v>659</v>
      </c>
      <c r="B68" s="133"/>
      <c r="C68" s="176">
        <v>-52</v>
      </c>
      <c r="D68" s="176"/>
      <c r="E68" s="176"/>
    </row>
    <row r="69" spans="1:15" x14ac:dyDescent="0.25">
      <c r="A69" s="136" t="s">
        <v>637</v>
      </c>
      <c r="B69" s="173"/>
      <c r="C69" s="178">
        <v>8054624</v>
      </c>
      <c r="D69" s="178"/>
      <c r="E69" s="178"/>
    </row>
    <row r="70" spans="1:15" x14ac:dyDescent="0.25">
      <c r="A70" s="136" t="s">
        <v>642</v>
      </c>
      <c r="B70" s="138"/>
      <c r="C70" s="177">
        <v>1492994</v>
      </c>
      <c r="D70" s="177">
        <v>1096616</v>
      </c>
      <c r="E70" s="177">
        <f>+C70-D70</f>
        <v>396378</v>
      </c>
    </row>
    <row r="71" spans="1:15" x14ac:dyDescent="0.25">
      <c r="A71" s="136" t="s">
        <v>643</v>
      </c>
      <c r="B71" s="174"/>
      <c r="C71" s="179">
        <v>1696330</v>
      </c>
      <c r="D71" s="179">
        <v>1116671</v>
      </c>
      <c r="E71" s="179">
        <f>+C71-D71</f>
        <v>579659</v>
      </c>
    </row>
    <row r="72" spans="1:15" x14ac:dyDescent="0.25">
      <c r="A72" s="136"/>
      <c r="B72" s="136"/>
      <c r="C72" s="136"/>
      <c r="D72" s="136"/>
      <c r="E72" s="136"/>
    </row>
    <row r="73" spans="1:15" x14ac:dyDescent="0.25">
      <c r="A73" s="136" t="s">
        <v>665</v>
      </c>
      <c r="B73" s="136"/>
      <c r="C73" s="136"/>
      <c r="D73" s="136"/>
      <c r="E73" s="136"/>
    </row>
    <row r="74" spans="1:15" x14ac:dyDescent="0.25">
      <c r="A74" s="136" t="s">
        <v>666</v>
      </c>
      <c r="B74" s="136"/>
      <c r="C74" s="136"/>
      <c r="D74" s="136"/>
      <c r="E74" s="136"/>
    </row>
    <row r="75" spans="1:15" x14ac:dyDescent="0.25">
      <c r="A75" s="136" t="s">
        <v>667</v>
      </c>
      <c r="B75" s="136"/>
      <c r="C75" s="136"/>
      <c r="D75" s="136"/>
      <c r="E75" s="136"/>
    </row>
    <row r="76" spans="1:15" x14ac:dyDescent="0.25">
      <c r="A76" s="136" t="s">
        <v>668</v>
      </c>
      <c r="B76" s="136"/>
      <c r="C76" s="136"/>
      <c r="D76" s="136"/>
      <c r="E76" s="136"/>
    </row>
    <row r="78" spans="1:15" x14ac:dyDescent="0.25">
      <c r="A78" s="136"/>
      <c r="B78" s="137"/>
      <c r="C78" s="137"/>
      <c r="E78" s="137" t="s">
        <v>647</v>
      </c>
      <c r="I78" s="228"/>
      <c r="J78" s="228"/>
      <c r="K78" s="226">
        <v>2008</v>
      </c>
      <c r="L78" s="226"/>
      <c r="M78" s="226"/>
      <c r="N78" s="226"/>
    </row>
    <row r="79" spans="1:15" x14ac:dyDescent="0.25">
      <c r="A79" s="136"/>
      <c r="B79" s="137"/>
      <c r="C79" s="137"/>
      <c r="E79" s="137" t="s">
        <v>650</v>
      </c>
      <c r="L79" t="s">
        <v>944</v>
      </c>
      <c r="M79" s="191" t="s">
        <v>944</v>
      </c>
      <c r="N79" s="191" t="s">
        <v>923</v>
      </c>
      <c r="O79" s="191" t="s">
        <v>924</v>
      </c>
    </row>
    <row r="80" spans="1:15" x14ac:dyDescent="0.25">
      <c r="A80" s="136"/>
      <c r="B80" s="137"/>
      <c r="C80" s="137"/>
      <c r="E80" s="137" t="s">
        <v>653</v>
      </c>
      <c r="L80" s="226" t="s">
        <v>950</v>
      </c>
      <c r="M80" s="226" t="s">
        <v>949</v>
      </c>
      <c r="N80" s="226"/>
      <c r="O80" s="226"/>
    </row>
    <row r="81" spans="1:15" x14ac:dyDescent="0.25">
      <c r="A81" s="136"/>
      <c r="B81" s="137"/>
      <c r="C81" s="137"/>
      <c r="E81" s="137" t="s">
        <v>452</v>
      </c>
    </row>
    <row r="82" spans="1:15" x14ac:dyDescent="0.25">
      <c r="A82" s="136" t="s">
        <v>631</v>
      </c>
      <c r="B82" s="136"/>
      <c r="C82" s="136"/>
      <c r="E82" s="136"/>
    </row>
    <row r="83" spans="1:15" x14ac:dyDescent="0.25">
      <c r="A83" s="136" t="s">
        <v>656</v>
      </c>
      <c r="B83" s="131"/>
      <c r="C83" s="131"/>
      <c r="E83" s="131">
        <v>927564</v>
      </c>
    </row>
    <row r="84" spans="1:15" x14ac:dyDescent="0.25">
      <c r="A84" s="136" t="s">
        <v>635</v>
      </c>
      <c r="B84" s="131"/>
      <c r="C84" s="134"/>
      <c r="E84" s="134">
        <v>24375</v>
      </c>
    </row>
    <row r="85" spans="1:15" x14ac:dyDescent="0.25">
      <c r="A85" s="136" t="s">
        <v>659</v>
      </c>
      <c r="B85" s="133"/>
      <c r="C85" s="131"/>
      <c r="E85" s="131">
        <v>-14820</v>
      </c>
    </row>
    <row r="86" spans="1:15" x14ac:dyDescent="0.25">
      <c r="A86" s="136" t="s">
        <v>637</v>
      </c>
      <c r="B86" s="132"/>
      <c r="C86" s="132"/>
      <c r="E86" s="132">
        <v>937119</v>
      </c>
    </row>
    <row r="87" spans="1:15" x14ac:dyDescent="0.25">
      <c r="A87" s="136" t="s">
        <v>340</v>
      </c>
      <c r="B87" s="133"/>
      <c r="C87" s="133"/>
      <c r="E87" s="133"/>
    </row>
    <row r="88" spans="1:15" x14ac:dyDescent="0.25">
      <c r="A88" s="136" t="s">
        <v>656</v>
      </c>
      <c r="B88" s="131"/>
      <c r="C88" s="131"/>
      <c r="E88" s="131">
        <v>826476</v>
      </c>
    </row>
    <row r="89" spans="1:15" x14ac:dyDescent="0.25">
      <c r="A89" s="135" t="s">
        <v>662</v>
      </c>
      <c r="B89" s="134"/>
      <c r="C89" s="134"/>
      <c r="E89" s="134">
        <v>46988</v>
      </c>
      <c r="F89" s="185">
        <f>+E89-SUM(G89:H89)</f>
        <v>31988</v>
      </c>
      <c r="G89" s="185">
        <v>3000</v>
      </c>
      <c r="H89" s="185">
        <v>12000</v>
      </c>
      <c r="J89" s="191"/>
      <c r="K89">
        <f>+SUM(L89:O89)</f>
        <v>45000</v>
      </c>
      <c r="L89" s="191"/>
      <c r="M89">
        <v>30000</v>
      </c>
      <c r="N89">
        <v>3000</v>
      </c>
      <c r="O89">
        <v>12000</v>
      </c>
    </row>
    <row r="90" spans="1:15" x14ac:dyDescent="0.25">
      <c r="A90" s="136" t="s">
        <v>659</v>
      </c>
      <c r="B90" s="133"/>
      <c r="C90" s="131"/>
      <c r="E90" s="131">
        <v>-14820</v>
      </c>
    </row>
    <row r="91" spans="1:15" x14ac:dyDescent="0.25">
      <c r="A91" s="136" t="s">
        <v>637</v>
      </c>
      <c r="B91" s="173"/>
      <c r="C91" s="173"/>
      <c r="E91" s="173">
        <v>858644</v>
      </c>
    </row>
    <row r="92" spans="1:15" x14ac:dyDescent="0.25">
      <c r="A92" s="136" t="s">
        <v>642</v>
      </c>
      <c r="B92" s="138"/>
      <c r="C92" s="138"/>
      <c r="E92" s="138">
        <v>78475</v>
      </c>
    </row>
    <row r="93" spans="1:15" x14ac:dyDescent="0.25">
      <c r="A93" s="136" t="s">
        <v>643</v>
      </c>
      <c r="B93" s="174"/>
      <c r="C93" s="174"/>
      <c r="E93" s="174">
        <v>101088</v>
      </c>
    </row>
    <row r="95" spans="1:15" x14ac:dyDescent="0.25">
      <c r="A95" s="135"/>
      <c r="B95" s="136"/>
      <c r="C95" s="136"/>
      <c r="D95" s="136"/>
      <c r="E95" s="136"/>
    </row>
    <row r="96" spans="1:15" x14ac:dyDescent="0.25">
      <c r="A96" s="136"/>
      <c r="B96" s="136"/>
      <c r="C96" s="136"/>
      <c r="D96" s="136"/>
      <c r="E96" s="136"/>
    </row>
    <row r="97" spans="1:15" x14ac:dyDescent="0.25">
      <c r="A97" s="136"/>
      <c r="B97" s="137"/>
      <c r="C97" s="137"/>
      <c r="D97" s="137"/>
      <c r="E97" s="137"/>
    </row>
    <row r="98" spans="1:15" x14ac:dyDescent="0.25">
      <c r="A98" s="136"/>
      <c r="B98" s="137"/>
      <c r="C98" s="137"/>
      <c r="D98" s="137"/>
      <c r="E98" s="137"/>
    </row>
    <row r="99" spans="1:15" x14ac:dyDescent="0.25">
      <c r="A99" s="136"/>
      <c r="B99" s="137"/>
      <c r="C99" s="137"/>
      <c r="D99" s="137"/>
      <c r="E99" s="137" t="s">
        <v>654</v>
      </c>
      <c r="K99" s="226">
        <v>2008</v>
      </c>
      <c r="L99" s="226"/>
      <c r="M99" s="226"/>
      <c r="N99" s="226"/>
    </row>
    <row r="100" spans="1:15" x14ac:dyDescent="0.25">
      <c r="A100" s="136"/>
      <c r="B100" s="137"/>
      <c r="C100" s="137"/>
      <c r="D100" s="137"/>
      <c r="E100" s="137" t="s">
        <v>452</v>
      </c>
      <c r="F100" t="s">
        <v>944</v>
      </c>
      <c r="G100" s="191" t="s">
        <v>944</v>
      </c>
      <c r="H100" s="191" t="s">
        <v>923</v>
      </c>
      <c r="I100" s="191" t="s">
        <v>924</v>
      </c>
      <c r="L100" t="s">
        <v>944</v>
      </c>
      <c r="M100" s="191" t="s">
        <v>944</v>
      </c>
      <c r="N100" s="191" t="s">
        <v>923</v>
      </c>
      <c r="O100" s="191" t="s">
        <v>924</v>
      </c>
    </row>
    <row r="101" spans="1:15" x14ac:dyDescent="0.25">
      <c r="A101" s="136" t="s">
        <v>631</v>
      </c>
      <c r="B101" s="136"/>
      <c r="C101" s="136"/>
      <c r="D101" s="136"/>
      <c r="E101" s="136"/>
      <c r="F101" t="s">
        <v>950</v>
      </c>
      <c r="G101" t="s">
        <v>949</v>
      </c>
      <c r="L101" s="226" t="s">
        <v>950</v>
      </c>
      <c r="M101" s="226" t="s">
        <v>949</v>
      </c>
      <c r="N101" s="226"/>
      <c r="O101" s="226"/>
    </row>
    <row r="102" spans="1:15" x14ac:dyDescent="0.25">
      <c r="A102" s="136" t="s">
        <v>656</v>
      </c>
      <c r="B102" s="131"/>
      <c r="C102" s="131"/>
      <c r="D102" s="131"/>
      <c r="E102" s="131">
        <v>12369803</v>
      </c>
    </row>
    <row r="103" spans="1:15" x14ac:dyDescent="0.25">
      <c r="A103" s="136" t="s">
        <v>635</v>
      </c>
      <c r="B103" s="131"/>
      <c r="C103" s="134"/>
      <c r="D103" s="134"/>
      <c r="E103" s="134">
        <v>197350</v>
      </c>
    </row>
    <row r="104" spans="1:15" x14ac:dyDescent="0.25">
      <c r="A104" s="136" t="s">
        <v>659</v>
      </c>
      <c r="B104" s="133"/>
      <c r="C104" s="131"/>
      <c r="D104" s="131"/>
      <c r="E104" s="131">
        <v>-14872</v>
      </c>
    </row>
    <row r="105" spans="1:15" x14ac:dyDescent="0.25">
      <c r="A105" s="136" t="s">
        <v>637</v>
      </c>
      <c r="B105" s="132"/>
      <c r="C105" s="132"/>
      <c r="D105" s="132"/>
      <c r="E105" s="132">
        <v>12552281</v>
      </c>
    </row>
    <row r="106" spans="1:15" x14ac:dyDescent="0.25">
      <c r="A106" s="136" t="s">
        <v>340</v>
      </c>
      <c r="B106" s="133"/>
      <c r="C106" s="133"/>
      <c r="D106" s="133"/>
      <c r="E106" s="133"/>
      <c r="K106">
        <v>2008</v>
      </c>
    </row>
    <row r="107" spans="1:15" x14ac:dyDescent="0.25">
      <c r="A107" s="136" t="s">
        <v>656</v>
      </c>
      <c r="B107" s="131"/>
      <c r="C107" s="131"/>
      <c r="D107" s="131"/>
      <c r="E107" s="131">
        <v>8577728</v>
      </c>
      <c r="J107" t="s">
        <v>948</v>
      </c>
    </row>
    <row r="108" spans="1:15" x14ac:dyDescent="0.25">
      <c r="A108" s="193" t="s">
        <v>662</v>
      </c>
      <c r="B108" s="195"/>
      <c r="C108" s="195"/>
      <c r="D108" s="195"/>
      <c r="E108" s="196">
        <v>446702</v>
      </c>
      <c r="F108" s="183">
        <f>+D67</f>
        <v>167234</v>
      </c>
      <c r="G108" s="185">
        <f>+F50+F67+F89</f>
        <v>229468</v>
      </c>
      <c r="H108" s="185">
        <f>+G50+G67+G89</f>
        <v>26000</v>
      </c>
      <c r="I108" s="185">
        <f>+H50+H67+H89</f>
        <v>24000</v>
      </c>
      <c r="J108" s="139">
        <f>+SUM(F108:I108)</f>
        <v>446702</v>
      </c>
      <c r="K108" s="227">
        <v>444000</v>
      </c>
      <c r="L108" s="139">
        <f>+L50+L67+L89</f>
        <v>202824</v>
      </c>
      <c r="M108" s="185">
        <f>+M50+M67+M89</f>
        <v>191176</v>
      </c>
      <c r="N108" s="185">
        <f>+N50+N67+N89</f>
        <v>26000</v>
      </c>
      <c r="O108" s="185">
        <f>+O50+O67+O89</f>
        <v>24000</v>
      </c>
    </row>
    <row r="109" spans="1:15" x14ac:dyDescent="0.25">
      <c r="A109" s="136" t="s">
        <v>659</v>
      </c>
      <c r="B109" s="133"/>
      <c r="C109" s="131"/>
      <c r="D109" s="131"/>
      <c r="E109" s="131">
        <v>-14872</v>
      </c>
      <c r="M109" s="185">
        <f>+SUM(M108:O108)</f>
        <v>241176</v>
      </c>
    </row>
    <row r="110" spans="1:15" x14ac:dyDescent="0.25">
      <c r="A110" s="136" t="s">
        <v>637</v>
      </c>
      <c r="B110" s="173"/>
      <c r="C110" s="173"/>
      <c r="D110" s="173"/>
      <c r="E110" s="173">
        <v>9009558</v>
      </c>
      <c r="M110" s="139">
        <v>241176</v>
      </c>
    </row>
    <row r="111" spans="1:15" x14ac:dyDescent="0.25">
      <c r="A111" s="136" t="s">
        <v>642</v>
      </c>
      <c r="B111" s="138"/>
      <c r="C111" s="138"/>
      <c r="D111" s="138"/>
      <c r="E111" s="138">
        <v>3542723</v>
      </c>
      <c r="M111" s="139">
        <f>+M109-M110</f>
        <v>0</v>
      </c>
    </row>
    <row r="112" spans="1:15" x14ac:dyDescent="0.25">
      <c r="A112" s="136" t="s">
        <v>643</v>
      </c>
      <c r="B112" s="174"/>
      <c r="C112" s="174"/>
      <c r="D112" s="174"/>
      <c r="E112" s="174">
        <v>3792075</v>
      </c>
    </row>
  </sheetData>
  <phoneticPr fontId="38" type="noConversion"/>
  <pageMargins left="0.75" right="0.75" top="1" bottom="1" header="0.5" footer="0.5"/>
  <headerFooter alignWithMargin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election activeCell="K8" sqref="K8:K10"/>
    </sheetView>
  </sheetViews>
  <sheetFormatPr defaultRowHeight="15" x14ac:dyDescent="0.25"/>
  <sheetData>
    <row r="1" spans="1:16" x14ac:dyDescent="0.25">
      <c r="A1" t="s">
        <v>921</v>
      </c>
    </row>
    <row r="2" spans="1:16" x14ac:dyDescent="0.25">
      <c r="A2" t="s">
        <v>925</v>
      </c>
    </row>
    <row r="3" spans="1:16" x14ac:dyDescent="0.25">
      <c r="A3" s="135" t="s">
        <v>552</v>
      </c>
      <c r="B3" s="136"/>
      <c r="C3" s="136"/>
      <c r="D3" s="136"/>
      <c r="E3" s="136"/>
    </row>
    <row r="4" spans="1:16" x14ac:dyDescent="0.25">
      <c r="A4" s="136" t="s">
        <v>553</v>
      </c>
      <c r="B4" s="136"/>
      <c r="C4" s="136"/>
      <c r="D4" s="136"/>
      <c r="E4" s="136"/>
      <c r="F4" t="s">
        <v>922</v>
      </c>
      <c r="G4" t="s">
        <v>923</v>
      </c>
      <c r="H4" t="s">
        <v>924</v>
      </c>
      <c r="I4" t="s">
        <v>922</v>
      </c>
      <c r="J4" t="s">
        <v>923</v>
      </c>
      <c r="K4" t="s">
        <v>924</v>
      </c>
    </row>
    <row r="5" spans="1:16" x14ac:dyDescent="0.25">
      <c r="A5" s="136"/>
      <c r="B5" s="136"/>
      <c r="C5" s="137">
        <v>2009</v>
      </c>
      <c r="D5" s="136"/>
      <c r="E5" s="137">
        <v>2008</v>
      </c>
      <c r="F5">
        <v>2009</v>
      </c>
      <c r="I5">
        <v>2008</v>
      </c>
    </row>
    <row r="6" spans="1:16" x14ac:dyDescent="0.25">
      <c r="A6" s="136"/>
      <c r="B6" s="136"/>
      <c r="C6" s="137" t="s">
        <v>452</v>
      </c>
      <c r="D6" s="136"/>
      <c r="E6" s="137" t="s">
        <v>452</v>
      </c>
    </row>
    <row r="7" spans="1:16" x14ac:dyDescent="0.25">
      <c r="A7" s="136"/>
      <c r="B7" s="136"/>
      <c r="C7" s="136"/>
      <c r="D7" s="136"/>
      <c r="E7" s="136"/>
    </row>
    <row r="8" spans="1:16" x14ac:dyDescent="0.25">
      <c r="A8" s="136" t="s">
        <v>554</v>
      </c>
      <c r="B8" s="136"/>
      <c r="C8" s="134">
        <v>4177750</v>
      </c>
      <c r="D8" s="136"/>
      <c r="E8" s="134">
        <v>4177099</v>
      </c>
      <c r="F8" s="267">
        <f>+C8-SUM(G8:H8)</f>
        <v>3824051</v>
      </c>
      <c r="G8" s="268">
        <v>169160</v>
      </c>
      <c r="H8" s="268">
        <v>184539</v>
      </c>
      <c r="I8" s="269">
        <f>+E8-SUM(J8:K8)</f>
        <v>3878057</v>
      </c>
      <c r="J8" s="270">
        <v>128161</v>
      </c>
      <c r="K8" s="270">
        <v>170881</v>
      </c>
      <c r="M8" s="139">
        <f>+SUM($C8/($C$20/$C$18)*0.6)</f>
        <v>169160.42944785277</v>
      </c>
      <c r="N8" s="139">
        <f>+SUM($C8/($C$20/$C$19)*0.6)</f>
        <v>184538.65030674846</v>
      </c>
      <c r="O8" s="139">
        <f>+SUM($E8/($E$20/$E$18))*0.6</f>
        <v>128160.99204545452</v>
      </c>
      <c r="P8" s="139">
        <f>+SUM($E8/($E$20/$E$19))*0.6</f>
        <v>170881.32272727272</v>
      </c>
    </row>
    <row r="9" spans="1:16" x14ac:dyDescent="0.25">
      <c r="A9" s="136" t="s">
        <v>556</v>
      </c>
      <c r="B9" s="136"/>
      <c r="C9" s="131">
        <v>412790</v>
      </c>
      <c r="D9" s="136"/>
      <c r="E9" s="131">
        <v>442516</v>
      </c>
      <c r="F9" s="267">
        <f>+C9-SUM(G9:H9)</f>
        <v>377843</v>
      </c>
      <c r="G9" s="268">
        <v>16714</v>
      </c>
      <c r="H9" s="268">
        <v>18233</v>
      </c>
      <c r="I9" s="269">
        <f>+E9-SUM(J9:K9)</f>
        <v>410836</v>
      </c>
      <c r="J9" s="270">
        <v>13577</v>
      </c>
      <c r="K9" s="270">
        <v>18103</v>
      </c>
      <c r="M9" s="139">
        <f>+SUM($C9/($C$20/$C$18)*0.6)</f>
        <v>16714.196319018403</v>
      </c>
      <c r="N9" s="139">
        <f>+SUM($C9/($C$20/$C$19)*0.6)</f>
        <v>18233.668711656439</v>
      </c>
      <c r="O9" s="139">
        <f>+SUM($E9/($E$20/$E$18))*0.6</f>
        <v>13577.195454545452</v>
      </c>
      <c r="P9" s="139">
        <f>+SUM($E9/($E$20/$E$19))*0.6</f>
        <v>18102.927272727273</v>
      </c>
    </row>
    <row r="10" spans="1:16" x14ac:dyDescent="0.25">
      <c r="A10" s="136" t="s">
        <v>558</v>
      </c>
      <c r="B10" s="136"/>
      <c r="C10" s="134">
        <v>151502</v>
      </c>
      <c r="D10" s="136"/>
      <c r="E10" s="134">
        <v>155713</v>
      </c>
      <c r="F10" s="267">
        <f>+C10-SUM(G10:H10)</f>
        <v>138675</v>
      </c>
      <c r="G10" s="268">
        <v>6135</v>
      </c>
      <c r="H10" s="268">
        <v>6692</v>
      </c>
      <c r="I10" s="269">
        <f>+E10-SUM(J10:K10)</f>
        <v>144565</v>
      </c>
      <c r="J10" s="270">
        <v>4778</v>
      </c>
      <c r="K10" s="270">
        <v>6370</v>
      </c>
      <c r="M10" s="139">
        <f>+SUM($C10/($C$20/$C$18)*0.6)</f>
        <v>6134.4368098159503</v>
      </c>
      <c r="N10" s="139">
        <f>+SUM($C10/($C$20/$C$19)*0.6)</f>
        <v>6692.1128834355832</v>
      </c>
      <c r="O10" s="139">
        <f>+SUM($E10/($E$20/$E$18))*0.6</f>
        <v>4777.5579545454539</v>
      </c>
      <c r="P10" s="139">
        <f>+SUM($E10/($E$20/$E$19))*0.6</f>
        <v>6370.0772727272733</v>
      </c>
    </row>
    <row r="11" spans="1:16" x14ac:dyDescent="0.25">
      <c r="A11" s="136"/>
      <c r="B11" s="136"/>
      <c r="C11" s="138">
        <v>4742042</v>
      </c>
      <c r="D11" s="136"/>
      <c r="E11" s="138">
        <v>4775328</v>
      </c>
      <c r="F11" s="139">
        <f>+C11-SUM(G11:H11)</f>
        <v>4403517</v>
      </c>
      <c r="G11">
        <v>192009</v>
      </c>
      <c r="H11">
        <v>146516</v>
      </c>
      <c r="I11" s="139">
        <f>+E11-SUM(J11:K11)</f>
        <v>4433458</v>
      </c>
      <c r="J11">
        <v>146516</v>
      </c>
      <c r="K11">
        <v>195354</v>
      </c>
      <c r="M11" s="139">
        <f>+SUM($C11/($C$20/$C$18)*0.6)</f>
        <v>192009.06257668711</v>
      </c>
      <c r="N11" s="139">
        <f>+SUM($C11/($C$20/$C$19)*0.6)</f>
        <v>209464.43190184046</v>
      </c>
      <c r="O11" s="139">
        <f>+SUM($E11/($E$20/$E$18))*0.6</f>
        <v>146515.74545454542</v>
      </c>
      <c r="P11" s="139">
        <f>+SUM($E11/($E$20/$E$19))*0.6</f>
        <v>195354.32727272727</v>
      </c>
    </row>
    <row r="12" spans="1:16" x14ac:dyDescent="0.25">
      <c r="A12" s="136"/>
      <c r="B12" s="136"/>
      <c r="C12" s="136"/>
      <c r="D12" s="136"/>
      <c r="E12" s="136"/>
      <c r="F12" s="139">
        <f>+SUM(F11:H11)</f>
        <v>4742042</v>
      </c>
      <c r="I12" s="139">
        <f>+SUM(I11:K11)</f>
        <v>4775328</v>
      </c>
    </row>
    <row r="13" spans="1:16" x14ac:dyDescent="0.25">
      <c r="A13" s="136" t="s">
        <v>561</v>
      </c>
      <c r="B13" s="136"/>
      <c r="C13" s="136"/>
      <c r="D13" s="136"/>
      <c r="E13" s="136"/>
    </row>
    <row r="14" spans="1:16" x14ac:dyDescent="0.25">
      <c r="A14" s="136"/>
      <c r="B14" s="136"/>
      <c r="C14" s="136"/>
      <c r="D14" s="136"/>
      <c r="E14" s="136"/>
    </row>
    <row r="15" spans="1:16" x14ac:dyDescent="0.25">
      <c r="A15" s="136"/>
      <c r="B15" s="136"/>
      <c r="C15" s="137">
        <v>2009</v>
      </c>
      <c r="D15" s="136"/>
      <c r="E15" s="137">
        <v>2008</v>
      </c>
    </row>
    <row r="16" spans="1:16" x14ac:dyDescent="0.25">
      <c r="A16" s="136"/>
      <c r="B16" s="136"/>
      <c r="C16" s="137" t="s">
        <v>562</v>
      </c>
      <c r="D16" s="136"/>
      <c r="E16" s="137" t="s">
        <v>562</v>
      </c>
    </row>
    <row r="17" spans="1:5" x14ac:dyDescent="0.25">
      <c r="A17" s="136" t="s">
        <v>563</v>
      </c>
      <c r="B17" s="136"/>
      <c r="C17" s="134">
        <v>140</v>
      </c>
      <c r="D17" s="136"/>
      <c r="E17" s="134">
        <v>155</v>
      </c>
    </row>
    <row r="18" spans="1:5" x14ac:dyDescent="0.25">
      <c r="A18" s="136" t="s">
        <v>565</v>
      </c>
      <c r="B18" s="136"/>
      <c r="C18" s="131">
        <v>11</v>
      </c>
      <c r="D18" s="136"/>
      <c r="E18" s="131">
        <v>9</v>
      </c>
    </row>
    <row r="19" spans="1:5" x14ac:dyDescent="0.25">
      <c r="A19" s="136" t="s">
        <v>567</v>
      </c>
      <c r="B19" s="136"/>
      <c r="C19" s="134">
        <v>12</v>
      </c>
      <c r="D19" s="136"/>
      <c r="E19" s="134">
        <v>12</v>
      </c>
    </row>
    <row r="20" spans="1:5" x14ac:dyDescent="0.25">
      <c r="A20" s="136"/>
      <c r="B20" s="136"/>
      <c r="C20" s="138">
        <v>163</v>
      </c>
      <c r="D20" s="136"/>
      <c r="E20" s="138">
        <v>176</v>
      </c>
    </row>
    <row r="21" spans="1:5" x14ac:dyDescent="0.25">
      <c r="A21" s="136" t="s">
        <v>570</v>
      </c>
      <c r="B21" s="136"/>
      <c r="C21" s="136"/>
      <c r="D21" s="136"/>
      <c r="E21" s="136"/>
    </row>
    <row r="22" spans="1:5" x14ac:dyDescent="0.25">
      <c r="A22" s="136"/>
      <c r="B22" s="136"/>
      <c r="C22" s="137">
        <v>2009</v>
      </c>
      <c r="D22" s="136"/>
      <c r="E22" s="137">
        <v>2008</v>
      </c>
    </row>
    <row r="23" spans="1:5" x14ac:dyDescent="0.25">
      <c r="A23" s="136"/>
      <c r="B23" s="136"/>
      <c r="C23" s="137" t="s">
        <v>452</v>
      </c>
      <c r="D23" s="136"/>
      <c r="E23" s="137" t="s">
        <v>452</v>
      </c>
    </row>
    <row r="24" spans="1:5" x14ac:dyDescent="0.25">
      <c r="A24" s="136" t="s">
        <v>571</v>
      </c>
      <c r="B24" s="136"/>
      <c r="C24" s="134">
        <v>240321</v>
      </c>
      <c r="D24" s="136"/>
      <c r="E24" s="134">
        <v>267040</v>
      </c>
    </row>
    <row r="25" spans="1:5" x14ac:dyDescent="0.25">
      <c r="A25" s="136" t="s">
        <v>574</v>
      </c>
      <c r="B25" s="136"/>
      <c r="C25" s="131">
        <v>47956</v>
      </c>
      <c r="D25" s="136"/>
      <c r="E25" s="131">
        <v>79600</v>
      </c>
    </row>
    <row r="26" spans="1:5" x14ac:dyDescent="0.25">
      <c r="A26" s="136"/>
      <c r="B26" s="136"/>
      <c r="C26" s="132">
        <v>288277</v>
      </c>
      <c r="D26" s="136"/>
      <c r="E26" s="132">
        <v>346640</v>
      </c>
    </row>
  </sheetData>
  <phoneticPr fontId="38"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7"/>
  <sheetViews>
    <sheetView topLeftCell="A15" workbookViewId="0">
      <selection activeCell="A92" sqref="A92"/>
    </sheetView>
  </sheetViews>
  <sheetFormatPr defaultRowHeight="15" x14ac:dyDescent="0.25"/>
  <cols>
    <col min="1" max="1" width="71.28515625" customWidth="1"/>
    <col min="3" max="4" width="11.5703125" style="271" bestFit="1" customWidth="1"/>
    <col min="5" max="5" width="11.5703125" style="271" customWidth="1"/>
    <col min="6" max="6" width="11.5703125" style="271" bestFit="1" customWidth="1"/>
  </cols>
  <sheetData>
    <row r="1" spans="1:6" x14ac:dyDescent="0.25">
      <c r="C1" s="271">
        <f>+SUM(C2:C101)</f>
        <v>38916915</v>
      </c>
      <c r="D1" s="271">
        <f>+SUM(D2:D101)</f>
        <v>38916915</v>
      </c>
      <c r="E1" s="271">
        <f>+SUM(E2:E101)</f>
        <v>38063769</v>
      </c>
      <c r="F1" s="271">
        <f>+SUM(F2:F101)</f>
        <v>38063769</v>
      </c>
    </row>
    <row r="2" spans="1:6" x14ac:dyDescent="0.25">
      <c r="A2" t="s">
        <v>588</v>
      </c>
      <c r="B2" t="s">
        <v>919</v>
      </c>
      <c r="C2" s="271" t="s">
        <v>178</v>
      </c>
      <c r="D2" s="271" t="s">
        <v>179</v>
      </c>
      <c r="E2" s="271" t="s">
        <v>178</v>
      </c>
      <c r="F2" s="271" t="s">
        <v>179</v>
      </c>
    </row>
    <row r="3" spans="1:6" x14ac:dyDescent="0.25">
      <c r="A3" t="s">
        <v>520</v>
      </c>
      <c r="B3" t="s">
        <v>60</v>
      </c>
      <c r="D3" s="271">
        <v>16509371</v>
      </c>
      <c r="F3" s="271">
        <v>18012026</v>
      </c>
    </row>
    <row r="4" spans="1:6" x14ac:dyDescent="0.25">
      <c r="A4" t="s">
        <v>523</v>
      </c>
      <c r="B4" t="s">
        <v>61</v>
      </c>
      <c r="D4" s="271">
        <v>81856</v>
      </c>
      <c r="F4" s="271">
        <v>13084</v>
      </c>
    </row>
    <row r="5" spans="1:6" x14ac:dyDescent="0.25">
      <c r="A5" t="s">
        <v>525</v>
      </c>
      <c r="B5" t="s">
        <v>62</v>
      </c>
      <c r="D5" s="271">
        <v>0</v>
      </c>
      <c r="F5" s="271">
        <v>878597</v>
      </c>
    </row>
    <row r="6" spans="1:6" x14ac:dyDescent="0.25">
      <c r="A6" t="s">
        <v>527</v>
      </c>
      <c r="B6" t="s">
        <v>62</v>
      </c>
      <c r="D6" s="271">
        <v>22324</v>
      </c>
      <c r="F6" s="271">
        <v>291306</v>
      </c>
    </row>
    <row r="7" spans="1:6" x14ac:dyDescent="0.25">
      <c r="A7" t="s">
        <v>0</v>
      </c>
      <c r="B7" t="s">
        <v>63</v>
      </c>
      <c r="C7" s="271">
        <v>182290</v>
      </c>
      <c r="E7" s="271">
        <v>0</v>
      </c>
    </row>
    <row r="8" spans="1:6" x14ac:dyDescent="0.25">
      <c r="A8" t="s">
        <v>1</v>
      </c>
      <c r="B8" t="s">
        <v>64</v>
      </c>
      <c r="C8" s="271">
        <v>2227691</v>
      </c>
      <c r="E8" s="271">
        <v>0</v>
      </c>
    </row>
    <row r="9" spans="1:6" x14ac:dyDescent="0.25">
      <c r="A9" t="s">
        <v>2</v>
      </c>
      <c r="B9" t="s">
        <v>65</v>
      </c>
      <c r="C9" s="271">
        <v>836</v>
      </c>
      <c r="E9" s="271">
        <v>0</v>
      </c>
    </row>
    <row r="10" spans="1:6" x14ac:dyDescent="0.25">
      <c r="A10" t="s">
        <v>455</v>
      </c>
      <c r="B10" t="s">
        <v>66</v>
      </c>
      <c r="C10" s="271">
        <v>8826243</v>
      </c>
      <c r="E10" s="271">
        <v>9246215</v>
      </c>
    </row>
    <row r="11" spans="1:6" x14ac:dyDescent="0.25">
      <c r="A11" t="s">
        <v>745</v>
      </c>
      <c r="B11" t="s">
        <v>67</v>
      </c>
      <c r="D11" s="271">
        <v>147996</v>
      </c>
      <c r="E11" s="271">
        <v>182290</v>
      </c>
    </row>
    <row r="12" spans="1:6" x14ac:dyDescent="0.25">
      <c r="A12" t="s">
        <v>746</v>
      </c>
      <c r="B12" t="s">
        <v>68</v>
      </c>
      <c r="D12" s="271">
        <v>2046481</v>
      </c>
      <c r="E12" s="271">
        <v>2227691</v>
      </c>
    </row>
    <row r="13" spans="1:6" x14ac:dyDescent="0.25">
      <c r="A13" t="s">
        <v>750</v>
      </c>
      <c r="B13" t="s">
        <v>69</v>
      </c>
      <c r="D13" s="271">
        <v>615</v>
      </c>
      <c r="E13" s="271">
        <v>836</v>
      </c>
    </row>
    <row r="14" spans="1:6" x14ac:dyDescent="0.25">
      <c r="A14" t="s">
        <v>554</v>
      </c>
      <c r="B14" t="s">
        <v>70</v>
      </c>
      <c r="C14" s="271">
        <v>3824051</v>
      </c>
      <c r="E14" s="271">
        <v>3878057</v>
      </c>
    </row>
    <row r="15" spans="1:6" x14ac:dyDescent="0.25">
      <c r="A15" t="s">
        <v>556</v>
      </c>
      <c r="B15" t="s">
        <v>71</v>
      </c>
      <c r="C15" s="271">
        <v>377842</v>
      </c>
      <c r="E15" s="271">
        <v>410836</v>
      </c>
    </row>
    <row r="16" spans="1:6" x14ac:dyDescent="0.25">
      <c r="A16" t="s">
        <v>558</v>
      </c>
      <c r="B16" t="s">
        <v>3</v>
      </c>
      <c r="C16" s="271">
        <v>138676</v>
      </c>
      <c r="E16" s="271">
        <v>144565</v>
      </c>
    </row>
    <row r="17" spans="1:5" x14ac:dyDescent="0.25">
      <c r="A17" t="s">
        <v>946</v>
      </c>
      <c r="B17" t="s">
        <v>72</v>
      </c>
      <c r="C17" s="271">
        <v>40140</v>
      </c>
      <c r="E17" s="271">
        <v>40000</v>
      </c>
    </row>
    <row r="18" spans="1:5" x14ac:dyDescent="0.25">
      <c r="A18" t="s">
        <v>942</v>
      </c>
      <c r="B18" t="s">
        <v>73</v>
      </c>
      <c r="C18" s="271">
        <v>18403</v>
      </c>
      <c r="E18" s="271">
        <v>18000</v>
      </c>
    </row>
    <row r="19" spans="1:5" x14ac:dyDescent="0.25">
      <c r="A19" t="s">
        <v>951</v>
      </c>
      <c r="B19" t="s">
        <v>6</v>
      </c>
      <c r="C19" s="271">
        <v>179077</v>
      </c>
      <c r="E19" s="271">
        <v>143176</v>
      </c>
    </row>
    <row r="20" spans="1:5" x14ac:dyDescent="0.25">
      <c r="A20" t="s">
        <v>952</v>
      </c>
      <c r="B20" t="s">
        <v>7</v>
      </c>
      <c r="C20" s="271">
        <v>167234</v>
      </c>
      <c r="E20" s="271">
        <v>202824</v>
      </c>
    </row>
    <row r="21" spans="1:5" x14ac:dyDescent="0.25">
      <c r="A21" t="s">
        <v>943</v>
      </c>
      <c r="B21" t="s">
        <v>8</v>
      </c>
      <c r="C21" s="271">
        <v>31988</v>
      </c>
      <c r="E21" s="271">
        <v>30000</v>
      </c>
    </row>
    <row r="22" spans="1:5" x14ac:dyDescent="0.25">
      <c r="A22" t="s">
        <v>461</v>
      </c>
      <c r="B22" t="s">
        <v>74</v>
      </c>
      <c r="C22" s="271">
        <v>3771</v>
      </c>
      <c r="E22" s="271">
        <v>87955</v>
      </c>
    </row>
    <row r="23" spans="1:5" x14ac:dyDescent="0.25">
      <c r="A23" t="s">
        <v>554</v>
      </c>
      <c r="B23" t="s">
        <v>75</v>
      </c>
      <c r="C23" s="271">
        <v>169160</v>
      </c>
      <c r="E23" s="271">
        <v>128161</v>
      </c>
    </row>
    <row r="24" spans="1:5" x14ac:dyDescent="0.25">
      <c r="A24" t="s">
        <v>556</v>
      </c>
      <c r="B24" t="s">
        <v>76</v>
      </c>
      <c r="C24" s="271">
        <v>16714</v>
      </c>
      <c r="E24" s="271">
        <v>13577</v>
      </c>
    </row>
    <row r="25" spans="1:5" x14ac:dyDescent="0.25">
      <c r="A25" t="s">
        <v>558</v>
      </c>
      <c r="B25" t="s">
        <v>4</v>
      </c>
      <c r="C25" s="271">
        <v>6135</v>
      </c>
      <c r="E25" s="271">
        <v>4778</v>
      </c>
    </row>
    <row r="26" spans="1:5" x14ac:dyDescent="0.25">
      <c r="A26" t="s">
        <v>942</v>
      </c>
      <c r="B26" t="s">
        <v>77</v>
      </c>
      <c r="C26" s="271">
        <v>3000</v>
      </c>
      <c r="E26" s="271">
        <v>3000</v>
      </c>
    </row>
    <row r="27" spans="1:5" x14ac:dyDescent="0.25">
      <c r="A27" t="s">
        <v>941</v>
      </c>
      <c r="B27" t="s">
        <v>9</v>
      </c>
      <c r="C27" s="271">
        <v>20000</v>
      </c>
      <c r="E27" s="271">
        <v>20000</v>
      </c>
    </row>
    <row r="28" spans="1:5" x14ac:dyDescent="0.25">
      <c r="A28" t="s">
        <v>943</v>
      </c>
      <c r="B28" t="s">
        <v>10</v>
      </c>
      <c r="C28" s="271">
        <v>3000</v>
      </c>
      <c r="E28" s="271">
        <v>3000</v>
      </c>
    </row>
    <row r="29" spans="1:5" x14ac:dyDescent="0.25">
      <c r="A29" t="s">
        <v>463</v>
      </c>
      <c r="B29" t="s">
        <v>78</v>
      </c>
      <c r="C29" s="271">
        <v>327152</v>
      </c>
      <c r="E29" s="271">
        <v>467163</v>
      </c>
    </row>
    <row r="30" spans="1:5" x14ac:dyDescent="0.25">
      <c r="A30" t="s">
        <v>554</v>
      </c>
      <c r="B30" t="s">
        <v>79</v>
      </c>
      <c r="C30" s="271">
        <v>184539</v>
      </c>
      <c r="E30" s="271">
        <v>170881</v>
      </c>
    </row>
    <row r="31" spans="1:5" x14ac:dyDescent="0.25">
      <c r="A31" t="s">
        <v>556</v>
      </c>
      <c r="B31" t="s">
        <v>80</v>
      </c>
      <c r="C31" s="271">
        <v>18233</v>
      </c>
      <c r="E31" s="271">
        <v>18103</v>
      </c>
    </row>
    <row r="32" spans="1:5" x14ac:dyDescent="0.25">
      <c r="A32" t="s">
        <v>558</v>
      </c>
      <c r="B32" t="s">
        <v>5</v>
      </c>
      <c r="C32" s="271">
        <v>6692</v>
      </c>
      <c r="E32" s="271">
        <v>6370</v>
      </c>
    </row>
    <row r="33" spans="1:6" x14ac:dyDescent="0.25">
      <c r="A33" t="s">
        <v>571</v>
      </c>
      <c r="B33" t="s">
        <v>81</v>
      </c>
      <c r="C33" s="271">
        <v>240321</v>
      </c>
      <c r="E33" s="271">
        <v>267040</v>
      </c>
    </row>
    <row r="34" spans="1:6" x14ac:dyDescent="0.25">
      <c r="A34" t="s">
        <v>574</v>
      </c>
      <c r="B34" t="s">
        <v>82</v>
      </c>
      <c r="C34" s="271">
        <v>47956</v>
      </c>
      <c r="E34" s="271">
        <v>79600</v>
      </c>
    </row>
    <row r="35" spans="1:6" x14ac:dyDescent="0.25">
      <c r="A35" t="s">
        <v>531</v>
      </c>
      <c r="B35" t="s">
        <v>83</v>
      </c>
      <c r="C35" s="271">
        <v>16500</v>
      </c>
      <c r="E35" s="271">
        <v>16500</v>
      </c>
    </row>
    <row r="36" spans="1:6" x14ac:dyDescent="0.25">
      <c r="A36" t="s">
        <v>533</v>
      </c>
      <c r="B36" t="s">
        <v>84</v>
      </c>
      <c r="C36" s="271">
        <v>6922</v>
      </c>
      <c r="E36" s="271">
        <v>10445</v>
      </c>
    </row>
    <row r="37" spans="1:6" x14ac:dyDescent="0.25">
      <c r="A37" t="s">
        <v>942</v>
      </c>
      <c r="B37" t="s">
        <v>85</v>
      </c>
      <c r="C37" s="271">
        <v>2000</v>
      </c>
      <c r="E37" s="271">
        <v>2000</v>
      </c>
    </row>
    <row r="38" spans="1:6" x14ac:dyDescent="0.25">
      <c r="A38" t="s">
        <v>941</v>
      </c>
      <c r="B38" t="s">
        <v>11</v>
      </c>
      <c r="C38" s="271">
        <v>10000</v>
      </c>
      <c r="E38" s="271">
        <v>10000</v>
      </c>
    </row>
    <row r="39" spans="1:6" x14ac:dyDescent="0.25">
      <c r="A39" t="s">
        <v>943</v>
      </c>
      <c r="B39" t="s">
        <v>12</v>
      </c>
      <c r="C39" s="271">
        <v>12000</v>
      </c>
      <c r="E39" s="271">
        <v>12000</v>
      </c>
    </row>
    <row r="40" spans="1:6" x14ac:dyDescent="0.25">
      <c r="A40" t="s">
        <v>543</v>
      </c>
      <c r="B40" t="s">
        <v>86</v>
      </c>
      <c r="D40" s="271">
        <v>9596</v>
      </c>
      <c r="F40" s="271">
        <v>2108</v>
      </c>
    </row>
    <row r="41" spans="1:6" x14ac:dyDescent="0.25">
      <c r="A41" t="s">
        <v>467</v>
      </c>
      <c r="B41" t="s">
        <v>87</v>
      </c>
      <c r="D41" s="271">
        <v>372</v>
      </c>
      <c r="F41" s="271">
        <v>1876</v>
      </c>
    </row>
    <row r="42" spans="1:6" x14ac:dyDescent="0.25">
      <c r="A42" t="s">
        <v>583</v>
      </c>
      <c r="B42" t="s">
        <v>88</v>
      </c>
      <c r="C42" s="271">
        <v>23386</v>
      </c>
      <c r="E42" s="271">
        <v>49178</v>
      </c>
    </row>
    <row r="43" spans="1:6" x14ac:dyDescent="0.25">
      <c r="A43" t="s">
        <v>585</v>
      </c>
      <c r="B43" t="s">
        <v>89</v>
      </c>
      <c r="C43" s="271">
        <v>57763</v>
      </c>
      <c r="E43" s="271">
        <v>67998</v>
      </c>
    </row>
    <row r="44" spans="1:6" x14ac:dyDescent="0.25">
      <c r="A44" t="s">
        <v>211</v>
      </c>
      <c r="B44" t="s">
        <v>90</v>
      </c>
      <c r="C44" s="271">
        <v>303243</v>
      </c>
      <c r="E44" s="271">
        <v>104037</v>
      </c>
    </row>
    <row r="45" spans="1:6" x14ac:dyDescent="0.25">
      <c r="A45" t="s">
        <v>595</v>
      </c>
      <c r="B45" t="s">
        <v>91</v>
      </c>
      <c r="D45" s="271">
        <v>209529</v>
      </c>
      <c r="E45" s="271">
        <v>30830</v>
      </c>
    </row>
    <row r="46" spans="1:6" x14ac:dyDescent="0.25">
      <c r="A46" t="s">
        <v>598</v>
      </c>
      <c r="B46" t="s">
        <v>92</v>
      </c>
      <c r="C46" s="271">
        <v>135798</v>
      </c>
      <c r="E46" s="271">
        <v>249611</v>
      </c>
    </row>
    <row r="47" spans="1:6" x14ac:dyDescent="0.25">
      <c r="A47" t="s">
        <v>182</v>
      </c>
      <c r="B47" t="s">
        <v>93</v>
      </c>
      <c r="D47" s="271">
        <v>24878</v>
      </c>
      <c r="F47" s="271">
        <v>35114</v>
      </c>
    </row>
    <row r="48" spans="1:6" x14ac:dyDescent="0.25">
      <c r="A48" t="s">
        <v>183</v>
      </c>
      <c r="B48" t="s">
        <v>94</v>
      </c>
      <c r="C48" s="271">
        <v>7788</v>
      </c>
      <c r="F48" s="271">
        <v>12191</v>
      </c>
    </row>
    <row r="49" spans="1:6" x14ac:dyDescent="0.25">
      <c r="A49" t="s">
        <v>626</v>
      </c>
      <c r="B49" t="s">
        <v>13</v>
      </c>
      <c r="C49" s="271">
        <v>700000</v>
      </c>
      <c r="E49" s="271">
        <v>1000000</v>
      </c>
    </row>
    <row r="50" spans="1:6" x14ac:dyDescent="0.25">
      <c r="A50" t="s">
        <v>953</v>
      </c>
      <c r="B50" t="s">
        <v>14</v>
      </c>
      <c r="C50" s="271">
        <v>716474</v>
      </c>
      <c r="F50" s="271">
        <v>100415</v>
      </c>
    </row>
    <row r="51" spans="1:6" x14ac:dyDescent="0.25">
      <c r="A51" t="s">
        <v>185</v>
      </c>
      <c r="B51" t="s">
        <v>15</v>
      </c>
      <c r="C51" s="271">
        <v>415682</v>
      </c>
      <c r="E51" s="271">
        <v>415682</v>
      </c>
    </row>
    <row r="52" spans="1:6" x14ac:dyDescent="0.25">
      <c r="A52" t="s">
        <v>184</v>
      </c>
      <c r="B52" t="s">
        <v>16</v>
      </c>
      <c r="C52" s="271">
        <v>82565</v>
      </c>
    </row>
    <row r="53" spans="1:6" x14ac:dyDescent="0.25">
      <c r="A53" t="s">
        <v>186</v>
      </c>
      <c r="B53" t="s">
        <v>17</v>
      </c>
      <c r="D53" s="271">
        <v>51724</v>
      </c>
      <c r="F53" s="271">
        <v>11724</v>
      </c>
    </row>
    <row r="54" spans="1:6" x14ac:dyDescent="0.25">
      <c r="A54" t="s">
        <v>187</v>
      </c>
      <c r="B54" t="s">
        <v>18</v>
      </c>
      <c r="D54" s="271">
        <v>40140</v>
      </c>
      <c r="F54" s="271">
        <v>40000</v>
      </c>
    </row>
    <row r="55" spans="1:6" x14ac:dyDescent="0.25">
      <c r="A55" t="s">
        <v>188</v>
      </c>
      <c r="B55" t="s">
        <v>19</v>
      </c>
      <c r="C55" s="271">
        <v>2067544</v>
      </c>
      <c r="E55" s="271">
        <v>2067544</v>
      </c>
    </row>
    <row r="56" spans="1:6" x14ac:dyDescent="0.25">
      <c r="A56" t="s">
        <v>189</v>
      </c>
      <c r="B56" t="s">
        <v>20</v>
      </c>
    </row>
    <row r="57" spans="1:6" x14ac:dyDescent="0.25">
      <c r="A57" t="s">
        <v>190</v>
      </c>
      <c r="B57" t="s">
        <v>21</v>
      </c>
    </row>
    <row r="58" spans="1:6" x14ac:dyDescent="0.25">
      <c r="A58" t="s">
        <v>191</v>
      </c>
      <c r="B58" t="s">
        <v>22</v>
      </c>
      <c r="D58" s="271">
        <v>72887</v>
      </c>
      <c r="F58" s="271">
        <v>49887</v>
      </c>
    </row>
    <row r="59" spans="1:6" x14ac:dyDescent="0.25">
      <c r="A59" t="s">
        <v>192</v>
      </c>
      <c r="B59" t="s">
        <v>23</v>
      </c>
      <c r="D59" s="271">
        <v>23403</v>
      </c>
      <c r="F59" s="271">
        <v>23000</v>
      </c>
    </row>
    <row r="60" spans="1:6" x14ac:dyDescent="0.25">
      <c r="A60" t="s">
        <v>193</v>
      </c>
      <c r="B60" t="s">
        <v>24</v>
      </c>
    </row>
    <row r="61" spans="1:6" x14ac:dyDescent="0.25">
      <c r="A61" t="s">
        <v>194</v>
      </c>
      <c r="B61" t="s">
        <v>25</v>
      </c>
      <c r="C61" s="271">
        <v>9374695</v>
      </c>
      <c r="E61" s="271">
        <v>9374695</v>
      </c>
    </row>
    <row r="62" spans="1:6" x14ac:dyDescent="0.25">
      <c r="A62" t="s">
        <v>195</v>
      </c>
      <c r="B62" t="s">
        <v>26</v>
      </c>
      <c r="C62" s="271">
        <v>172975</v>
      </c>
    </row>
    <row r="63" spans="1:6" x14ac:dyDescent="0.25">
      <c r="A63" t="s">
        <v>196</v>
      </c>
      <c r="B63" t="s">
        <v>27</v>
      </c>
      <c r="D63" s="271">
        <v>52</v>
      </c>
    </row>
    <row r="64" spans="1:6" x14ac:dyDescent="0.25">
      <c r="A64" t="s">
        <v>197</v>
      </c>
      <c r="B64" t="s">
        <v>28</v>
      </c>
      <c r="D64" s="271">
        <v>7678365</v>
      </c>
      <c r="F64" s="271">
        <v>7505189</v>
      </c>
    </row>
    <row r="65" spans="1:6" x14ac:dyDescent="0.25">
      <c r="A65" t="s">
        <v>198</v>
      </c>
      <c r="B65" t="s">
        <v>29</v>
      </c>
      <c r="D65" s="271">
        <v>376311</v>
      </c>
      <c r="F65" s="271">
        <v>173176</v>
      </c>
    </row>
    <row r="66" spans="1:6" x14ac:dyDescent="0.25">
      <c r="A66" t="s">
        <v>199</v>
      </c>
      <c r="B66" t="s">
        <v>30</v>
      </c>
      <c r="C66" s="271">
        <v>52</v>
      </c>
    </row>
    <row r="67" spans="1:6" x14ac:dyDescent="0.25">
      <c r="A67" t="s">
        <v>200</v>
      </c>
      <c r="B67" t="s">
        <v>31</v>
      </c>
      <c r="C67" s="271">
        <v>927564</v>
      </c>
      <c r="E67" s="271">
        <v>927564</v>
      </c>
    </row>
    <row r="68" spans="1:6" x14ac:dyDescent="0.25">
      <c r="A68" t="s">
        <v>201</v>
      </c>
      <c r="B68" t="s">
        <v>32</v>
      </c>
      <c r="C68" s="271">
        <v>24375</v>
      </c>
    </row>
    <row r="69" spans="1:6" x14ac:dyDescent="0.25">
      <c r="A69" t="s">
        <v>202</v>
      </c>
      <c r="B69" t="s">
        <v>33</v>
      </c>
      <c r="D69" s="271">
        <v>14820</v>
      </c>
    </row>
    <row r="70" spans="1:6" x14ac:dyDescent="0.25">
      <c r="A70" t="s">
        <v>203</v>
      </c>
      <c r="B70" t="s">
        <v>34</v>
      </c>
      <c r="D70" s="271">
        <v>826476</v>
      </c>
      <c r="F70" s="271">
        <v>781476</v>
      </c>
    </row>
    <row r="71" spans="1:6" x14ac:dyDescent="0.25">
      <c r="A71" t="s">
        <v>204</v>
      </c>
      <c r="B71" t="s">
        <v>35</v>
      </c>
      <c r="D71" s="271">
        <v>46988</v>
      </c>
      <c r="F71" s="271">
        <v>45000</v>
      </c>
    </row>
    <row r="72" spans="1:6" x14ac:dyDescent="0.25">
      <c r="A72" t="s">
        <v>205</v>
      </c>
      <c r="B72" t="s">
        <v>36</v>
      </c>
      <c r="C72" s="271">
        <v>14820</v>
      </c>
    </row>
    <row r="73" spans="1:6" x14ac:dyDescent="0.25">
      <c r="A73" t="s">
        <v>670</v>
      </c>
      <c r="B73" t="s">
        <v>37</v>
      </c>
      <c r="C73" s="271">
        <v>147996</v>
      </c>
      <c r="E73" s="271">
        <v>182290</v>
      </c>
    </row>
    <row r="74" spans="1:6" x14ac:dyDescent="0.25">
      <c r="A74" t="s">
        <v>672</v>
      </c>
      <c r="B74" t="s">
        <v>38</v>
      </c>
      <c r="C74" s="271">
        <v>2046481</v>
      </c>
      <c r="E74" s="271">
        <v>2227691</v>
      </c>
    </row>
    <row r="75" spans="1:6" x14ac:dyDescent="0.25">
      <c r="A75" t="s">
        <v>674</v>
      </c>
      <c r="B75" t="s">
        <v>39</v>
      </c>
      <c r="C75" s="271">
        <v>615</v>
      </c>
      <c r="E75" s="271">
        <v>836</v>
      </c>
    </row>
    <row r="76" spans="1:6" x14ac:dyDescent="0.25">
      <c r="A76" t="s">
        <v>679</v>
      </c>
      <c r="B76" t="s">
        <v>40</v>
      </c>
      <c r="C76" s="271">
        <v>3186522</v>
      </c>
      <c r="E76" s="271">
        <v>2231517</v>
      </c>
    </row>
    <row r="77" spans="1:6" x14ac:dyDescent="0.25">
      <c r="A77" t="s">
        <v>681</v>
      </c>
      <c r="B77" t="s">
        <v>41</v>
      </c>
      <c r="E77" s="271">
        <v>822706</v>
      </c>
    </row>
    <row r="78" spans="1:6" x14ac:dyDescent="0.25">
      <c r="A78" t="s">
        <v>683</v>
      </c>
      <c r="B78" t="s">
        <v>42</v>
      </c>
      <c r="C78" s="271">
        <v>500</v>
      </c>
      <c r="E78" s="271">
        <v>2650</v>
      </c>
    </row>
    <row r="79" spans="1:6" x14ac:dyDescent="0.25">
      <c r="A79" t="s">
        <v>685</v>
      </c>
      <c r="B79" t="s">
        <v>43</v>
      </c>
      <c r="C79" s="271">
        <v>442988</v>
      </c>
      <c r="E79" s="271">
        <v>328380</v>
      </c>
    </row>
    <row r="80" spans="1:6" x14ac:dyDescent="0.25">
      <c r="A80" t="s">
        <v>687</v>
      </c>
      <c r="B80" t="s">
        <v>44</v>
      </c>
      <c r="C80" s="271">
        <v>892193</v>
      </c>
    </row>
    <row r="81" spans="1:6" x14ac:dyDescent="0.25">
      <c r="A81" t="s">
        <v>492</v>
      </c>
      <c r="B81" t="s">
        <v>45</v>
      </c>
      <c r="C81" s="271">
        <v>66330</v>
      </c>
      <c r="E81" s="271">
        <v>35082</v>
      </c>
    </row>
    <row r="82" spans="1:6" x14ac:dyDescent="0.25">
      <c r="A82" t="s">
        <v>583</v>
      </c>
      <c r="B82" t="s">
        <v>46</v>
      </c>
      <c r="D82" s="271">
        <v>331701</v>
      </c>
      <c r="F82" s="271">
        <v>241815</v>
      </c>
    </row>
    <row r="83" spans="1:6" x14ac:dyDescent="0.25">
      <c r="A83" t="s">
        <v>692</v>
      </c>
      <c r="B83" t="s">
        <v>47</v>
      </c>
      <c r="D83" s="271">
        <v>462838</v>
      </c>
      <c r="F83" s="271">
        <v>429504</v>
      </c>
    </row>
    <row r="84" spans="1:6" x14ac:dyDescent="0.25">
      <c r="A84" t="s">
        <v>694</v>
      </c>
      <c r="B84" t="s">
        <v>48</v>
      </c>
      <c r="D84" s="271">
        <v>1978195</v>
      </c>
      <c r="F84" s="271">
        <v>2782060</v>
      </c>
    </row>
    <row r="85" spans="1:6" x14ac:dyDescent="0.25">
      <c r="A85" t="s">
        <v>696</v>
      </c>
      <c r="B85" t="s">
        <v>49</v>
      </c>
      <c r="D85" s="271">
        <v>452680</v>
      </c>
      <c r="F85" s="271">
        <v>415262</v>
      </c>
    </row>
    <row r="86" spans="1:6" x14ac:dyDescent="0.25">
      <c r="A86" t="s">
        <v>698</v>
      </c>
      <c r="B86" t="s">
        <v>51</v>
      </c>
      <c r="D86" s="271">
        <v>198508</v>
      </c>
      <c r="F86" s="271">
        <v>134978</v>
      </c>
    </row>
    <row r="87" spans="1:6" x14ac:dyDescent="0.25">
      <c r="A87" t="s">
        <v>700</v>
      </c>
      <c r="B87" t="s">
        <v>50</v>
      </c>
      <c r="D87" s="271">
        <v>603843</v>
      </c>
      <c r="F87" s="271">
        <v>423600</v>
      </c>
    </row>
    <row r="88" spans="1:6" x14ac:dyDescent="0.25">
      <c r="A88" t="s">
        <v>702</v>
      </c>
      <c r="B88" t="s">
        <v>52</v>
      </c>
      <c r="D88" s="271">
        <v>171105</v>
      </c>
      <c r="F88" s="271">
        <v>163472</v>
      </c>
    </row>
    <row r="89" spans="1:6" x14ac:dyDescent="0.25">
      <c r="A89" t="s">
        <v>704</v>
      </c>
      <c r="B89" t="s">
        <v>53</v>
      </c>
      <c r="D89" s="271">
        <v>778078</v>
      </c>
    </row>
    <row r="90" spans="1:6" x14ac:dyDescent="0.25">
      <c r="A90" t="s">
        <v>706</v>
      </c>
      <c r="B90" t="s">
        <v>54</v>
      </c>
      <c r="D90" s="271">
        <v>26516</v>
      </c>
    </row>
    <row r="91" spans="1:6" x14ac:dyDescent="0.25">
      <c r="A91" t="s">
        <v>715</v>
      </c>
      <c r="B91" t="s">
        <v>55</v>
      </c>
      <c r="D91" s="271">
        <v>592949</v>
      </c>
      <c r="F91" s="271">
        <v>959560</v>
      </c>
    </row>
    <row r="92" spans="1:6" x14ac:dyDescent="0.25">
      <c r="A92" t="s">
        <v>206</v>
      </c>
      <c r="B92" t="s">
        <v>56</v>
      </c>
      <c r="D92" s="271">
        <v>148112</v>
      </c>
      <c r="F92" s="271">
        <v>165202</v>
      </c>
    </row>
    <row r="93" spans="1:6" x14ac:dyDescent="0.25">
      <c r="A93" t="s">
        <v>207</v>
      </c>
      <c r="B93" t="s">
        <v>57</v>
      </c>
    </row>
    <row r="94" spans="1:6" x14ac:dyDescent="0.25">
      <c r="A94" t="s">
        <v>587</v>
      </c>
      <c r="B94" t="s">
        <v>58</v>
      </c>
      <c r="D94" s="271">
        <v>3981190</v>
      </c>
      <c r="F94" s="271">
        <v>3981190</v>
      </c>
    </row>
    <row r="95" spans="1:6" x14ac:dyDescent="0.25">
      <c r="A95" t="s">
        <v>208</v>
      </c>
      <c r="B95" t="s">
        <v>14</v>
      </c>
      <c r="D95" s="271">
        <v>290542</v>
      </c>
      <c r="F95" s="271">
        <v>390957</v>
      </c>
    </row>
    <row r="96" spans="1:6" x14ac:dyDescent="0.25">
      <c r="A96" t="s">
        <v>209</v>
      </c>
      <c r="B96" t="s">
        <v>14</v>
      </c>
      <c r="D96" s="271">
        <v>716474</v>
      </c>
      <c r="E96" s="271">
        <v>100415</v>
      </c>
    </row>
    <row r="97" spans="1:2" x14ac:dyDescent="0.25">
      <c r="A97" t="s">
        <v>210</v>
      </c>
      <c r="B97" t="s">
        <v>59</v>
      </c>
    </row>
  </sheetData>
  <phoneticPr fontId="38"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3"/>
  <sheetViews>
    <sheetView topLeftCell="A13" workbookViewId="0">
      <selection activeCell="C88" sqref="C88"/>
    </sheetView>
  </sheetViews>
  <sheetFormatPr defaultRowHeight="15" x14ac:dyDescent="0.25"/>
  <cols>
    <col min="1" max="1" width="44.42578125" customWidth="1"/>
    <col min="2" max="2" width="13.42578125" bestFit="1" customWidth="1"/>
    <col min="3" max="3" width="12.7109375" bestFit="1" customWidth="1"/>
    <col min="4" max="4" width="12.28515625" bestFit="1" customWidth="1"/>
    <col min="5" max="5" width="11.28515625" bestFit="1" customWidth="1"/>
    <col min="6" max="6" width="12.28515625" bestFit="1" customWidth="1"/>
  </cols>
  <sheetData>
    <row r="1" spans="1:8" x14ac:dyDescent="0.25">
      <c r="C1" s="139">
        <f>+SUM(C4:C99)</f>
        <v>38916915</v>
      </c>
      <c r="D1" s="139">
        <f>+SUM(D4:D99)</f>
        <v>38916915</v>
      </c>
      <c r="E1" s="139">
        <f>+SUM(E4:E99)</f>
        <v>38063769</v>
      </c>
      <c r="F1" s="139">
        <f>+SUM(F4:F99)</f>
        <v>38063769</v>
      </c>
    </row>
    <row r="2" spans="1:8" x14ac:dyDescent="0.25">
      <c r="C2" s="139">
        <f>+SUM(C4:C116)</f>
        <v>39084149</v>
      </c>
      <c r="D2" s="139">
        <f>+SUM(D4:D116)</f>
        <v>39084149</v>
      </c>
      <c r="E2" s="139">
        <f>+SUM(E4:E116)</f>
        <v>38266593</v>
      </c>
      <c r="F2" s="139">
        <f>+SUM(F4:F116)</f>
        <v>38266593</v>
      </c>
      <c r="G2" s="139"/>
      <c r="H2" s="139"/>
    </row>
    <row r="3" spans="1:8" x14ac:dyDescent="0.25">
      <c r="A3" s="1" t="s">
        <v>588</v>
      </c>
      <c r="B3" s="63" t="s">
        <v>176</v>
      </c>
      <c r="C3" s="93" t="s">
        <v>178</v>
      </c>
      <c r="D3" s="93" t="s">
        <v>179</v>
      </c>
      <c r="E3" s="93" t="s">
        <v>178</v>
      </c>
      <c r="F3" s="93" t="s">
        <v>179</v>
      </c>
    </row>
    <row r="4" spans="1:8" x14ac:dyDescent="0.25">
      <c r="A4" s="140" t="s">
        <v>453</v>
      </c>
      <c r="B4" s="142">
        <v>1</v>
      </c>
      <c r="C4" s="241"/>
      <c r="D4" s="242"/>
      <c r="E4" s="242"/>
      <c r="F4" s="242"/>
    </row>
    <row r="5" spans="1:8" x14ac:dyDescent="0.25">
      <c r="A5" s="144" t="s">
        <v>520</v>
      </c>
      <c r="B5" s="142">
        <v>1</v>
      </c>
      <c r="C5" s="241"/>
      <c r="D5" s="243">
        <v>16509371</v>
      </c>
      <c r="E5" s="242"/>
      <c r="F5" s="243">
        <v>18012026</v>
      </c>
    </row>
    <row r="6" spans="1:8" x14ac:dyDescent="0.25">
      <c r="A6" s="144" t="s">
        <v>523</v>
      </c>
      <c r="B6" s="142">
        <v>40</v>
      </c>
      <c r="C6" s="241"/>
      <c r="D6" s="243">
        <v>81856</v>
      </c>
      <c r="E6" s="242"/>
      <c r="F6" s="243">
        <v>13084</v>
      </c>
    </row>
    <row r="7" spans="1:8" x14ac:dyDescent="0.25">
      <c r="A7" s="144" t="s">
        <v>525</v>
      </c>
      <c r="B7" s="142">
        <v>41</v>
      </c>
      <c r="C7" s="241"/>
      <c r="D7" s="243">
        <v>0</v>
      </c>
      <c r="E7" s="242"/>
      <c r="F7" s="243">
        <v>878597</v>
      </c>
    </row>
    <row r="8" spans="1:8" x14ac:dyDescent="0.25">
      <c r="A8" s="144" t="s">
        <v>527</v>
      </c>
      <c r="B8" s="142">
        <v>42</v>
      </c>
      <c r="C8" s="241"/>
      <c r="D8" s="243">
        <v>22324</v>
      </c>
      <c r="E8" s="242"/>
      <c r="F8" s="243">
        <v>291306</v>
      </c>
    </row>
    <row r="9" spans="1:8" x14ac:dyDescent="0.25">
      <c r="A9" s="240" t="s">
        <v>0</v>
      </c>
      <c r="B9" s="150">
        <v>50</v>
      </c>
      <c r="C9" s="244">
        <v>182290</v>
      </c>
      <c r="D9" s="244"/>
      <c r="E9" s="245">
        <v>0</v>
      </c>
      <c r="F9" s="246"/>
    </row>
    <row r="10" spans="1:8" x14ac:dyDescent="0.25">
      <c r="A10" s="240" t="s">
        <v>1</v>
      </c>
      <c r="B10" s="150">
        <v>51</v>
      </c>
      <c r="C10" s="244">
        <v>2227691</v>
      </c>
      <c r="D10" s="244"/>
      <c r="E10" s="245">
        <v>0</v>
      </c>
      <c r="F10" s="246"/>
    </row>
    <row r="11" spans="1:8" x14ac:dyDescent="0.25">
      <c r="A11" s="240" t="s">
        <v>2</v>
      </c>
      <c r="B11" s="150">
        <v>55</v>
      </c>
      <c r="C11" s="244">
        <v>836</v>
      </c>
      <c r="D11" s="244"/>
      <c r="E11" s="245">
        <v>0</v>
      </c>
      <c r="F11" s="246"/>
    </row>
    <row r="12" spans="1:8" x14ac:dyDescent="0.25">
      <c r="A12" s="148" t="s">
        <v>214</v>
      </c>
      <c r="B12" s="150">
        <v>61</v>
      </c>
      <c r="C12" s="245">
        <v>8826243</v>
      </c>
      <c r="D12" s="245"/>
      <c r="E12" s="245">
        <v>9246215</v>
      </c>
      <c r="F12" s="245"/>
    </row>
    <row r="13" spans="1:8" x14ac:dyDescent="0.25">
      <c r="A13" s="240" t="s">
        <v>745</v>
      </c>
      <c r="B13" s="150">
        <v>70</v>
      </c>
      <c r="C13" s="245"/>
      <c r="D13" s="245">
        <v>147996</v>
      </c>
      <c r="E13" s="244">
        <v>182290</v>
      </c>
      <c r="F13" s="245"/>
    </row>
    <row r="14" spans="1:8" x14ac:dyDescent="0.25">
      <c r="A14" s="240" t="s">
        <v>746</v>
      </c>
      <c r="B14" s="150">
        <v>71</v>
      </c>
      <c r="C14" s="245"/>
      <c r="D14" s="245">
        <v>2046481</v>
      </c>
      <c r="E14" s="244">
        <v>2227691</v>
      </c>
      <c r="F14" s="245"/>
    </row>
    <row r="15" spans="1:8" x14ac:dyDescent="0.25">
      <c r="A15" s="240" t="s">
        <v>750</v>
      </c>
      <c r="B15" s="150">
        <v>75</v>
      </c>
      <c r="C15" s="245"/>
      <c r="D15" s="245">
        <v>615</v>
      </c>
      <c r="E15" s="244">
        <v>836</v>
      </c>
      <c r="F15" s="245"/>
    </row>
    <row r="16" spans="1:8" x14ac:dyDescent="0.25">
      <c r="A16" s="154" t="s">
        <v>554</v>
      </c>
      <c r="B16" s="150">
        <v>100</v>
      </c>
      <c r="C16" s="245">
        <v>3824051</v>
      </c>
      <c r="D16" s="245"/>
      <c r="E16" s="245">
        <v>3878057</v>
      </c>
      <c r="F16" s="245"/>
    </row>
    <row r="17" spans="1:6" x14ac:dyDescent="0.25">
      <c r="A17" s="154" t="s">
        <v>556</v>
      </c>
      <c r="B17" s="150">
        <v>105</v>
      </c>
      <c r="C17" s="245">
        <v>377842</v>
      </c>
      <c r="D17" s="245"/>
      <c r="E17" s="245">
        <v>410836</v>
      </c>
      <c r="F17" s="245"/>
    </row>
    <row r="18" spans="1:6" x14ac:dyDescent="0.25">
      <c r="A18" s="154" t="s">
        <v>558</v>
      </c>
      <c r="B18" s="150">
        <v>108</v>
      </c>
      <c r="C18" s="245">
        <v>138676</v>
      </c>
      <c r="D18" s="245"/>
      <c r="E18" s="245">
        <v>144565</v>
      </c>
      <c r="F18" s="245"/>
    </row>
    <row r="19" spans="1:6" x14ac:dyDescent="0.25">
      <c r="A19" s="154" t="s">
        <v>946</v>
      </c>
      <c r="B19" s="150">
        <v>140</v>
      </c>
      <c r="C19" s="246">
        <v>40140</v>
      </c>
      <c r="D19" s="245"/>
      <c r="E19" s="247">
        <v>40000</v>
      </c>
      <c r="F19" s="245"/>
    </row>
    <row r="20" spans="1:6" x14ac:dyDescent="0.25">
      <c r="A20" s="154" t="s">
        <v>942</v>
      </c>
      <c r="B20" s="150">
        <v>146</v>
      </c>
      <c r="C20" s="245">
        <v>18403</v>
      </c>
      <c r="D20" s="245"/>
      <c r="E20" s="248">
        <v>18000</v>
      </c>
      <c r="F20" s="245"/>
    </row>
    <row r="21" spans="1:6" x14ac:dyDescent="0.25">
      <c r="A21" s="154" t="s">
        <v>951</v>
      </c>
      <c r="B21" s="150">
        <v>144</v>
      </c>
      <c r="C21" s="245">
        <v>179077</v>
      </c>
      <c r="D21" s="245"/>
      <c r="E21" s="248">
        <v>143176</v>
      </c>
      <c r="F21" s="245"/>
    </row>
    <row r="22" spans="1:6" x14ac:dyDescent="0.25">
      <c r="A22" s="154" t="s">
        <v>952</v>
      </c>
      <c r="B22" s="150">
        <v>144</v>
      </c>
      <c r="C22" s="245">
        <v>167234</v>
      </c>
      <c r="D22" s="245"/>
      <c r="E22" s="248">
        <v>202824</v>
      </c>
      <c r="F22" s="245"/>
    </row>
    <row r="23" spans="1:6" x14ac:dyDescent="0.25">
      <c r="A23" s="154" t="s">
        <v>943</v>
      </c>
      <c r="B23" s="150">
        <v>145</v>
      </c>
      <c r="C23" s="245">
        <v>31988</v>
      </c>
      <c r="D23" s="245"/>
      <c r="E23" s="245">
        <v>30000</v>
      </c>
      <c r="F23" s="245"/>
    </row>
    <row r="24" spans="1:6" x14ac:dyDescent="0.25">
      <c r="A24" s="194" t="s">
        <v>461</v>
      </c>
      <c r="B24" s="159">
        <v>161</v>
      </c>
      <c r="C24" s="249">
        <v>3771</v>
      </c>
      <c r="D24" s="249"/>
      <c r="E24" s="249">
        <v>87955</v>
      </c>
      <c r="F24" s="249"/>
    </row>
    <row r="25" spans="1:6" x14ac:dyDescent="0.25">
      <c r="A25" s="162" t="s">
        <v>554</v>
      </c>
      <c r="B25" s="159">
        <v>150</v>
      </c>
      <c r="C25" s="249">
        <v>169160</v>
      </c>
      <c r="D25" s="249"/>
      <c r="E25" s="249">
        <v>128161</v>
      </c>
      <c r="F25" s="249"/>
    </row>
    <row r="26" spans="1:6" x14ac:dyDescent="0.25">
      <c r="A26" s="162" t="s">
        <v>556</v>
      </c>
      <c r="B26" s="159">
        <v>155</v>
      </c>
      <c r="C26" s="249">
        <v>16714</v>
      </c>
      <c r="D26" s="249"/>
      <c r="E26" s="249">
        <v>13577</v>
      </c>
      <c r="F26" s="249"/>
    </row>
    <row r="27" spans="1:6" x14ac:dyDescent="0.25">
      <c r="A27" s="162" t="s">
        <v>558</v>
      </c>
      <c r="B27" s="159">
        <v>158</v>
      </c>
      <c r="C27" s="249">
        <v>6135</v>
      </c>
      <c r="D27" s="249"/>
      <c r="E27" s="249">
        <v>4778</v>
      </c>
      <c r="F27" s="249"/>
    </row>
    <row r="28" spans="1:6" x14ac:dyDescent="0.25">
      <c r="A28" s="162" t="s">
        <v>942</v>
      </c>
      <c r="B28" s="159">
        <v>196</v>
      </c>
      <c r="C28" s="249">
        <v>3000</v>
      </c>
      <c r="D28" s="249"/>
      <c r="E28" s="249">
        <v>3000</v>
      </c>
      <c r="F28" s="249"/>
    </row>
    <row r="29" spans="1:6" x14ac:dyDescent="0.25">
      <c r="A29" s="162" t="s">
        <v>941</v>
      </c>
      <c r="B29" s="159">
        <v>192</v>
      </c>
      <c r="C29" s="249">
        <v>20000</v>
      </c>
      <c r="D29" s="249"/>
      <c r="E29" s="249">
        <v>20000</v>
      </c>
      <c r="F29" s="249"/>
    </row>
    <row r="30" spans="1:6" x14ac:dyDescent="0.25">
      <c r="A30" s="162" t="s">
        <v>943</v>
      </c>
      <c r="B30" s="159">
        <v>195</v>
      </c>
      <c r="C30" s="249">
        <v>3000</v>
      </c>
      <c r="D30" s="249"/>
      <c r="E30" s="249">
        <v>3000</v>
      </c>
      <c r="F30" s="249"/>
    </row>
    <row r="31" spans="1:6" x14ac:dyDescent="0.25">
      <c r="A31" s="163" t="s">
        <v>463</v>
      </c>
      <c r="B31" s="165">
        <v>288</v>
      </c>
      <c r="C31" s="250">
        <v>327152</v>
      </c>
      <c r="D31" s="250"/>
      <c r="E31" s="250">
        <v>467163</v>
      </c>
      <c r="F31" s="250"/>
    </row>
    <row r="32" spans="1:6" x14ac:dyDescent="0.25">
      <c r="A32" s="167" t="s">
        <v>554</v>
      </c>
      <c r="B32" s="168">
        <v>231</v>
      </c>
      <c r="C32" s="247">
        <v>184539</v>
      </c>
      <c r="D32" s="247"/>
      <c r="E32" s="247">
        <v>170881</v>
      </c>
      <c r="F32" s="247"/>
    </row>
    <row r="33" spans="1:6" x14ac:dyDescent="0.25">
      <c r="A33" s="167" t="s">
        <v>556</v>
      </c>
      <c r="B33" s="168">
        <v>235</v>
      </c>
      <c r="C33" s="247">
        <v>18233</v>
      </c>
      <c r="D33" s="247"/>
      <c r="E33" s="247">
        <v>18103</v>
      </c>
      <c r="F33" s="247"/>
    </row>
    <row r="34" spans="1:6" x14ac:dyDescent="0.25">
      <c r="A34" s="167" t="s">
        <v>558</v>
      </c>
      <c r="B34" s="168">
        <v>240</v>
      </c>
      <c r="C34" s="247">
        <v>6692</v>
      </c>
      <c r="D34" s="247"/>
      <c r="E34" s="247">
        <v>6370</v>
      </c>
      <c r="F34" s="247"/>
    </row>
    <row r="35" spans="1:6" x14ac:dyDescent="0.25">
      <c r="A35" s="167" t="s">
        <v>571</v>
      </c>
      <c r="B35" s="165">
        <v>335</v>
      </c>
      <c r="C35" s="247">
        <v>240321</v>
      </c>
      <c r="D35" s="247"/>
      <c r="E35" s="247">
        <v>267040</v>
      </c>
      <c r="F35" s="247"/>
    </row>
    <row r="36" spans="1:6" x14ac:dyDescent="0.25">
      <c r="A36" s="167" t="s">
        <v>574</v>
      </c>
      <c r="B36" s="165">
        <v>339</v>
      </c>
      <c r="C36" s="247">
        <v>47956</v>
      </c>
      <c r="D36" s="247"/>
      <c r="E36" s="247">
        <v>79600</v>
      </c>
      <c r="F36" s="247"/>
    </row>
    <row r="37" spans="1:6" x14ac:dyDescent="0.25">
      <c r="A37" s="167" t="s">
        <v>531</v>
      </c>
      <c r="B37" s="168">
        <v>331</v>
      </c>
      <c r="C37" s="247">
        <v>16500</v>
      </c>
      <c r="D37" s="247"/>
      <c r="E37" s="247">
        <v>16500</v>
      </c>
      <c r="F37" s="247"/>
    </row>
    <row r="38" spans="1:6" x14ac:dyDescent="0.25">
      <c r="A38" s="167" t="s">
        <v>533</v>
      </c>
      <c r="B38" s="168">
        <v>301</v>
      </c>
      <c r="C38" s="247">
        <v>6922</v>
      </c>
      <c r="D38" s="247"/>
      <c r="E38" s="247">
        <v>10445</v>
      </c>
      <c r="F38" s="247"/>
    </row>
    <row r="39" spans="1:6" x14ac:dyDescent="0.25">
      <c r="A39" s="167" t="s">
        <v>942</v>
      </c>
      <c r="B39" s="168">
        <v>342</v>
      </c>
      <c r="C39" s="247">
        <v>2000</v>
      </c>
      <c r="D39" s="247"/>
      <c r="E39" s="247">
        <v>2000</v>
      </c>
      <c r="F39" s="247"/>
    </row>
    <row r="40" spans="1:6" x14ac:dyDescent="0.25">
      <c r="A40" s="167" t="s">
        <v>941</v>
      </c>
      <c r="B40" s="168">
        <v>343</v>
      </c>
      <c r="C40" s="247">
        <v>10000</v>
      </c>
      <c r="D40" s="247"/>
      <c r="E40" s="247">
        <v>10000</v>
      </c>
      <c r="F40" s="247"/>
    </row>
    <row r="41" spans="1:6" x14ac:dyDescent="0.25">
      <c r="A41" s="167" t="s">
        <v>943</v>
      </c>
      <c r="B41" s="168">
        <v>346</v>
      </c>
      <c r="C41" s="247">
        <v>12000</v>
      </c>
      <c r="D41" s="247"/>
      <c r="E41" s="247">
        <v>12000</v>
      </c>
      <c r="F41" s="247"/>
    </row>
    <row r="42" spans="1:6" x14ac:dyDescent="0.25">
      <c r="A42" s="167" t="s">
        <v>543</v>
      </c>
      <c r="B42" s="168">
        <v>349</v>
      </c>
      <c r="C42" s="251"/>
      <c r="D42" s="252">
        <v>9596</v>
      </c>
      <c r="E42" s="251"/>
      <c r="F42" s="252">
        <v>2108</v>
      </c>
    </row>
    <row r="43" spans="1:6" x14ac:dyDescent="0.25">
      <c r="A43" s="201" t="s">
        <v>467</v>
      </c>
      <c r="B43" s="203">
        <v>380</v>
      </c>
      <c r="C43" s="253"/>
      <c r="D43" s="254">
        <v>372</v>
      </c>
      <c r="E43" s="253"/>
      <c r="F43" s="254">
        <v>1876</v>
      </c>
    </row>
    <row r="44" spans="1:6" x14ac:dyDescent="0.25">
      <c r="A44" s="206" t="s">
        <v>583</v>
      </c>
      <c r="B44" s="156">
        <v>411</v>
      </c>
      <c r="C44" s="255">
        <v>23386</v>
      </c>
      <c r="D44" s="255"/>
      <c r="E44" s="255">
        <v>49178</v>
      </c>
      <c r="F44" s="255"/>
    </row>
    <row r="45" spans="1:6" x14ac:dyDescent="0.25">
      <c r="A45" s="206" t="s">
        <v>585</v>
      </c>
      <c r="B45" s="156">
        <v>412</v>
      </c>
      <c r="C45" s="255">
        <v>57763</v>
      </c>
      <c r="D45" s="255"/>
      <c r="E45" s="255">
        <v>67998</v>
      </c>
      <c r="F45" s="255"/>
    </row>
    <row r="46" spans="1:6" x14ac:dyDescent="0.25">
      <c r="A46" s="209" t="s">
        <v>211</v>
      </c>
      <c r="B46" s="150">
        <v>415</v>
      </c>
      <c r="C46" s="246">
        <v>303243</v>
      </c>
      <c r="D46" s="256"/>
      <c r="E46" s="246">
        <v>104037</v>
      </c>
      <c r="F46" s="246"/>
    </row>
    <row r="47" spans="1:6" x14ac:dyDescent="0.25">
      <c r="A47" s="209" t="s">
        <v>595</v>
      </c>
      <c r="B47" s="150">
        <v>420</v>
      </c>
      <c r="C47" s="244"/>
      <c r="D47" s="246">
        <v>209529</v>
      </c>
      <c r="E47" s="246">
        <v>30830</v>
      </c>
      <c r="F47" s="246"/>
    </row>
    <row r="48" spans="1:6" x14ac:dyDescent="0.25">
      <c r="A48" s="209" t="s">
        <v>598</v>
      </c>
      <c r="B48" s="150">
        <v>417</v>
      </c>
      <c r="C48" s="246">
        <v>135798</v>
      </c>
      <c r="D48" s="246"/>
      <c r="E48" s="246">
        <v>249611</v>
      </c>
      <c r="F48" s="246"/>
    </row>
    <row r="49" spans="1:6" x14ac:dyDescent="0.25">
      <c r="A49" s="209" t="s">
        <v>182</v>
      </c>
      <c r="B49" s="150">
        <v>424</v>
      </c>
      <c r="C49" s="244"/>
      <c r="D49" s="246">
        <v>24878</v>
      </c>
      <c r="E49" s="244"/>
      <c r="F49" s="246">
        <v>35114</v>
      </c>
    </row>
    <row r="50" spans="1:6" x14ac:dyDescent="0.25">
      <c r="A50" s="209" t="s">
        <v>183</v>
      </c>
      <c r="B50" s="150">
        <v>424</v>
      </c>
      <c r="C50" s="246">
        <v>7788</v>
      </c>
      <c r="D50" s="246"/>
      <c r="E50" s="244"/>
      <c r="F50" s="246">
        <v>12191</v>
      </c>
    </row>
    <row r="51" spans="1:6" x14ac:dyDescent="0.25">
      <c r="A51" s="167" t="s">
        <v>626</v>
      </c>
      <c r="B51" s="165">
        <v>453</v>
      </c>
      <c r="C51" s="257">
        <v>700000</v>
      </c>
      <c r="D51" s="247"/>
      <c r="E51" s="257">
        <v>1000000</v>
      </c>
      <c r="F51" s="247"/>
    </row>
    <row r="52" spans="1:6" x14ac:dyDescent="0.25">
      <c r="A52" s="7" t="s">
        <v>479</v>
      </c>
      <c r="B52" s="63"/>
      <c r="C52" s="93">
        <v>716474</v>
      </c>
      <c r="D52" s="93"/>
      <c r="E52" s="93"/>
      <c r="F52" s="93">
        <v>100415</v>
      </c>
    </row>
    <row r="53" spans="1:6" x14ac:dyDescent="0.25">
      <c r="A53" s="57" t="s">
        <v>185</v>
      </c>
      <c r="B53" s="64">
        <v>500</v>
      </c>
      <c r="C53" s="95">
        <v>415682</v>
      </c>
      <c r="D53" s="93"/>
      <c r="E53" s="93">
        <v>415682</v>
      </c>
      <c r="F53" s="93"/>
    </row>
    <row r="54" spans="1:6" x14ac:dyDescent="0.25">
      <c r="A54" s="57" t="s">
        <v>184</v>
      </c>
      <c r="B54" s="64">
        <v>501</v>
      </c>
      <c r="C54" s="95">
        <v>82565</v>
      </c>
      <c r="D54" s="93"/>
      <c r="E54" s="93"/>
      <c r="F54" s="93"/>
    </row>
    <row r="55" spans="1:6" x14ac:dyDescent="0.25">
      <c r="A55" s="57" t="s">
        <v>186</v>
      </c>
      <c r="B55" s="64">
        <v>505</v>
      </c>
      <c r="C55" s="93"/>
      <c r="D55" s="95">
        <v>51724</v>
      </c>
      <c r="E55" s="93"/>
      <c r="F55" s="93">
        <v>11724</v>
      </c>
    </row>
    <row r="56" spans="1:6" x14ac:dyDescent="0.25">
      <c r="A56" s="57" t="s">
        <v>187</v>
      </c>
      <c r="B56" s="64">
        <v>507</v>
      </c>
      <c r="C56" s="93"/>
      <c r="D56" s="95">
        <v>40140</v>
      </c>
      <c r="E56" s="93"/>
      <c r="F56" s="93">
        <v>40000</v>
      </c>
    </row>
    <row r="57" spans="1:6" x14ac:dyDescent="0.25">
      <c r="A57" s="57" t="s">
        <v>188</v>
      </c>
      <c r="B57" s="64">
        <v>520</v>
      </c>
      <c r="C57" s="95">
        <v>2067544</v>
      </c>
      <c r="D57" s="93"/>
      <c r="E57" s="95">
        <v>2067544</v>
      </c>
      <c r="F57" s="95"/>
    </row>
    <row r="58" spans="1:6" x14ac:dyDescent="0.25">
      <c r="A58" s="57" t="s">
        <v>189</v>
      </c>
      <c r="B58" s="64">
        <v>521</v>
      </c>
      <c r="C58" s="95"/>
      <c r="D58" s="93"/>
      <c r="E58" s="95"/>
      <c r="F58" s="95"/>
    </row>
    <row r="59" spans="1:6" x14ac:dyDescent="0.25">
      <c r="A59" s="57" t="s">
        <v>190</v>
      </c>
      <c r="B59" s="64">
        <v>522</v>
      </c>
      <c r="C59" s="95"/>
      <c r="D59" s="93"/>
      <c r="E59" s="93"/>
      <c r="F59" s="95"/>
    </row>
    <row r="60" spans="1:6" x14ac:dyDescent="0.25">
      <c r="A60" s="57" t="s">
        <v>191</v>
      </c>
      <c r="B60" s="64">
        <v>525</v>
      </c>
      <c r="C60" s="93"/>
      <c r="D60" s="95">
        <v>72887</v>
      </c>
      <c r="E60" s="95"/>
      <c r="F60" s="93">
        <f>+D60-F61</f>
        <v>49887</v>
      </c>
    </row>
    <row r="61" spans="1:6" x14ac:dyDescent="0.25">
      <c r="A61" s="57" t="s">
        <v>192</v>
      </c>
      <c r="B61" s="64">
        <v>527</v>
      </c>
      <c r="C61" s="93"/>
      <c r="D61" s="95">
        <v>23403</v>
      </c>
      <c r="E61" s="95"/>
      <c r="F61" s="261">
        <v>23000</v>
      </c>
    </row>
    <row r="62" spans="1:6" x14ac:dyDescent="0.25">
      <c r="A62" s="57" t="s">
        <v>193</v>
      </c>
      <c r="B62" s="64">
        <v>526</v>
      </c>
      <c r="C62" s="95"/>
      <c r="D62" s="93"/>
      <c r="E62" s="93"/>
      <c r="F62" s="95"/>
    </row>
    <row r="63" spans="1:6" x14ac:dyDescent="0.25">
      <c r="A63" s="57" t="s">
        <v>194</v>
      </c>
      <c r="B63" s="70">
        <v>550</v>
      </c>
      <c r="C63" s="95">
        <v>9374695</v>
      </c>
      <c r="D63" s="97"/>
      <c r="E63" s="97">
        <v>9374695</v>
      </c>
      <c r="F63" s="97"/>
    </row>
    <row r="64" spans="1:6" x14ac:dyDescent="0.25">
      <c r="A64" s="57" t="s">
        <v>195</v>
      </c>
      <c r="B64" s="70">
        <v>551</v>
      </c>
      <c r="C64" s="95">
        <v>172975</v>
      </c>
      <c r="D64" s="97"/>
      <c r="E64" s="97"/>
      <c r="F64" s="97"/>
    </row>
    <row r="65" spans="1:6" x14ac:dyDescent="0.25">
      <c r="A65" s="57" t="s">
        <v>196</v>
      </c>
      <c r="B65" s="70">
        <v>552</v>
      </c>
      <c r="C65" s="93"/>
      <c r="D65" s="95">
        <v>52</v>
      </c>
      <c r="E65" s="97"/>
      <c r="F65" s="97"/>
    </row>
    <row r="66" spans="1:6" x14ac:dyDescent="0.25">
      <c r="A66" s="57" t="s">
        <v>197</v>
      </c>
      <c r="B66" s="70">
        <v>555</v>
      </c>
      <c r="C66" s="93"/>
      <c r="D66" s="95">
        <v>7678365</v>
      </c>
      <c r="E66" s="97"/>
      <c r="F66" s="93">
        <v>7302365</v>
      </c>
    </row>
    <row r="67" spans="1:6" x14ac:dyDescent="0.25">
      <c r="A67" s="57" t="s">
        <v>198</v>
      </c>
      <c r="B67" s="70">
        <v>557</v>
      </c>
      <c r="C67" s="93"/>
      <c r="D67" s="95">
        <v>376311</v>
      </c>
      <c r="E67" s="97"/>
      <c r="F67" s="262">
        <v>376000</v>
      </c>
    </row>
    <row r="68" spans="1:6" x14ac:dyDescent="0.25">
      <c r="A68" s="57" t="s">
        <v>199</v>
      </c>
      <c r="B68" s="70">
        <v>556</v>
      </c>
      <c r="C68" s="95">
        <v>52</v>
      </c>
      <c r="D68" s="97"/>
      <c r="E68" s="97"/>
      <c r="F68" s="97"/>
    </row>
    <row r="69" spans="1:6" x14ac:dyDescent="0.25">
      <c r="A69" s="57" t="s">
        <v>200</v>
      </c>
      <c r="B69" s="70">
        <v>540</v>
      </c>
      <c r="C69" s="95">
        <v>927564</v>
      </c>
      <c r="D69" s="97"/>
      <c r="E69" s="97">
        <v>927564</v>
      </c>
      <c r="F69" s="93"/>
    </row>
    <row r="70" spans="1:6" x14ac:dyDescent="0.25">
      <c r="A70" s="57" t="s">
        <v>201</v>
      </c>
      <c r="B70" s="70">
        <v>541</v>
      </c>
      <c r="C70" s="95">
        <v>24375</v>
      </c>
      <c r="D70" s="97"/>
      <c r="E70" s="97"/>
      <c r="F70" s="97"/>
    </row>
    <row r="71" spans="1:6" x14ac:dyDescent="0.25">
      <c r="A71" s="57" t="s">
        <v>202</v>
      </c>
      <c r="B71" s="70">
        <v>542</v>
      </c>
      <c r="C71" s="93"/>
      <c r="D71" s="95">
        <v>14820</v>
      </c>
      <c r="E71" s="97"/>
      <c r="F71" s="97"/>
    </row>
    <row r="72" spans="1:6" x14ac:dyDescent="0.25">
      <c r="A72" s="57" t="s">
        <v>203</v>
      </c>
      <c r="B72" s="70">
        <v>545</v>
      </c>
      <c r="C72" s="93"/>
      <c r="D72" s="95">
        <v>826476</v>
      </c>
      <c r="E72" s="97"/>
      <c r="F72" s="93">
        <f>+D72-F73</f>
        <v>781476</v>
      </c>
    </row>
    <row r="73" spans="1:6" x14ac:dyDescent="0.25">
      <c r="A73" s="57" t="s">
        <v>204</v>
      </c>
      <c r="B73" s="70">
        <v>547</v>
      </c>
      <c r="C73" s="93"/>
      <c r="D73" s="95">
        <v>46988</v>
      </c>
      <c r="E73" s="97"/>
      <c r="F73" s="262">
        <v>45000</v>
      </c>
    </row>
    <row r="74" spans="1:6" x14ac:dyDescent="0.25">
      <c r="A74" s="57" t="s">
        <v>205</v>
      </c>
      <c r="B74" s="70">
        <v>546</v>
      </c>
      <c r="C74" s="95">
        <v>14820</v>
      </c>
      <c r="D74" s="97"/>
      <c r="E74" s="97"/>
      <c r="F74" s="97"/>
    </row>
    <row r="75" spans="1:6" x14ac:dyDescent="0.25">
      <c r="A75" s="57" t="s">
        <v>670</v>
      </c>
      <c r="B75" s="64">
        <v>631</v>
      </c>
      <c r="C75" s="95">
        <v>147996</v>
      </c>
      <c r="D75" s="95"/>
      <c r="E75" s="95">
        <v>182290</v>
      </c>
      <c r="F75" s="95"/>
    </row>
    <row r="76" spans="1:6" x14ac:dyDescent="0.25">
      <c r="A76" s="57" t="s">
        <v>672</v>
      </c>
      <c r="B76" s="64">
        <v>635</v>
      </c>
      <c r="C76" s="95">
        <v>2046481</v>
      </c>
      <c r="D76" s="95"/>
      <c r="E76" s="95">
        <v>2227691</v>
      </c>
      <c r="F76" s="95"/>
    </row>
    <row r="77" spans="1:6" x14ac:dyDescent="0.25">
      <c r="A77" s="57" t="s">
        <v>674</v>
      </c>
      <c r="B77" s="64">
        <v>640</v>
      </c>
      <c r="C77" s="95">
        <v>615</v>
      </c>
      <c r="D77" s="95"/>
      <c r="E77" s="95">
        <v>836</v>
      </c>
      <c r="F77" s="95"/>
    </row>
    <row r="78" spans="1:6" x14ac:dyDescent="0.25">
      <c r="A78" s="57" t="s">
        <v>679</v>
      </c>
      <c r="B78" s="64">
        <v>651</v>
      </c>
      <c r="C78" s="95">
        <v>3186522</v>
      </c>
      <c r="D78" s="95"/>
      <c r="E78" s="95">
        <v>2231517</v>
      </c>
      <c r="F78" s="95"/>
    </row>
    <row r="79" spans="1:6" x14ac:dyDescent="0.25">
      <c r="A79" s="57" t="s">
        <v>681</v>
      </c>
      <c r="B79" s="64">
        <v>660</v>
      </c>
      <c r="C79" s="95"/>
      <c r="D79" s="95"/>
      <c r="E79" s="95">
        <v>822706</v>
      </c>
      <c r="F79" s="95"/>
    </row>
    <row r="80" spans="1:6" x14ac:dyDescent="0.25">
      <c r="A80" s="57" t="s">
        <v>683</v>
      </c>
      <c r="B80" s="64">
        <v>675</v>
      </c>
      <c r="C80" s="95">
        <v>500</v>
      </c>
      <c r="D80" s="95"/>
      <c r="E80" s="95">
        <v>2650</v>
      </c>
      <c r="F80" s="95"/>
    </row>
    <row r="81" spans="1:6" x14ac:dyDescent="0.25">
      <c r="A81" s="57" t="s">
        <v>685</v>
      </c>
      <c r="B81" s="64">
        <v>690</v>
      </c>
      <c r="C81" s="95">
        <v>442988</v>
      </c>
      <c r="D81" s="95"/>
      <c r="E81" s="95">
        <v>328380</v>
      </c>
      <c r="F81" s="95"/>
    </row>
    <row r="82" spans="1:6" x14ac:dyDescent="0.25">
      <c r="A82" s="57" t="s">
        <v>687</v>
      </c>
      <c r="B82" s="64">
        <v>671</v>
      </c>
      <c r="C82" s="95">
        <v>892193</v>
      </c>
      <c r="D82" s="95"/>
      <c r="E82" s="95"/>
      <c r="F82" s="95"/>
    </row>
    <row r="83" spans="1:6" x14ac:dyDescent="0.25">
      <c r="A83" s="1" t="s">
        <v>492</v>
      </c>
      <c r="B83" s="63">
        <v>735</v>
      </c>
      <c r="C83" s="94">
        <v>66330</v>
      </c>
      <c r="D83" s="94"/>
      <c r="E83" s="94">
        <v>35082</v>
      </c>
      <c r="F83" s="94"/>
    </row>
    <row r="84" spans="1:6" x14ac:dyDescent="0.25">
      <c r="A84" s="57" t="s">
        <v>583</v>
      </c>
      <c r="B84" s="64">
        <v>735</v>
      </c>
      <c r="C84" s="93"/>
      <c r="D84" s="95">
        <v>331701</v>
      </c>
      <c r="E84" s="93"/>
      <c r="F84" s="95">
        <v>241815</v>
      </c>
    </row>
    <row r="85" spans="1:6" x14ac:dyDescent="0.25">
      <c r="A85" s="57" t="s">
        <v>692</v>
      </c>
      <c r="B85" s="64">
        <v>800</v>
      </c>
      <c r="C85" s="93"/>
      <c r="D85" s="95">
        <v>462838</v>
      </c>
      <c r="E85" s="93"/>
      <c r="F85" s="95">
        <v>429504</v>
      </c>
    </row>
    <row r="86" spans="1:6" x14ac:dyDescent="0.25">
      <c r="A86" s="57" t="s">
        <v>694</v>
      </c>
      <c r="B86" s="64">
        <v>771</v>
      </c>
      <c r="C86" s="93"/>
      <c r="D86" s="95">
        <v>1978195</v>
      </c>
      <c r="E86" s="93"/>
      <c r="F86" s="95">
        <v>2782060</v>
      </c>
    </row>
    <row r="87" spans="1:6" x14ac:dyDescent="0.25">
      <c r="A87" s="57" t="s">
        <v>696</v>
      </c>
      <c r="B87" s="64">
        <v>785</v>
      </c>
      <c r="C87" s="93"/>
      <c r="D87" s="95">
        <v>452680</v>
      </c>
      <c r="E87" s="93"/>
      <c r="F87" s="95">
        <v>415262</v>
      </c>
    </row>
    <row r="88" spans="1:6" x14ac:dyDescent="0.25">
      <c r="A88" s="57" t="s">
        <v>698</v>
      </c>
      <c r="B88" s="64">
        <v>791</v>
      </c>
      <c r="C88" s="93"/>
      <c r="D88" s="95">
        <v>198508</v>
      </c>
      <c r="E88" s="93"/>
      <c r="F88" s="95">
        <v>134978</v>
      </c>
    </row>
    <row r="89" spans="1:6" x14ac:dyDescent="0.25">
      <c r="A89" s="57" t="s">
        <v>700</v>
      </c>
      <c r="B89" s="64">
        <v>799</v>
      </c>
      <c r="C89" s="93"/>
      <c r="D89" s="95">
        <v>603843</v>
      </c>
      <c r="E89" s="93"/>
      <c r="F89" s="95">
        <v>423600</v>
      </c>
    </row>
    <row r="90" spans="1:6" x14ac:dyDescent="0.25">
      <c r="A90" s="57" t="s">
        <v>702</v>
      </c>
      <c r="B90" s="64">
        <v>815</v>
      </c>
      <c r="C90" s="93"/>
      <c r="D90" s="95">
        <v>171105</v>
      </c>
      <c r="E90" s="93"/>
      <c r="F90" s="95">
        <v>163472</v>
      </c>
    </row>
    <row r="91" spans="1:6" x14ac:dyDescent="0.25">
      <c r="A91" s="57" t="s">
        <v>704</v>
      </c>
      <c r="B91" s="64">
        <v>781</v>
      </c>
      <c r="C91" s="93"/>
      <c r="D91" s="95">
        <v>778078</v>
      </c>
      <c r="E91" s="93"/>
      <c r="F91" s="95"/>
    </row>
    <row r="92" spans="1:6" x14ac:dyDescent="0.25">
      <c r="A92" s="57" t="s">
        <v>706</v>
      </c>
      <c r="B92" s="64">
        <v>780</v>
      </c>
      <c r="C92" s="93"/>
      <c r="D92" s="95">
        <v>26516</v>
      </c>
      <c r="E92" s="93"/>
      <c r="F92" s="95"/>
    </row>
    <row r="93" spans="1:6" x14ac:dyDescent="0.25">
      <c r="A93" s="57" t="s">
        <v>715</v>
      </c>
      <c r="B93" s="64">
        <v>863</v>
      </c>
      <c r="C93" s="93"/>
      <c r="D93" s="95">
        <v>592949</v>
      </c>
      <c r="E93" s="93"/>
      <c r="F93" s="95">
        <v>959560</v>
      </c>
    </row>
    <row r="94" spans="1:6" x14ac:dyDescent="0.25">
      <c r="A94" s="57" t="s">
        <v>206</v>
      </c>
      <c r="B94" s="64">
        <v>885</v>
      </c>
      <c r="C94" s="93"/>
      <c r="D94" s="95">
        <f>165202-17090</f>
        <v>148112</v>
      </c>
      <c r="E94" s="95"/>
      <c r="F94" s="95">
        <v>165202</v>
      </c>
    </row>
    <row r="95" spans="1:6" x14ac:dyDescent="0.25">
      <c r="A95" s="57" t="s">
        <v>207</v>
      </c>
      <c r="B95" s="64">
        <v>424</v>
      </c>
      <c r="C95" s="95"/>
      <c r="D95" s="95"/>
      <c r="E95" s="95"/>
      <c r="F95" s="95"/>
    </row>
    <row r="96" spans="1:6" x14ac:dyDescent="0.25">
      <c r="A96" s="57" t="s">
        <v>587</v>
      </c>
      <c r="B96" s="64">
        <v>900</v>
      </c>
      <c r="C96" s="93"/>
      <c r="D96" s="95">
        <v>3981190</v>
      </c>
      <c r="E96" s="93"/>
      <c r="F96" s="95">
        <v>3981190</v>
      </c>
    </row>
    <row r="97" spans="1:6" x14ac:dyDescent="0.25">
      <c r="A97" s="57" t="s">
        <v>208</v>
      </c>
      <c r="B97" s="64">
        <v>930</v>
      </c>
      <c r="C97" s="93"/>
      <c r="D97" s="95">
        <v>290542</v>
      </c>
      <c r="E97" s="93"/>
      <c r="F97" s="263">
        <v>390957</v>
      </c>
    </row>
    <row r="98" spans="1:6" x14ac:dyDescent="0.25">
      <c r="A98" s="57" t="s">
        <v>209</v>
      </c>
      <c r="B98" s="64">
        <v>930</v>
      </c>
      <c r="C98" s="93"/>
      <c r="D98" s="95">
        <v>716474</v>
      </c>
      <c r="E98" s="93">
        <v>100415</v>
      </c>
      <c r="F98" s="93"/>
    </row>
    <row r="99" spans="1:6" x14ac:dyDescent="0.25">
      <c r="A99" s="57" t="s">
        <v>210</v>
      </c>
      <c r="B99" s="64" t="s">
        <v>458</v>
      </c>
      <c r="C99" s="95"/>
      <c r="D99" s="93"/>
      <c r="E99" s="93"/>
      <c r="F99" s="93"/>
    </row>
    <row r="100" spans="1:6" x14ac:dyDescent="0.25">
      <c r="A100" s="7" t="s">
        <v>748</v>
      </c>
      <c r="B100" s="63"/>
      <c r="C100" s="93"/>
      <c r="D100" s="93"/>
      <c r="E100" s="93"/>
      <c r="F100" s="93"/>
    </row>
    <row r="101" spans="1:6" x14ac:dyDescent="0.25">
      <c r="A101" s="1" t="s">
        <v>749</v>
      </c>
      <c r="B101" s="63">
        <v>1000</v>
      </c>
      <c r="C101" s="93"/>
      <c r="D101" s="93">
        <v>142356</v>
      </c>
      <c r="E101" s="93"/>
      <c r="F101" s="93">
        <v>167710</v>
      </c>
    </row>
    <row r="102" spans="1:6" x14ac:dyDescent="0.25">
      <c r="A102" s="154" t="s">
        <v>952</v>
      </c>
      <c r="B102" s="150">
        <v>1506</v>
      </c>
      <c r="C102" s="245">
        <v>167234</v>
      </c>
      <c r="D102" s="245"/>
      <c r="E102" s="248">
        <v>202824</v>
      </c>
      <c r="F102" s="245"/>
    </row>
    <row r="103" spans="1:6" x14ac:dyDescent="0.25">
      <c r="A103" s="209" t="s">
        <v>182</v>
      </c>
      <c r="B103" s="150">
        <v>1407</v>
      </c>
      <c r="C103" s="244"/>
      <c r="D103" s="246">
        <v>24878</v>
      </c>
      <c r="E103" s="244"/>
      <c r="F103" s="246">
        <v>35114</v>
      </c>
    </row>
  </sheetData>
  <phoneticPr fontId="38" type="noConversion"/>
  <pageMargins left="0.75" right="0.75" top="1" bottom="1" header="0.5" footer="0.5"/>
  <pageSetup paperSize="9" orientation="portrait" horizontalDpi="4294967292"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35"/>
  <sheetViews>
    <sheetView workbookViewId="0">
      <selection sqref="A1:IV65536"/>
    </sheetView>
  </sheetViews>
  <sheetFormatPr defaultRowHeight="12" x14ac:dyDescent="0.2"/>
  <cols>
    <col min="1" max="1" width="8.85546875" style="1" customWidth="1"/>
    <col min="2" max="2" width="34.5703125" style="1" customWidth="1"/>
    <col min="3" max="3" width="10.5703125" style="1" customWidth="1"/>
    <col min="4" max="4" width="10.5703125" style="63" customWidth="1"/>
    <col min="5" max="5" width="10.5703125" style="115" customWidth="1"/>
    <col min="6" max="6" width="12" style="63" customWidth="1"/>
    <col min="7" max="7" width="12.5703125" style="93" customWidth="1"/>
    <col min="8" max="8" width="12" style="93" customWidth="1"/>
    <col min="9" max="9" width="12.28515625" style="93" customWidth="1"/>
    <col min="10" max="10" width="12" style="93" customWidth="1"/>
    <col min="11" max="11" width="11.28515625" style="30" customWidth="1"/>
    <col min="12" max="12" width="48.7109375" style="1" customWidth="1"/>
    <col min="13" max="13" width="24.7109375" style="1" customWidth="1"/>
    <col min="14" max="14" width="67.42578125" style="1" customWidth="1"/>
    <col min="15" max="16384" width="9.140625" style="1"/>
  </cols>
  <sheetData>
    <row r="1" spans="1:12" x14ac:dyDescent="0.2">
      <c r="E1" s="115" t="s">
        <v>212</v>
      </c>
      <c r="H1" s="93">
        <f>+G2-H2</f>
        <v>0</v>
      </c>
      <c r="J1" s="93">
        <f>+I2-J2</f>
        <v>0</v>
      </c>
    </row>
    <row r="2" spans="1:12" x14ac:dyDescent="0.2">
      <c r="A2" s="1">
        <v>1</v>
      </c>
      <c r="F2" s="63" t="s">
        <v>954</v>
      </c>
      <c r="G2" s="93">
        <f>+SUM(G6:G103)</f>
        <v>38916915</v>
      </c>
      <c r="H2" s="93">
        <f>+SUM(H6:H103)</f>
        <v>38916915</v>
      </c>
      <c r="I2" s="93">
        <f>+SUM(I6:I103)</f>
        <v>40474586</v>
      </c>
      <c r="J2" s="93">
        <f>+SUM(J6:J103)</f>
        <v>40474586</v>
      </c>
    </row>
    <row r="3" spans="1:12" x14ac:dyDescent="0.2">
      <c r="F3" s="63" t="s">
        <v>955</v>
      </c>
      <c r="G3" s="93">
        <f>+SUM(G6:G54)</f>
        <v>19053018</v>
      </c>
      <c r="H3" s="93">
        <f>+SUM(H6:H54)</f>
        <v>19053018</v>
      </c>
      <c r="I3" s="93">
        <f>+SUM(I6:I54)</f>
        <v>21757534</v>
      </c>
      <c r="J3" s="93">
        <f>+SUM(J6:J54)</f>
        <v>21757534</v>
      </c>
    </row>
    <row r="4" spans="1:12" x14ac:dyDescent="0.2">
      <c r="F4" s="63" t="s">
        <v>956</v>
      </c>
      <c r="G4" s="93">
        <f>+SUM(G56:G104)</f>
        <v>19863897</v>
      </c>
      <c r="H4" s="93">
        <f>+SUM(H56:H104)</f>
        <v>19863897</v>
      </c>
      <c r="I4" s="93">
        <f>+SUM(I56:I104)</f>
        <v>18717052</v>
      </c>
      <c r="J4" s="93">
        <f>+SUM(J56:J104)</f>
        <v>18717052</v>
      </c>
    </row>
    <row r="5" spans="1:12" x14ac:dyDescent="0.2">
      <c r="A5" s="1">
        <v>2</v>
      </c>
      <c r="B5" s="1" t="s">
        <v>588</v>
      </c>
      <c r="C5" s="1" t="s">
        <v>589</v>
      </c>
      <c r="D5" s="63" t="s">
        <v>176</v>
      </c>
      <c r="E5" s="115" t="s">
        <v>919</v>
      </c>
      <c r="F5" s="63" t="s">
        <v>920</v>
      </c>
      <c r="G5" s="93" t="s">
        <v>178</v>
      </c>
      <c r="H5" s="93" t="s">
        <v>179</v>
      </c>
      <c r="I5" s="93" t="s">
        <v>178</v>
      </c>
      <c r="J5" s="93" t="s">
        <v>179</v>
      </c>
      <c r="K5" s="30" t="s">
        <v>920</v>
      </c>
    </row>
    <row r="6" spans="1:12" s="140" customFormat="1" x14ac:dyDescent="0.2">
      <c r="A6" s="140">
        <v>3</v>
      </c>
      <c r="B6" s="140" t="s">
        <v>453</v>
      </c>
      <c r="C6" s="141">
        <v>1</v>
      </c>
      <c r="D6" s="142">
        <v>1</v>
      </c>
      <c r="E6" s="229"/>
      <c r="F6" s="200">
        <v>-16613551</v>
      </c>
      <c r="G6" s="241"/>
      <c r="H6" s="242"/>
      <c r="I6" s="242"/>
      <c r="J6" s="242"/>
      <c r="K6" s="200">
        <v>-19195013</v>
      </c>
      <c r="L6" s="143" t="s">
        <v>454</v>
      </c>
    </row>
    <row r="7" spans="1:12" s="140" customFormat="1" x14ac:dyDescent="0.2">
      <c r="B7" s="144" t="s">
        <v>520</v>
      </c>
      <c r="C7" s="141"/>
      <c r="D7" s="142">
        <v>1</v>
      </c>
      <c r="E7" s="229" t="s">
        <v>60</v>
      </c>
      <c r="F7" s="151">
        <f>+SUM(G6:G10)-SUM(H6:H10)</f>
        <v>-16613551</v>
      </c>
      <c r="G7" s="241"/>
      <c r="H7" s="243">
        <v>16509371</v>
      </c>
      <c r="I7" s="242"/>
      <c r="J7" s="243">
        <v>18012026</v>
      </c>
      <c r="K7" s="219">
        <f>+SUM(I6:I10-SUM(J6:J10))</f>
        <v>-19195013</v>
      </c>
      <c r="L7" s="146" t="s">
        <v>521</v>
      </c>
    </row>
    <row r="8" spans="1:12" s="140" customFormat="1" x14ac:dyDescent="0.2">
      <c r="B8" s="144" t="s">
        <v>523</v>
      </c>
      <c r="C8" s="141"/>
      <c r="D8" s="142">
        <v>40</v>
      </c>
      <c r="E8" s="229" t="s">
        <v>61</v>
      </c>
      <c r="F8" s="189">
        <f>+F6-F7</f>
        <v>0</v>
      </c>
      <c r="G8" s="241"/>
      <c r="H8" s="243">
        <v>81856</v>
      </c>
      <c r="I8" s="242"/>
      <c r="J8" s="243">
        <v>13084</v>
      </c>
      <c r="K8" s="189">
        <f>+K6-K7</f>
        <v>0</v>
      </c>
      <c r="L8" s="147" t="s">
        <v>521</v>
      </c>
    </row>
    <row r="9" spans="1:12" s="140" customFormat="1" x14ac:dyDescent="0.2">
      <c r="B9" s="144" t="s">
        <v>525</v>
      </c>
      <c r="C9" s="141"/>
      <c r="D9" s="142">
        <v>41</v>
      </c>
      <c r="E9" s="229" t="s">
        <v>62</v>
      </c>
      <c r="F9" s="142"/>
      <c r="G9" s="241"/>
      <c r="H9" s="243">
        <v>0</v>
      </c>
      <c r="I9" s="242"/>
      <c r="J9" s="243">
        <v>878597</v>
      </c>
      <c r="K9" s="145"/>
      <c r="L9" s="146" t="s">
        <v>521</v>
      </c>
    </row>
    <row r="10" spans="1:12" s="140" customFormat="1" x14ac:dyDescent="0.2">
      <c r="B10" s="144" t="s">
        <v>527</v>
      </c>
      <c r="C10" s="141"/>
      <c r="D10" s="142">
        <v>42</v>
      </c>
      <c r="E10" s="229" t="s">
        <v>62</v>
      </c>
      <c r="F10" s="142"/>
      <c r="G10" s="241"/>
      <c r="H10" s="243">
        <v>22324</v>
      </c>
      <c r="I10" s="242"/>
      <c r="J10" s="243">
        <v>291306</v>
      </c>
      <c r="K10" s="145"/>
      <c r="L10" s="147" t="s">
        <v>521</v>
      </c>
    </row>
    <row r="11" spans="1:12" s="148" customFormat="1" x14ac:dyDescent="0.2">
      <c r="B11" s="240" t="s">
        <v>0</v>
      </c>
      <c r="C11" s="149"/>
      <c r="D11" s="150">
        <v>50</v>
      </c>
      <c r="E11" s="230" t="s">
        <v>63</v>
      </c>
      <c r="F11" s="150"/>
      <c r="G11" s="244">
        <v>182290</v>
      </c>
      <c r="H11" s="244"/>
      <c r="I11" s="245">
        <v>0</v>
      </c>
      <c r="J11" s="246"/>
      <c r="K11" s="186"/>
      <c r="L11" s="212"/>
    </row>
    <row r="12" spans="1:12" s="148" customFormat="1" x14ac:dyDescent="0.2">
      <c r="B12" s="240" t="s">
        <v>1</v>
      </c>
      <c r="C12" s="149"/>
      <c r="D12" s="150">
        <v>51</v>
      </c>
      <c r="E12" s="230" t="s">
        <v>64</v>
      </c>
      <c r="F12" s="150"/>
      <c r="G12" s="244">
        <v>2227691</v>
      </c>
      <c r="H12" s="244"/>
      <c r="I12" s="245">
        <v>0</v>
      </c>
      <c r="J12" s="246"/>
      <c r="K12" s="186"/>
      <c r="L12" s="212"/>
    </row>
    <row r="13" spans="1:12" s="148" customFormat="1" x14ac:dyDescent="0.2">
      <c r="B13" s="240" t="s">
        <v>2</v>
      </c>
      <c r="C13" s="149"/>
      <c r="D13" s="150">
        <v>55</v>
      </c>
      <c r="E13" s="230" t="s">
        <v>65</v>
      </c>
      <c r="F13" s="150"/>
      <c r="G13" s="244">
        <v>836</v>
      </c>
      <c r="H13" s="244"/>
      <c r="I13" s="245">
        <v>0</v>
      </c>
      <c r="J13" s="246"/>
      <c r="K13" s="186"/>
      <c r="L13" s="212"/>
    </row>
    <row r="14" spans="1:12" s="148" customFormat="1" x14ac:dyDescent="0.2">
      <c r="A14" s="148">
        <v>4</v>
      </c>
      <c r="B14" s="148" t="s">
        <v>214</v>
      </c>
      <c r="C14" s="149"/>
      <c r="D14" s="150">
        <v>61</v>
      </c>
      <c r="E14" s="230" t="s">
        <v>66</v>
      </c>
      <c r="F14" s="152">
        <v>9041968</v>
      </c>
      <c r="G14" s="245">
        <v>8826243</v>
      </c>
      <c r="H14" s="245"/>
      <c r="I14" s="245">
        <f>9246215+4821634</f>
        <v>14067849</v>
      </c>
      <c r="J14" s="245"/>
      <c r="K14" s="152">
        <v>11657032</v>
      </c>
      <c r="L14" s="153" t="s">
        <v>456</v>
      </c>
    </row>
    <row r="15" spans="1:12" s="148" customFormat="1" x14ac:dyDescent="0.2">
      <c r="B15" s="240" t="s">
        <v>745</v>
      </c>
      <c r="C15" s="149"/>
      <c r="D15" s="150">
        <v>70</v>
      </c>
      <c r="E15" s="230" t="s">
        <v>67</v>
      </c>
      <c r="F15" s="151"/>
      <c r="G15" s="245"/>
      <c r="H15" s="245">
        <v>147996</v>
      </c>
      <c r="I15" s="244"/>
      <c r="J15" s="244">
        <v>182290</v>
      </c>
      <c r="K15" s="221"/>
      <c r="L15" s="153"/>
    </row>
    <row r="16" spans="1:12" s="148" customFormat="1" x14ac:dyDescent="0.2">
      <c r="B16" s="240" t="s">
        <v>746</v>
      </c>
      <c r="C16" s="149"/>
      <c r="D16" s="150">
        <v>71</v>
      </c>
      <c r="E16" s="230" t="s">
        <v>68</v>
      </c>
      <c r="F16" s="151"/>
      <c r="G16" s="245"/>
      <c r="H16" s="245">
        <v>2046481</v>
      </c>
      <c r="I16" s="244"/>
      <c r="J16" s="244">
        <v>2227691</v>
      </c>
      <c r="K16" s="221"/>
      <c r="L16" s="153"/>
    </row>
    <row r="17" spans="1:12" s="148" customFormat="1" x14ac:dyDescent="0.2">
      <c r="B17" s="240" t="s">
        <v>747</v>
      </c>
      <c r="C17" s="149"/>
      <c r="D17" s="150">
        <v>75</v>
      </c>
      <c r="E17" s="230" t="s">
        <v>69</v>
      </c>
      <c r="F17" s="151">
        <v>13819379</v>
      </c>
      <c r="G17" s="245"/>
      <c r="H17" s="245">
        <v>615</v>
      </c>
      <c r="I17" s="244"/>
      <c r="J17" s="244">
        <v>836</v>
      </c>
      <c r="K17" s="221">
        <v>16524490</v>
      </c>
      <c r="L17" s="153"/>
    </row>
    <row r="18" spans="1:12" s="148" customFormat="1" x14ac:dyDescent="0.2">
      <c r="B18" s="154" t="s">
        <v>554</v>
      </c>
      <c r="C18" s="149"/>
      <c r="D18" s="150">
        <v>100</v>
      </c>
      <c r="E18" s="230" t="s">
        <v>70</v>
      </c>
      <c r="F18" s="151">
        <f>+SUM(G11:G25)-SUM(H11:H25)</f>
        <v>13819379</v>
      </c>
      <c r="G18" s="245">
        <v>3824051</v>
      </c>
      <c r="H18" s="245"/>
      <c r="I18" s="245">
        <v>3878057</v>
      </c>
      <c r="J18" s="245"/>
      <c r="K18" s="219">
        <f>+SUM(I11:I25)-SUM(J11:J25)</f>
        <v>16524490</v>
      </c>
      <c r="L18" s="153"/>
    </row>
    <row r="19" spans="1:12" s="148" customFormat="1" x14ac:dyDescent="0.2">
      <c r="B19" s="154" t="s">
        <v>556</v>
      </c>
      <c r="C19" s="149"/>
      <c r="D19" s="150">
        <v>105</v>
      </c>
      <c r="E19" s="230" t="s">
        <v>71</v>
      </c>
      <c r="F19" s="189">
        <f>+F17-F18</f>
        <v>0</v>
      </c>
      <c r="G19" s="245">
        <v>377842</v>
      </c>
      <c r="H19" s="245"/>
      <c r="I19" s="245">
        <v>410836</v>
      </c>
      <c r="J19" s="245"/>
      <c r="K19" s="189">
        <f>+K17-K18</f>
        <v>0</v>
      </c>
      <c r="L19" s="153"/>
    </row>
    <row r="20" spans="1:12" s="148" customFormat="1" x14ac:dyDescent="0.2">
      <c r="B20" s="154" t="s">
        <v>558</v>
      </c>
      <c r="C20" s="149"/>
      <c r="D20" s="150">
        <v>108</v>
      </c>
      <c r="E20" s="230" t="s">
        <v>3</v>
      </c>
      <c r="F20" s="151"/>
      <c r="G20" s="245">
        <v>138676</v>
      </c>
      <c r="H20" s="245"/>
      <c r="I20" s="245">
        <v>144565</v>
      </c>
      <c r="J20" s="245"/>
      <c r="K20" s="151"/>
      <c r="L20" s="153"/>
    </row>
    <row r="21" spans="1:12" s="148" customFormat="1" x14ac:dyDescent="0.2">
      <c r="B21" s="154" t="s">
        <v>946</v>
      </c>
      <c r="C21" s="149"/>
      <c r="D21" s="150">
        <v>140</v>
      </c>
      <c r="E21" s="230" t="s">
        <v>72</v>
      </c>
      <c r="F21" s="151"/>
      <c r="G21" s="246">
        <v>40140</v>
      </c>
      <c r="H21" s="245"/>
      <c r="I21" s="247">
        <v>40000</v>
      </c>
      <c r="J21" s="245"/>
      <c r="K21" s="151"/>
      <c r="L21" s="153"/>
    </row>
    <row r="22" spans="1:12" s="148" customFormat="1" x14ac:dyDescent="0.2">
      <c r="B22" s="154" t="s">
        <v>942</v>
      </c>
      <c r="C22" s="149"/>
      <c r="D22" s="150">
        <v>146</v>
      </c>
      <c r="E22" s="230" t="s">
        <v>73</v>
      </c>
      <c r="F22" s="151"/>
      <c r="G22" s="245">
        <v>18403</v>
      </c>
      <c r="H22" s="245"/>
      <c r="I22" s="248">
        <v>18000</v>
      </c>
      <c r="J22" s="245"/>
      <c r="K22" s="221"/>
      <c r="L22" s="153"/>
    </row>
    <row r="23" spans="1:12" s="148" customFormat="1" x14ac:dyDescent="0.2">
      <c r="B23" s="154" t="s">
        <v>951</v>
      </c>
      <c r="C23" s="149"/>
      <c r="D23" s="150">
        <v>144</v>
      </c>
      <c r="E23" s="230" t="s">
        <v>6</v>
      </c>
      <c r="F23" s="151"/>
      <c r="G23" s="245">
        <v>179077</v>
      </c>
      <c r="H23" s="245"/>
      <c r="I23" s="248">
        <v>143176</v>
      </c>
      <c r="J23" s="245"/>
      <c r="K23" s="151"/>
      <c r="L23" s="153"/>
    </row>
    <row r="24" spans="1:12" s="148" customFormat="1" x14ac:dyDescent="0.2">
      <c r="B24" s="154" t="s">
        <v>952</v>
      </c>
      <c r="C24" s="149"/>
      <c r="D24" s="150">
        <v>144</v>
      </c>
      <c r="E24" s="230" t="s">
        <v>7</v>
      </c>
      <c r="F24" s="151"/>
      <c r="G24" s="245">
        <v>167234</v>
      </c>
      <c r="H24" s="245"/>
      <c r="I24" s="248">
        <v>202824</v>
      </c>
      <c r="J24" s="245"/>
      <c r="K24" s="221"/>
      <c r="L24" s="153"/>
    </row>
    <row r="25" spans="1:12" s="148" customFormat="1" x14ac:dyDescent="0.2">
      <c r="B25" s="154" t="s">
        <v>943</v>
      </c>
      <c r="C25" s="149"/>
      <c r="D25" s="150">
        <v>145</v>
      </c>
      <c r="E25" s="230" t="s">
        <v>8</v>
      </c>
      <c r="F25" s="151"/>
      <c r="G25" s="245">
        <v>31988</v>
      </c>
      <c r="H25" s="245"/>
      <c r="I25" s="245">
        <v>30000</v>
      </c>
      <c r="J25" s="245"/>
      <c r="K25" s="151"/>
      <c r="L25" s="153"/>
    </row>
    <row r="26" spans="1:12" s="157" customFormat="1" x14ac:dyDescent="0.2">
      <c r="A26" s="157">
        <v>5</v>
      </c>
      <c r="B26" s="194" t="s">
        <v>461</v>
      </c>
      <c r="C26" s="158"/>
      <c r="D26" s="159">
        <v>161</v>
      </c>
      <c r="E26" s="231" t="s">
        <v>74</v>
      </c>
      <c r="F26" s="160">
        <v>221780</v>
      </c>
      <c r="G26" s="249">
        <v>3771</v>
      </c>
      <c r="H26" s="249"/>
      <c r="I26" s="249">
        <v>87955</v>
      </c>
      <c r="J26" s="249"/>
      <c r="K26" s="222">
        <v>260471</v>
      </c>
      <c r="L26" s="161" t="s">
        <v>462</v>
      </c>
    </row>
    <row r="27" spans="1:12" s="157" customFormat="1" x14ac:dyDescent="0.2">
      <c r="B27" s="162" t="s">
        <v>554</v>
      </c>
      <c r="C27" s="158"/>
      <c r="D27" s="159">
        <v>150</v>
      </c>
      <c r="E27" s="231" t="s">
        <v>75</v>
      </c>
      <c r="F27" s="160">
        <f>+SUM(G26:G32)-SUM(H26:H32)</f>
        <v>221780</v>
      </c>
      <c r="G27" s="249">
        <v>169160</v>
      </c>
      <c r="H27" s="249"/>
      <c r="I27" s="249">
        <v>128161</v>
      </c>
      <c r="J27" s="249"/>
      <c r="K27" s="219">
        <f>+SUM(I26:I32)-SUM(J26:J32)</f>
        <v>260471</v>
      </c>
      <c r="L27" s="161"/>
    </row>
    <row r="28" spans="1:12" s="157" customFormat="1" x14ac:dyDescent="0.2">
      <c r="B28" s="162" t="s">
        <v>556</v>
      </c>
      <c r="C28" s="158"/>
      <c r="D28" s="159">
        <v>155</v>
      </c>
      <c r="E28" s="231" t="s">
        <v>76</v>
      </c>
      <c r="F28" s="189">
        <f>+F26-F27</f>
        <v>0</v>
      </c>
      <c r="G28" s="249">
        <v>16714</v>
      </c>
      <c r="H28" s="249"/>
      <c r="I28" s="249">
        <v>13577</v>
      </c>
      <c r="J28" s="249"/>
      <c r="K28" s="189">
        <f>+K26-K27</f>
        <v>0</v>
      </c>
      <c r="L28" s="161"/>
    </row>
    <row r="29" spans="1:12" s="157" customFormat="1" x14ac:dyDescent="0.2">
      <c r="B29" s="162" t="s">
        <v>558</v>
      </c>
      <c r="C29" s="158"/>
      <c r="D29" s="159">
        <v>158</v>
      </c>
      <c r="E29" s="231" t="s">
        <v>4</v>
      </c>
      <c r="F29" s="160"/>
      <c r="G29" s="249">
        <v>6135</v>
      </c>
      <c r="H29" s="249"/>
      <c r="I29" s="249">
        <v>4778</v>
      </c>
      <c r="J29" s="249"/>
      <c r="K29" s="160"/>
      <c r="L29" s="161"/>
    </row>
    <row r="30" spans="1:12" s="157" customFormat="1" x14ac:dyDescent="0.2">
      <c r="B30" s="162" t="s">
        <v>942</v>
      </c>
      <c r="C30" s="158"/>
      <c r="D30" s="159">
        <v>196</v>
      </c>
      <c r="E30" s="231" t="s">
        <v>77</v>
      </c>
      <c r="F30" s="160"/>
      <c r="G30" s="249">
        <v>3000</v>
      </c>
      <c r="H30" s="249"/>
      <c r="I30" s="249">
        <v>3000</v>
      </c>
      <c r="J30" s="249"/>
      <c r="K30" s="160"/>
      <c r="L30" s="161"/>
    </row>
    <row r="31" spans="1:12" s="157" customFormat="1" x14ac:dyDescent="0.2">
      <c r="B31" s="162" t="s">
        <v>941</v>
      </c>
      <c r="C31" s="158"/>
      <c r="D31" s="159">
        <v>192</v>
      </c>
      <c r="E31" s="231" t="s">
        <v>9</v>
      </c>
      <c r="F31" s="160"/>
      <c r="G31" s="249">
        <v>20000</v>
      </c>
      <c r="H31" s="249"/>
      <c r="I31" s="249">
        <v>20000</v>
      </c>
      <c r="J31" s="249"/>
      <c r="K31" s="160"/>
      <c r="L31" s="161"/>
    </row>
    <row r="32" spans="1:12" s="157" customFormat="1" x14ac:dyDescent="0.2">
      <c r="B32" s="162" t="s">
        <v>943</v>
      </c>
      <c r="C32" s="158"/>
      <c r="D32" s="159">
        <v>195</v>
      </c>
      <c r="E32" s="231" t="s">
        <v>10</v>
      </c>
      <c r="F32" s="160"/>
      <c r="G32" s="249">
        <v>3000</v>
      </c>
      <c r="H32" s="249"/>
      <c r="I32" s="249">
        <v>3000</v>
      </c>
      <c r="J32" s="249"/>
      <c r="K32" s="160"/>
      <c r="L32" s="161"/>
    </row>
    <row r="33" spans="1:14" s="163" customFormat="1" x14ac:dyDescent="0.2">
      <c r="A33" s="163">
        <v>6</v>
      </c>
      <c r="B33" s="163" t="s">
        <v>463</v>
      </c>
      <c r="C33" s="164"/>
      <c r="D33" s="165">
        <v>288</v>
      </c>
      <c r="E33" s="232" t="s">
        <v>78</v>
      </c>
      <c r="F33" s="197">
        <v>862719</v>
      </c>
      <c r="G33" s="250">
        <v>327152</v>
      </c>
      <c r="H33" s="250"/>
      <c r="I33" s="250">
        <v>467163</v>
      </c>
      <c r="J33" s="250"/>
      <c r="K33" s="224">
        <v>1057994</v>
      </c>
      <c r="L33" s="166" t="s">
        <v>464</v>
      </c>
    </row>
    <row r="34" spans="1:14" s="163" customFormat="1" x14ac:dyDescent="0.2">
      <c r="A34" s="163">
        <v>7</v>
      </c>
      <c r="B34" s="167" t="s">
        <v>554</v>
      </c>
      <c r="C34" s="167"/>
      <c r="D34" s="168">
        <v>231</v>
      </c>
      <c r="E34" s="233" t="s">
        <v>79</v>
      </c>
      <c r="F34" s="198">
        <f>+SUM(G33:G44)-SUM(H33:H44)</f>
        <v>862719</v>
      </c>
      <c r="G34" s="247">
        <v>184539</v>
      </c>
      <c r="H34" s="247"/>
      <c r="I34" s="247">
        <v>170881</v>
      </c>
      <c r="J34" s="247"/>
      <c r="K34" s="219">
        <f>+SUM(I33:I44)-SUM(J33:J44)</f>
        <v>1057994</v>
      </c>
      <c r="L34" s="166" t="s">
        <v>555</v>
      </c>
    </row>
    <row r="35" spans="1:14" s="163" customFormat="1" x14ac:dyDescent="0.2">
      <c r="A35" s="163">
        <v>8</v>
      </c>
      <c r="B35" s="167" t="s">
        <v>556</v>
      </c>
      <c r="C35" s="167"/>
      <c r="D35" s="168">
        <v>235</v>
      </c>
      <c r="E35" s="233" t="s">
        <v>80</v>
      </c>
      <c r="F35" s="199">
        <f>+F33-F34</f>
        <v>0</v>
      </c>
      <c r="G35" s="247">
        <v>18233</v>
      </c>
      <c r="H35" s="247"/>
      <c r="I35" s="247">
        <v>18103</v>
      </c>
      <c r="J35" s="247"/>
      <c r="K35" s="225">
        <f>+K33-K34</f>
        <v>0</v>
      </c>
      <c r="L35" s="170" t="s">
        <v>557</v>
      </c>
    </row>
    <row r="36" spans="1:14" s="163" customFormat="1" x14ac:dyDescent="0.2">
      <c r="A36" s="163">
        <v>9</v>
      </c>
      <c r="B36" s="167" t="s">
        <v>558</v>
      </c>
      <c r="C36" s="167"/>
      <c r="D36" s="168">
        <v>240</v>
      </c>
      <c r="E36" s="233" t="s">
        <v>5</v>
      </c>
      <c r="F36" s="168"/>
      <c r="G36" s="247">
        <v>6692</v>
      </c>
      <c r="H36" s="247"/>
      <c r="I36" s="247">
        <v>6370</v>
      </c>
      <c r="J36" s="247"/>
      <c r="K36" s="169"/>
      <c r="L36" s="166" t="s">
        <v>559</v>
      </c>
    </row>
    <row r="37" spans="1:14" s="163" customFormat="1" x14ac:dyDescent="0.2">
      <c r="A37" s="163">
        <v>10</v>
      </c>
      <c r="B37" s="167" t="s">
        <v>571</v>
      </c>
      <c r="D37" s="165">
        <v>335</v>
      </c>
      <c r="E37" s="232" t="s">
        <v>81</v>
      </c>
      <c r="F37" s="165"/>
      <c r="G37" s="247">
        <v>240321</v>
      </c>
      <c r="H37" s="247"/>
      <c r="I37" s="247">
        <v>267040</v>
      </c>
      <c r="J37" s="247"/>
      <c r="K37" s="169"/>
      <c r="L37" s="166" t="s">
        <v>572</v>
      </c>
      <c r="N37" s="163" t="s">
        <v>573</v>
      </c>
    </row>
    <row r="38" spans="1:14" s="163" customFormat="1" x14ac:dyDescent="0.2">
      <c r="A38" s="163">
        <v>11</v>
      </c>
      <c r="B38" s="167" t="s">
        <v>574</v>
      </c>
      <c r="D38" s="165">
        <v>339</v>
      </c>
      <c r="E38" s="232" t="s">
        <v>82</v>
      </c>
      <c r="F38" s="165"/>
      <c r="G38" s="247">
        <v>47956</v>
      </c>
      <c r="H38" s="247"/>
      <c r="I38" s="247">
        <v>79600</v>
      </c>
      <c r="J38" s="247"/>
      <c r="K38" s="169"/>
      <c r="L38" s="170" t="s">
        <v>575</v>
      </c>
      <c r="N38" s="163" t="s">
        <v>573</v>
      </c>
    </row>
    <row r="39" spans="1:14" s="163" customFormat="1" x14ac:dyDescent="0.2">
      <c r="A39" s="163">
        <v>12</v>
      </c>
      <c r="B39" s="167" t="s">
        <v>531</v>
      </c>
      <c r="C39" s="167"/>
      <c r="D39" s="168">
        <v>331</v>
      </c>
      <c r="E39" s="233" t="s">
        <v>83</v>
      </c>
      <c r="F39" s="168"/>
      <c r="G39" s="247">
        <v>16500</v>
      </c>
      <c r="H39" s="247"/>
      <c r="I39" s="247">
        <v>16500</v>
      </c>
      <c r="J39" s="247"/>
      <c r="K39" s="169"/>
      <c r="L39" s="166" t="s">
        <v>532</v>
      </c>
      <c r="N39" s="163" t="s">
        <v>842</v>
      </c>
    </row>
    <row r="40" spans="1:14" s="163" customFormat="1" x14ac:dyDescent="0.2">
      <c r="A40" s="163">
        <v>13</v>
      </c>
      <c r="B40" s="167" t="s">
        <v>533</v>
      </c>
      <c r="C40" s="167"/>
      <c r="D40" s="168">
        <v>301</v>
      </c>
      <c r="E40" s="233" t="s">
        <v>84</v>
      </c>
      <c r="F40" s="168"/>
      <c r="G40" s="247">
        <v>6922</v>
      </c>
      <c r="H40" s="247"/>
      <c r="I40" s="247">
        <v>10445</v>
      </c>
      <c r="J40" s="247"/>
      <c r="K40" s="169"/>
      <c r="L40" s="171" t="s">
        <v>534</v>
      </c>
    </row>
    <row r="41" spans="1:14" s="163" customFormat="1" x14ac:dyDescent="0.2">
      <c r="B41" s="167" t="s">
        <v>942</v>
      </c>
      <c r="C41" s="167"/>
      <c r="D41" s="168">
        <v>342</v>
      </c>
      <c r="E41" s="233" t="s">
        <v>85</v>
      </c>
      <c r="F41" s="168"/>
      <c r="G41" s="247">
        <v>2000</v>
      </c>
      <c r="H41" s="247"/>
      <c r="I41" s="247">
        <v>2000</v>
      </c>
      <c r="J41" s="247"/>
      <c r="K41" s="169"/>
      <c r="L41" s="171"/>
    </row>
    <row r="42" spans="1:14" s="163" customFormat="1" x14ac:dyDescent="0.2">
      <c r="B42" s="167" t="s">
        <v>941</v>
      </c>
      <c r="C42" s="167"/>
      <c r="D42" s="168">
        <v>343</v>
      </c>
      <c r="E42" s="233" t="s">
        <v>11</v>
      </c>
      <c r="F42" s="168"/>
      <c r="G42" s="247">
        <v>10000</v>
      </c>
      <c r="H42" s="247"/>
      <c r="I42" s="247">
        <v>10000</v>
      </c>
      <c r="J42" s="247"/>
      <c r="K42" s="169"/>
      <c r="L42" s="171"/>
    </row>
    <row r="43" spans="1:14" s="163" customFormat="1" x14ac:dyDescent="0.2">
      <c r="B43" s="167" t="s">
        <v>943</v>
      </c>
      <c r="C43" s="167"/>
      <c r="D43" s="168">
        <v>346</v>
      </c>
      <c r="E43" s="233" t="s">
        <v>12</v>
      </c>
      <c r="F43" s="168"/>
      <c r="G43" s="247">
        <v>12000</v>
      </c>
      <c r="H43" s="247"/>
      <c r="I43" s="247">
        <v>12000</v>
      </c>
      <c r="J43" s="247"/>
      <c r="K43" s="169"/>
      <c r="L43" s="171"/>
    </row>
    <row r="44" spans="1:14" s="163" customFormat="1" x14ac:dyDescent="0.2">
      <c r="A44" s="163">
        <v>17</v>
      </c>
      <c r="B44" s="167" t="s">
        <v>543</v>
      </c>
      <c r="C44" s="167"/>
      <c r="D44" s="168">
        <v>349</v>
      </c>
      <c r="E44" s="233" t="s">
        <v>86</v>
      </c>
      <c r="F44" s="168"/>
      <c r="G44" s="251"/>
      <c r="H44" s="252">
        <v>9596</v>
      </c>
      <c r="I44" s="251"/>
      <c r="J44" s="252">
        <v>2108</v>
      </c>
      <c r="K44" s="172"/>
      <c r="L44" s="170" t="s">
        <v>544</v>
      </c>
    </row>
    <row r="45" spans="1:14" s="201" customFormat="1" x14ac:dyDescent="0.2">
      <c r="A45" s="201">
        <v>18</v>
      </c>
      <c r="B45" s="201" t="s">
        <v>467</v>
      </c>
      <c r="C45" s="202"/>
      <c r="D45" s="203">
        <v>380</v>
      </c>
      <c r="E45" s="234" t="s">
        <v>87</v>
      </c>
      <c r="F45" s="203"/>
      <c r="G45" s="253"/>
      <c r="H45" s="254">
        <v>372</v>
      </c>
      <c r="I45" s="253"/>
      <c r="J45" s="254">
        <v>1876</v>
      </c>
      <c r="K45" s="204"/>
      <c r="L45" s="205" t="s">
        <v>468</v>
      </c>
    </row>
    <row r="46" spans="1:14" s="155" customFormat="1" x14ac:dyDescent="0.2">
      <c r="A46" s="155">
        <v>19</v>
      </c>
      <c r="B46" s="206" t="s">
        <v>583</v>
      </c>
      <c r="D46" s="156">
        <v>411</v>
      </c>
      <c r="E46" s="235" t="s">
        <v>88</v>
      </c>
      <c r="F46" s="213">
        <v>81149</v>
      </c>
      <c r="G46" s="255">
        <v>23386</v>
      </c>
      <c r="H46" s="255"/>
      <c r="I46" s="255">
        <v>49178</v>
      </c>
      <c r="J46" s="255"/>
      <c r="K46" s="223">
        <v>117176</v>
      </c>
      <c r="L46" s="207" t="s">
        <v>584</v>
      </c>
    </row>
    <row r="47" spans="1:14" s="155" customFormat="1" x14ac:dyDescent="0.2">
      <c r="A47" s="155">
        <v>20</v>
      </c>
      <c r="B47" s="206" t="s">
        <v>585</v>
      </c>
      <c r="D47" s="156">
        <v>412</v>
      </c>
      <c r="E47" s="235" t="s">
        <v>89</v>
      </c>
      <c r="F47" s="198">
        <f>+SUM(G46:G47)-SUM(H46:H47)</f>
        <v>81149</v>
      </c>
      <c r="G47" s="255">
        <v>57763</v>
      </c>
      <c r="H47" s="255"/>
      <c r="I47" s="255">
        <v>67998</v>
      </c>
      <c r="J47" s="255"/>
      <c r="K47" s="223">
        <f>+SUM(I46:I47)-SUM(J46:J47)</f>
        <v>117176</v>
      </c>
      <c r="L47" s="208" t="s">
        <v>586</v>
      </c>
    </row>
    <row r="48" spans="1:14" s="148" customFormat="1" x14ac:dyDescent="0.2">
      <c r="A48" s="148">
        <v>21</v>
      </c>
      <c r="B48" s="209" t="s">
        <v>211</v>
      </c>
      <c r="D48" s="150">
        <v>415</v>
      </c>
      <c r="E48" s="230" t="s">
        <v>90</v>
      </c>
      <c r="F48" s="214">
        <v>212422</v>
      </c>
      <c r="G48" s="246">
        <v>303243</v>
      </c>
      <c r="H48" s="256"/>
      <c r="I48" s="246">
        <v>104037</v>
      </c>
      <c r="J48" s="246"/>
      <c r="K48" s="219">
        <v>337173</v>
      </c>
      <c r="L48" s="210" t="s">
        <v>594</v>
      </c>
    </row>
    <row r="49" spans="1:14" s="148" customFormat="1" x14ac:dyDescent="0.2">
      <c r="A49" s="148">
        <v>22</v>
      </c>
      <c r="B49" s="209" t="s">
        <v>595</v>
      </c>
      <c r="D49" s="150">
        <v>420</v>
      </c>
      <c r="E49" s="230" t="s">
        <v>91</v>
      </c>
      <c r="F49" s="198">
        <f>+SUM(G48:G52)-SUM(H48:H52)</f>
        <v>212422</v>
      </c>
      <c r="G49" s="244"/>
      <c r="H49" s="246">
        <v>209529</v>
      </c>
      <c r="I49" s="246">
        <v>30830</v>
      </c>
      <c r="J49" s="246"/>
      <c r="K49" s="223">
        <f>+SUM(I48:I52)-SUM(J48:J52)</f>
        <v>337173</v>
      </c>
      <c r="L49" s="153" t="s">
        <v>596</v>
      </c>
    </row>
    <row r="50" spans="1:14" s="148" customFormat="1" x14ac:dyDescent="0.2">
      <c r="A50" s="148">
        <v>23</v>
      </c>
      <c r="B50" s="209" t="s">
        <v>598</v>
      </c>
      <c r="D50" s="150">
        <v>417</v>
      </c>
      <c r="E50" s="230" t="s">
        <v>92</v>
      </c>
      <c r="F50" s="199">
        <f>+F48-F49</f>
        <v>0</v>
      </c>
      <c r="G50" s="246">
        <v>135798</v>
      </c>
      <c r="H50" s="246"/>
      <c r="I50" s="246">
        <v>249611</v>
      </c>
      <c r="J50" s="246"/>
      <c r="K50" s="225">
        <f>+K48-K49</f>
        <v>0</v>
      </c>
      <c r="L50" s="211" t="s">
        <v>599</v>
      </c>
    </row>
    <row r="51" spans="1:14" s="148" customFormat="1" x14ac:dyDescent="0.2">
      <c r="A51" s="148">
        <v>24</v>
      </c>
      <c r="B51" s="209" t="s">
        <v>182</v>
      </c>
      <c r="D51" s="150">
        <v>424</v>
      </c>
      <c r="E51" s="230" t="s">
        <v>93</v>
      </c>
      <c r="F51" s="150"/>
      <c r="G51" s="244"/>
      <c r="H51" s="246">
        <v>24878</v>
      </c>
      <c r="I51" s="244"/>
      <c r="J51" s="246">
        <v>35114</v>
      </c>
      <c r="K51" s="186"/>
      <c r="L51" s="211" t="s">
        <v>603</v>
      </c>
    </row>
    <row r="52" spans="1:14" s="148" customFormat="1" x14ac:dyDescent="0.2">
      <c r="A52" s="148">
        <v>25</v>
      </c>
      <c r="B52" s="209" t="s">
        <v>183</v>
      </c>
      <c r="D52" s="150">
        <v>424</v>
      </c>
      <c r="E52" s="230" t="s">
        <v>94</v>
      </c>
      <c r="F52" s="150"/>
      <c r="G52" s="246">
        <v>7788</v>
      </c>
      <c r="H52" s="246"/>
      <c r="I52" s="244"/>
      <c r="J52" s="246">
        <v>12191</v>
      </c>
      <c r="K52" s="186"/>
      <c r="L52" s="212" t="s">
        <v>605</v>
      </c>
    </row>
    <row r="53" spans="1:14" s="163" customFormat="1" x14ac:dyDescent="0.2">
      <c r="A53" s="163">
        <v>26</v>
      </c>
      <c r="B53" s="167" t="s">
        <v>626</v>
      </c>
      <c r="D53" s="165" t="s">
        <v>458</v>
      </c>
      <c r="E53" s="232" t="s">
        <v>13</v>
      </c>
      <c r="F53" s="165"/>
      <c r="G53" s="257">
        <v>700000</v>
      </c>
      <c r="H53" s="247"/>
      <c r="I53" s="257">
        <v>1000000</v>
      </c>
      <c r="J53" s="247"/>
      <c r="K53" s="169"/>
      <c r="L53" s="166" t="s">
        <v>627</v>
      </c>
    </row>
    <row r="54" spans="1:14" s="215" customFormat="1" x14ac:dyDescent="0.2">
      <c r="B54" s="220" t="s">
        <v>953</v>
      </c>
      <c r="D54" s="216">
        <v>930</v>
      </c>
      <c r="E54" s="236" t="s">
        <v>14</v>
      </c>
      <c r="F54" s="216"/>
      <c r="G54" s="258">
        <v>716474</v>
      </c>
      <c r="H54" s="259"/>
      <c r="I54" s="260"/>
      <c r="J54" s="258">
        <v>100415</v>
      </c>
      <c r="K54" s="217"/>
      <c r="L54" s="218"/>
    </row>
    <row r="55" spans="1:14" x14ac:dyDescent="0.2">
      <c r="B55" s="57"/>
      <c r="G55" s="95"/>
      <c r="H55" s="95"/>
      <c r="I55" s="95"/>
      <c r="J55" s="95"/>
      <c r="K55" s="120"/>
      <c r="L55" s="63">
        <f>+SUM(J6:J53)-SUM(I6:I53)</f>
        <v>-100415</v>
      </c>
    </row>
    <row r="56" spans="1:14" x14ac:dyDescent="0.2">
      <c r="A56" s="1">
        <v>27</v>
      </c>
      <c r="B56" s="7" t="s">
        <v>479</v>
      </c>
      <c r="G56" s="93" t="s">
        <v>178</v>
      </c>
      <c r="H56" s="93" t="s">
        <v>179</v>
      </c>
      <c r="I56" s="93" t="s">
        <v>178</v>
      </c>
      <c r="J56" s="93" t="s">
        <v>179</v>
      </c>
      <c r="L56" s="6" t="s">
        <v>480</v>
      </c>
    </row>
    <row r="57" spans="1:14" x14ac:dyDescent="0.2">
      <c r="A57" s="1">
        <v>28</v>
      </c>
      <c r="B57" s="57" t="s">
        <v>185</v>
      </c>
      <c r="C57" s="57"/>
      <c r="D57" s="64">
        <v>500</v>
      </c>
      <c r="E57" s="116" t="s">
        <v>15</v>
      </c>
      <c r="F57" s="64"/>
      <c r="G57" s="95">
        <v>415682</v>
      </c>
      <c r="I57" s="93">
        <v>415682</v>
      </c>
      <c r="L57" s="6" t="s">
        <v>633</v>
      </c>
      <c r="N57" s="1" t="s">
        <v>634</v>
      </c>
    </row>
    <row r="58" spans="1:14" x14ac:dyDescent="0.2">
      <c r="A58" s="1">
        <v>29</v>
      </c>
      <c r="B58" s="57" t="s">
        <v>184</v>
      </c>
      <c r="C58" s="57"/>
      <c r="D58" s="64">
        <v>501</v>
      </c>
      <c r="E58" s="116" t="s">
        <v>16</v>
      </c>
      <c r="F58" s="64"/>
      <c r="G58" s="95">
        <v>82565</v>
      </c>
      <c r="L58" s="8" t="s">
        <v>636</v>
      </c>
      <c r="N58" s="1" t="s">
        <v>634</v>
      </c>
    </row>
    <row r="59" spans="1:14" x14ac:dyDescent="0.2">
      <c r="A59" s="1">
        <v>30</v>
      </c>
      <c r="B59" s="57" t="s">
        <v>186</v>
      </c>
      <c r="C59" s="57"/>
      <c r="D59" s="64">
        <v>505</v>
      </c>
      <c r="E59" s="116" t="s">
        <v>17</v>
      </c>
      <c r="F59" s="64"/>
      <c r="H59" s="95">
        <v>51724</v>
      </c>
      <c r="J59" s="93">
        <v>11724</v>
      </c>
      <c r="L59" s="8" t="s">
        <v>639</v>
      </c>
      <c r="N59" s="1" t="s">
        <v>634</v>
      </c>
    </row>
    <row r="60" spans="1:14" x14ac:dyDescent="0.2">
      <c r="A60" s="1">
        <v>31</v>
      </c>
      <c r="B60" s="57" t="s">
        <v>187</v>
      </c>
      <c r="C60" s="57"/>
      <c r="D60" s="64">
        <v>507</v>
      </c>
      <c r="E60" s="116" t="s">
        <v>18</v>
      </c>
      <c r="F60" s="64"/>
      <c r="H60" s="95">
        <v>40140</v>
      </c>
      <c r="J60" s="93">
        <v>40000</v>
      </c>
      <c r="L60" s="6" t="s">
        <v>641</v>
      </c>
      <c r="N60" s="1" t="s">
        <v>634</v>
      </c>
    </row>
    <row r="61" spans="1:14" x14ac:dyDescent="0.2">
      <c r="A61" s="1">
        <v>32</v>
      </c>
      <c r="B61" s="57" t="s">
        <v>188</v>
      </c>
      <c r="D61" s="64">
        <v>520</v>
      </c>
      <c r="E61" s="116" t="s">
        <v>19</v>
      </c>
      <c r="F61" s="64"/>
      <c r="G61" s="95">
        <v>2067544</v>
      </c>
      <c r="I61" s="95">
        <v>2067544</v>
      </c>
      <c r="J61" s="95"/>
      <c r="K61" s="120"/>
      <c r="L61" s="6" t="s">
        <v>657</v>
      </c>
    </row>
    <row r="62" spans="1:14" x14ac:dyDescent="0.2">
      <c r="A62" s="1">
        <v>33</v>
      </c>
      <c r="B62" s="57" t="s">
        <v>189</v>
      </c>
      <c r="D62" s="64">
        <v>521</v>
      </c>
      <c r="E62" s="116" t="s">
        <v>20</v>
      </c>
      <c r="F62" s="64"/>
      <c r="G62" s="95"/>
      <c r="I62" s="95"/>
      <c r="J62" s="95"/>
      <c r="K62" s="120"/>
      <c r="L62" s="8" t="s">
        <v>658</v>
      </c>
    </row>
    <row r="63" spans="1:14" x14ac:dyDescent="0.2">
      <c r="A63" s="1">
        <v>34</v>
      </c>
      <c r="B63" s="57" t="s">
        <v>190</v>
      </c>
      <c r="D63" s="64">
        <v>522</v>
      </c>
      <c r="E63" s="116" t="s">
        <v>21</v>
      </c>
      <c r="F63" s="64"/>
      <c r="G63" s="95"/>
      <c r="J63" s="95"/>
      <c r="K63" s="120"/>
      <c r="L63" s="6" t="s">
        <v>660</v>
      </c>
    </row>
    <row r="64" spans="1:14" x14ac:dyDescent="0.2">
      <c r="A64" s="1">
        <v>35</v>
      </c>
      <c r="B64" s="57" t="s">
        <v>191</v>
      </c>
      <c r="D64" s="64">
        <v>525</v>
      </c>
      <c r="E64" s="116" t="s">
        <v>22</v>
      </c>
      <c r="F64" s="64"/>
      <c r="H64" s="95">
        <v>72887</v>
      </c>
      <c r="I64" s="95"/>
      <c r="J64" s="93">
        <f>+H64-J65</f>
        <v>49887</v>
      </c>
      <c r="L64" s="6" t="s">
        <v>661</v>
      </c>
    </row>
    <row r="65" spans="1:12" x14ac:dyDescent="0.2">
      <c r="A65" s="1">
        <v>36</v>
      </c>
      <c r="B65" s="57" t="s">
        <v>192</v>
      </c>
      <c r="D65" s="64">
        <v>527</v>
      </c>
      <c r="E65" s="116" t="s">
        <v>23</v>
      </c>
      <c r="F65" s="64"/>
      <c r="H65" s="95">
        <v>23403</v>
      </c>
      <c r="I65" s="95"/>
      <c r="J65" s="261">
        <v>23000</v>
      </c>
      <c r="K65" s="130"/>
      <c r="L65" s="8" t="s">
        <v>663</v>
      </c>
    </row>
    <row r="66" spans="1:12" x14ac:dyDescent="0.2">
      <c r="A66" s="1">
        <v>37</v>
      </c>
      <c r="B66" s="57" t="s">
        <v>193</v>
      </c>
      <c r="D66" s="64">
        <v>526</v>
      </c>
      <c r="E66" s="116" t="s">
        <v>24</v>
      </c>
      <c r="F66" s="64"/>
      <c r="G66" s="95"/>
      <c r="J66" s="95"/>
      <c r="K66" s="120"/>
      <c r="L66" s="6" t="s">
        <v>664</v>
      </c>
    </row>
    <row r="67" spans="1:12" x14ac:dyDescent="0.2">
      <c r="A67" s="1">
        <v>38</v>
      </c>
      <c r="B67" s="57" t="s">
        <v>194</v>
      </c>
      <c r="C67" s="58"/>
      <c r="D67" s="70">
        <v>550</v>
      </c>
      <c r="E67" s="117" t="s">
        <v>25</v>
      </c>
      <c r="F67" s="70"/>
      <c r="G67" s="95">
        <v>9374695</v>
      </c>
      <c r="H67" s="97"/>
      <c r="I67" s="97">
        <v>9374695</v>
      </c>
      <c r="J67" s="97"/>
      <c r="K67" s="121"/>
      <c r="L67" s="8"/>
    </row>
    <row r="68" spans="1:12" x14ac:dyDescent="0.2">
      <c r="A68" s="1">
        <v>39</v>
      </c>
      <c r="B68" s="57" t="s">
        <v>195</v>
      </c>
      <c r="C68" s="58"/>
      <c r="D68" s="70">
        <v>551</v>
      </c>
      <c r="E68" s="117" t="s">
        <v>26</v>
      </c>
      <c r="F68" s="70"/>
      <c r="G68" s="95">
        <v>172975</v>
      </c>
      <c r="H68" s="97"/>
      <c r="I68" s="97"/>
      <c r="J68" s="97"/>
      <c r="K68" s="121"/>
      <c r="L68" s="8"/>
    </row>
    <row r="69" spans="1:12" x14ac:dyDescent="0.2">
      <c r="A69" s="1">
        <v>40</v>
      </c>
      <c r="B69" s="57" t="s">
        <v>196</v>
      </c>
      <c r="C69" s="58"/>
      <c r="D69" s="70">
        <v>552</v>
      </c>
      <c r="E69" s="117" t="s">
        <v>27</v>
      </c>
      <c r="F69" s="70"/>
      <c r="H69" s="95">
        <v>52</v>
      </c>
      <c r="I69" s="97"/>
      <c r="J69" s="97"/>
      <c r="K69" s="121"/>
      <c r="L69" s="8"/>
    </row>
    <row r="70" spans="1:12" x14ac:dyDescent="0.2">
      <c r="A70" s="1">
        <v>41</v>
      </c>
      <c r="B70" s="57" t="s">
        <v>197</v>
      </c>
      <c r="C70" s="58"/>
      <c r="D70" s="70">
        <v>555</v>
      </c>
      <c r="E70" s="117" t="s">
        <v>28</v>
      </c>
      <c r="F70" s="70"/>
      <c r="H70" s="95">
        <v>7678365</v>
      </c>
      <c r="I70" s="97"/>
      <c r="J70" s="93">
        <f>+H70-J71</f>
        <v>7302365</v>
      </c>
      <c r="L70" s="8"/>
    </row>
    <row r="71" spans="1:12" x14ac:dyDescent="0.2">
      <c r="A71" s="1">
        <v>42</v>
      </c>
      <c r="B71" s="57" t="s">
        <v>198</v>
      </c>
      <c r="C71" s="58"/>
      <c r="D71" s="70">
        <v>557</v>
      </c>
      <c r="E71" s="117" t="s">
        <v>29</v>
      </c>
      <c r="F71" s="70"/>
      <c r="H71" s="95">
        <v>376311</v>
      </c>
      <c r="I71" s="97"/>
      <c r="J71" s="262">
        <v>376000</v>
      </c>
      <c r="K71" s="129"/>
      <c r="L71" s="8"/>
    </row>
    <row r="72" spans="1:12" x14ac:dyDescent="0.2">
      <c r="A72" s="1">
        <v>43</v>
      </c>
      <c r="B72" s="57" t="s">
        <v>199</v>
      </c>
      <c r="C72" s="58"/>
      <c r="D72" s="70">
        <v>556</v>
      </c>
      <c r="E72" s="117" t="s">
        <v>30</v>
      </c>
      <c r="F72" s="70"/>
      <c r="G72" s="95">
        <v>52</v>
      </c>
      <c r="H72" s="97"/>
      <c r="I72" s="97"/>
      <c r="J72" s="97"/>
      <c r="K72" s="121"/>
      <c r="L72" s="8"/>
    </row>
    <row r="73" spans="1:12" x14ac:dyDescent="0.2">
      <c r="A73" s="1">
        <v>44</v>
      </c>
      <c r="B73" s="57" t="s">
        <v>200</v>
      </c>
      <c r="C73" s="58"/>
      <c r="D73" s="70">
        <v>540</v>
      </c>
      <c r="E73" s="117" t="s">
        <v>31</v>
      </c>
      <c r="F73" s="70"/>
      <c r="G73" s="95">
        <v>927564</v>
      </c>
      <c r="H73" s="97"/>
      <c r="I73" s="97">
        <v>927564</v>
      </c>
      <c r="K73" s="121"/>
      <c r="L73" s="8"/>
    </row>
    <row r="74" spans="1:12" x14ac:dyDescent="0.2">
      <c r="A74" s="1">
        <v>45</v>
      </c>
      <c r="B74" s="57" t="s">
        <v>201</v>
      </c>
      <c r="C74" s="58"/>
      <c r="D74" s="70">
        <v>541</v>
      </c>
      <c r="E74" s="117" t="s">
        <v>32</v>
      </c>
      <c r="F74" s="70"/>
      <c r="G74" s="95">
        <v>24375</v>
      </c>
      <c r="H74" s="97"/>
      <c r="I74" s="97"/>
      <c r="J74" s="97"/>
      <c r="K74" s="121"/>
      <c r="L74" s="8"/>
    </row>
    <row r="75" spans="1:12" x14ac:dyDescent="0.2">
      <c r="A75" s="1">
        <v>46</v>
      </c>
      <c r="B75" s="57" t="s">
        <v>202</v>
      </c>
      <c r="C75" s="58"/>
      <c r="D75" s="70">
        <v>542</v>
      </c>
      <c r="E75" s="117" t="s">
        <v>33</v>
      </c>
      <c r="F75" s="70"/>
      <c r="H75" s="95">
        <v>14820</v>
      </c>
      <c r="I75" s="97"/>
      <c r="J75" s="97"/>
      <c r="K75" s="121"/>
      <c r="L75" s="8"/>
    </row>
    <row r="76" spans="1:12" x14ac:dyDescent="0.2">
      <c r="A76" s="1">
        <v>47</v>
      </c>
      <c r="B76" s="57" t="s">
        <v>203</v>
      </c>
      <c r="C76" s="58"/>
      <c r="D76" s="70">
        <v>545</v>
      </c>
      <c r="E76" s="117" t="s">
        <v>34</v>
      </c>
      <c r="F76" s="70"/>
      <c r="H76" s="95">
        <v>826476</v>
      </c>
      <c r="I76" s="97"/>
      <c r="J76" s="93">
        <f>+H76-J77</f>
        <v>781476</v>
      </c>
      <c r="L76" s="8"/>
    </row>
    <row r="77" spans="1:12" x14ac:dyDescent="0.2">
      <c r="A77" s="1">
        <v>48</v>
      </c>
      <c r="B77" s="57" t="s">
        <v>204</v>
      </c>
      <c r="C77" s="58"/>
      <c r="D77" s="70">
        <v>547</v>
      </c>
      <c r="E77" s="117" t="s">
        <v>35</v>
      </c>
      <c r="F77" s="70"/>
      <c r="H77" s="95">
        <v>46988</v>
      </c>
      <c r="I77" s="97"/>
      <c r="J77" s="262">
        <v>45000</v>
      </c>
      <c r="K77" s="129"/>
      <c r="L77" s="8"/>
    </row>
    <row r="78" spans="1:12" x14ac:dyDescent="0.2">
      <c r="A78" s="1">
        <v>49</v>
      </c>
      <c r="B78" s="57" t="s">
        <v>205</v>
      </c>
      <c r="C78" s="58"/>
      <c r="D78" s="70">
        <v>546</v>
      </c>
      <c r="E78" s="117" t="s">
        <v>36</v>
      </c>
      <c r="F78" s="70"/>
      <c r="G78" s="95">
        <v>14820</v>
      </c>
      <c r="H78" s="97"/>
      <c r="I78" s="97"/>
      <c r="J78" s="97"/>
      <c r="K78" s="121"/>
      <c r="L78" s="8"/>
    </row>
    <row r="79" spans="1:12" x14ac:dyDescent="0.2">
      <c r="A79" s="1">
        <v>50</v>
      </c>
      <c r="B79" s="57" t="s">
        <v>670</v>
      </c>
      <c r="C79" s="57"/>
      <c r="D79" s="64">
        <v>631</v>
      </c>
      <c r="E79" s="116" t="s">
        <v>37</v>
      </c>
      <c r="F79" s="64"/>
      <c r="G79" s="95">
        <v>147996</v>
      </c>
      <c r="H79" s="95"/>
      <c r="I79" s="95">
        <v>182290</v>
      </c>
      <c r="J79" s="95"/>
      <c r="K79" s="120"/>
      <c r="L79" s="6" t="s">
        <v>671</v>
      </c>
    </row>
    <row r="80" spans="1:12" x14ac:dyDescent="0.2">
      <c r="A80" s="1">
        <v>51</v>
      </c>
      <c r="B80" s="57" t="s">
        <v>672</v>
      </c>
      <c r="C80" s="57"/>
      <c r="D80" s="64">
        <v>635</v>
      </c>
      <c r="E80" s="116" t="s">
        <v>38</v>
      </c>
      <c r="F80" s="64"/>
      <c r="G80" s="95">
        <v>2046481</v>
      </c>
      <c r="H80" s="95"/>
      <c r="I80" s="95">
        <v>2227691</v>
      </c>
      <c r="J80" s="95"/>
      <c r="K80" s="120"/>
      <c r="L80" s="8" t="s">
        <v>673</v>
      </c>
    </row>
    <row r="81" spans="1:14" x14ac:dyDescent="0.2">
      <c r="A81" s="1">
        <v>52</v>
      </c>
      <c r="B81" s="57" t="s">
        <v>674</v>
      </c>
      <c r="C81" s="57"/>
      <c r="D81" s="64">
        <v>640</v>
      </c>
      <c r="E81" s="116" t="s">
        <v>39</v>
      </c>
      <c r="F81" s="64"/>
      <c r="G81" s="95">
        <v>615</v>
      </c>
      <c r="H81" s="95"/>
      <c r="I81" s="95">
        <v>836</v>
      </c>
      <c r="J81" s="95"/>
      <c r="K81" s="120"/>
      <c r="L81" s="6" t="s">
        <v>675</v>
      </c>
    </row>
    <row r="82" spans="1:14" x14ac:dyDescent="0.2">
      <c r="A82" s="1">
        <v>53</v>
      </c>
      <c r="B82" s="57" t="s">
        <v>679</v>
      </c>
      <c r="C82" s="57"/>
      <c r="D82" s="64">
        <v>651</v>
      </c>
      <c r="E82" s="116" t="s">
        <v>40</v>
      </c>
      <c r="F82" s="64"/>
      <c r="G82" s="95">
        <v>3186522</v>
      </c>
      <c r="H82" s="95"/>
      <c r="I82" s="95">
        <v>2231517</v>
      </c>
      <c r="J82" s="95"/>
      <c r="K82" s="120"/>
      <c r="L82" s="6" t="s">
        <v>680</v>
      </c>
    </row>
    <row r="83" spans="1:14" x14ac:dyDescent="0.2">
      <c r="A83" s="1">
        <v>54</v>
      </c>
      <c r="B83" s="57" t="s">
        <v>681</v>
      </c>
      <c r="C83" s="57"/>
      <c r="D83" s="64">
        <v>660</v>
      </c>
      <c r="E83" s="116" t="s">
        <v>41</v>
      </c>
      <c r="F83" s="64"/>
      <c r="G83" s="95"/>
      <c r="H83" s="95"/>
      <c r="I83" s="95">
        <v>822706</v>
      </c>
      <c r="J83" s="95"/>
      <c r="K83" s="120"/>
      <c r="L83" s="8" t="s">
        <v>682</v>
      </c>
    </row>
    <row r="84" spans="1:14" x14ac:dyDescent="0.2">
      <c r="A84" s="1">
        <v>55</v>
      </c>
      <c r="B84" s="57" t="s">
        <v>683</v>
      </c>
      <c r="C84" s="57"/>
      <c r="D84" s="64">
        <v>675</v>
      </c>
      <c r="E84" s="116" t="s">
        <v>42</v>
      </c>
      <c r="F84" s="64"/>
      <c r="G84" s="95">
        <v>500</v>
      </c>
      <c r="H84" s="95"/>
      <c r="I84" s="95">
        <v>2650</v>
      </c>
      <c r="J84" s="95"/>
      <c r="K84" s="120"/>
      <c r="L84" s="6" t="s">
        <v>684</v>
      </c>
    </row>
    <row r="85" spans="1:14" x14ac:dyDescent="0.2">
      <c r="A85" s="1">
        <v>56</v>
      </c>
      <c r="B85" s="57" t="s">
        <v>685</v>
      </c>
      <c r="C85" s="57"/>
      <c r="D85" s="64">
        <v>690</v>
      </c>
      <c r="E85" s="116" t="s">
        <v>43</v>
      </c>
      <c r="F85" s="64"/>
      <c r="G85" s="95">
        <v>442988</v>
      </c>
      <c r="H85" s="95"/>
      <c r="I85" s="95">
        <v>328380</v>
      </c>
      <c r="J85" s="95"/>
      <c r="K85" s="120"/>
      <c r="L85" s="8" t="s">
        <v>686</v>
      </c>
    </row>
    <row r="86" spans="1:14" x14ac:dyDescent="0.2">
      <c r="A86" s="1">
        <v>57</v>
      </c>
      <c r="B86" s="57" t="s">
        <v>687</v>
      </c>
      <c r="C86" s="57"/>
      <c r="D86" s="64">
        <v>671</v>
      </c>
      <c r="E86" s="116" t="s">
        <v>44</v>
      </c>
      <c r="F86" s="64"/>
      <c r="G86" s="95">
        <v>892193</v>
      </c>
      <c r="H86" s="95"/>
      <c r="I86" s="95"/>
      <c r="J86" s="95"/>
      <c r="K86" s="120"/>
      <c r="L86" s="6" t="s">
        <v>688</v>
      </c>
    </row>
    <row r="87" spans="1:14" x14ac:dyDescent="0.2">
      <c r="A87" s="1">
        <v>58</v>
      </c>
      <c r="B87" s="1" t="s">
        <v>492</v>
      </c>
      <c r="C87" s="24"/>
      <c r="D87" s="63">
        <v>735</v>
      </c>
      <c r="E87" s="115" t="s">
        <v>45</v>
      </c>
      <c r="G87" s="94">
        <v>66330</v>
      </c>
      <c r="H87" s="94"/>
      <c r="I87" s="94">
        <v>35082</v>
      </c>
      <c r="J87" s="94"/>
      <c r="K87" s="119"/>
      <c r="L87" s="6" t="s">
        <v>493</v>
      </c>
    </row>
    <row r="88" spans="1:14" x14ac:dyDescent="0.2">
      <c r="A88" s="1">
        <v>59</v>
      </c>
      <c r="B88" s="57" t="s">
        <v>583</v>
      </c>
      <c r="C88" s="57"/>
      <c r="D88" s="64">
        <v>735</v>
      </c>
      <c r="E88" s="116" t="s">
        <v>46</v>
      </c>
      <c r="F88" s="64"/>
      <c r="H88" s="95">
        <v>331701</v>
      </c>
      <c r="J88" s="95">
        <v>241815</v>
      </c>
      <c r="K88" s="120"/>
      <c r="L88" s="6" t="s">
        <v>690</v>
      </c>
      <c r="N88" s="1" t="s">
        <v>691</v>
      </c>
    </row>
    <row r="89" spans="1:14" x14ac:dyDescent="0.2">
      <c r="A89" s="1">
        <v>60</v>
      </c>
      <c r="B89" s="57" t="s">
        <v>692</v>
      </c>
      <c r="C89" s="57"/>
      <c r="D89" s="64">
        <v>800</v>
      </c>
      <c r="E89" s="116" t="s">
        <v>47</v>
      </c>
      <c r="F89" s="64"/>
      <c r="H89" s="95">
        <v>462838</v>
      </c>
      <c r="J89" s="95">
        <v>429504</v>
      </c>
      <c r="K89" s="120"/>
      <c r="L89" s="8" t="s">
        <v>693</v>
      </c>
    </row>
    <row r="90" spans="1:14" x14ac:dyDescent="0.2">
      <c r="A90" s="1">
        <v>61</v>
      </c>
      <c r="B90" s="57" t="s">
        <v>694</v>
      </c>
      <c r="C90" s="57"/>
      <c r="D90" s="64">
        <v>771</v>
      </c>
      <c r="E90" s="116" t="s">
        <v>48</v>
      </c>
      <c r="F90" s="64"/>
      <c r="H90" s="95">
        <v>1978195</v>
      </c>
      <c r="J90" s="95">
        <v>2782060</v>
      </c>
      <c r="K90" s="120"/>
      <c r="L90" s="6" t="s">
        <v>695</v>
      </c>
    </row>
    <row r="91" spans="1:14" x14ac:dyDescent="0.2">
      <c r="A91" s="1">
        <v>62</v>
      </c>
      <c r="B91" s="57" t="s">
        <v>696</v>
      </c>
      <c r="C91" s="57"/>
      <c r="D91" s="64">
        <v>785</v>
      </c>
      <c r="E91" s="116" t="s">
        <v>49</v>
      </c>
      <c r="F91" s="64"/>
      <c r="H91" s="95">
        <v>452680</v>
      </c>
      <c r="J91" s="95">
        <v>415262</v>
      </c>
      <c r="K91" s="120"/>
      <c r="L91" s="8" t="s">
        <v>697</v>
      </c>
    </row>
    <row r="92" spans="1:14" x14ac:dyDescent="0.2">
      <c r="A92" s="1">
        <v>63</v>
      </c>
      <c r="B92" s="57" t="s">
        <v>698</v>
      </c>
      <c r="C92" s="57"/>
      <c r="D92" s="64">
        <v>791</v>
      </c>
      <c r="E92" s="116" t="s">
        <v>51</v>
      </c>
      <c r="F92" s="64"/>
      <c r="H92" s="95">
        <v>198508</v>
      </c>
      <c r="J92" s="95">
        <v>134978</v>
      </c>
      <c r="K92" s="120"/>
      <c r="L92" s="6" t="s">
        <v>699</v>
      </c>
    </row>
    <row r="93" spans="1:14" x14ac:dyDescent="0.2">
      <c r="A93" s="1">
        <v>64</v>
      </c>
      <c r="B93" s="57" t="s">
        <v>700</v>
      </c>
      <c r="C93" s="57"/>
      <c r="D93" s="64">
        <v>799</v>
      </c>
      <c r="E93" s="116" t="s">
        <v>50</v>
      </c>
      <c r="F93" s="64"/>
      <c r="H93" s="95">
        <v>603843</v>
      </c>
      <c r="J93" s="95">
        <v>423600</v>
      </c>
      <c r="K93" s="120"/>
      <c r="L93" s="8" t="s">
        <v>701</v>
      </c>
    </row>
    <row r="94" spans="1:14" x14ac:dyDescent="0.2">
      <c r="A94" s="1">
        <v>65</v>
      </c>
      <c r="B94" s="57" t="s">
        <v>702</v>
      </c>
      <c r="C94" s="57"/>
      <c r="D94" s="64">
        <v>815</v>
      </c>
      <c r="E94" s="116" t="s">
        <v>52</v>
      </c>
      <c r="F94" s="64"/>
      <c r="H94" s="95">
        <v>171105</v>
      </c>
      <c r="J94" s="95">
        <v>163472</v>
      </c>
      <c r="K94" s="120"/>
      <c r="L94" s="6" t="s">
        <v>703</v>
      </c>
    </row>
    <row r="95" spans="1:14" x14ac:dyDescent="0.2">
      <c r="A95" s="1">
        <v>66</v>
      </c>
      <c r="B95" s="57" t="s">
        <v>704</v>
      </c>
      <c r="C95" s="57"/>
      <c r="D95" s="64">
        <v>781</v>
      </c>
      <c r="E95" s="116" t="s">
        <v>53</v>
      </c>
      <c r="F95" s="64"/>
      <c r="H95" s="95">
        <v>778078</v>
      </c>
      <c r="J95" s="95"/>
      <c r="K95" s="120"/>
      <c r="L95" s="8" t="s">
        <v>705</v>
      </c>
    </row>
    <row r="96" spans="1:14" x14ac:dyDescent="0.2">
      <c r="A96" s="1">
        <v>67</v>
      </c>
      <c r="B96" s="57" t="s">
        <v>706</v>
      </c>
      <c r="C96" s="57"/>
      <c r="D96" s="64">
        <v>780</v>
      </c>
      <c r="E96" s="116" t="s">
        <v>54</v>
      </c>
      <c r="F96" s="64"/>
      <c r="H96" s="95">
        <v>26516</v>
      </c>
      <c r="J96" s="95"/>
      <c r="K96" s="120"/>
      <c r="L96" s="6" t="s">
        <v>707</v>
      </c>
    </row>
    <row r="97" spans="1:14" x14ac:dyDescent="0.2">
      <c r="A97" s="1">
        <v>68</v>
      </c>
      <c r="B97" s="57" t="s">
        <v>715</v>
      </c>
      <c r="C97" s="57"/>
      <c r="D97" s="64">
        <v>863</v>
      </c>
      <c r="E97" s="116" t="s">
        <v>55</v>
      </c>
      <c r="F97" s="64"/>
      <c r="H97" s="95">
        <v>592949</v>
      </c>
      <c r="J97" s="95">
        <v>959560</v>
      </c>
      <c r="K97" s="120"/>
      <c r="L97" s="8" t="s">
        <v>716</v>
      </c>
    </row>
    <row r="98" spans="1:14" x14ac:dyDescent="0.2">
      <c r="A98" s="1">
        <v>69</v>
      </c>
      <c r="B98" s="57" t="s">
        <v>206</v>
      </c>
      <c r="C98" s="57"/>
      <c r="D98" s="64">
        <v>885</v>
      </c>
      <c r="E98" s="116" t="s">
        <v>56</v>
      </c>
      <c r="F98" s="64"/>
      <c r="H98" s="95">
        <f>165202-17090</f>
        <v>148112</v>
      </c>
      <c r="I98" s="95"/>
      <c r="J98" s="95">
        <v>165202</v>
      </c>
      <c r="K98" s="120"/>
      <c r="L98" s="6" t="s">
        <v>504</v>
      </c>
      <c r="N98" s="1" t="s">
        <v>729</v>
      </c>
    </row>
    <row r="99" spans="1:14" x14ac:dyDescent="0.2">
      <c r="A99" s="1">
        <v>70</v>
      </c>
      <c r="B99" s="57" t="s">
        <v>207</v>
      </c>
      <c r="C99" s="57"/>
      <c r="D99" s="64">
        <v>424</v>
      </c>
      <c r="E99" s="116" t="s">
        <v>57</v>
      </c>
      <c r="F99" s="64"/>
      <c r="G99" s="95"/>
      <c r="H99" s="95"/>
      <c r="I99" s="95"/>
      <c r="J99" s="95"/>
      <c r="K99" s="120"/>
      <c r="L99" s="8" t="s">
        <v>730</v>
      </c>
      <c r="N99" s="1" t="s">
        <v>729</v>
      </c>
    </row>
    <row r="100" spans="1:14" x14ac:dyDescent="0.2">
      <c r="A100" s="1">
        <v>71</v>
      </c>
      <c r="B100" s="57" t="s">
        <v>587</v>
      </c>
      <c r="C100" s="57"/>
      <c r="D100" s="64">
        <v>900</v>
      </c>
      <c r="E100" s="116" t="s">
        <v>58</v>
      </c>
      <c r="F100" s="64"/>
      <c r="H100" s="95">
        <v>3981190</v>
      </c>
      <c r="J100" s="95">
        <v>3981190</v>
      </c>
      <c r="K100" s="120"/>
      <c r="L100" s="6" t="s">
        <v>744</v>
      </c>
    </row>
    <row r="101" spans="1:14" x14ac:dyDescent="0.2">
      <c r="A101" s="1">
        <v>72</v>
      </c>
      <c r="B101" s="57" t="s">
        <v>208</v>
      </c>
      <c r="C101" s="57"/>
      <c r="D101" s="64">
        <v>930</v>
      </c>
      <c r="E101" s="116" t="s">
        <v>14</v>
      </c>
      <c r="F101" s="64"/>
      <c r="H101" s="95">
        <v>290542</v>
      </c>
      <c r="J101" s="263">
        <v>390957</v>
      </c>
      <c r="K101" s="133"/>
      <c r="L101" s="8" t="s">
        <v>511</v>
      </c>
    </row>
    <row r="102" spans="1:14" x14ac:dyDescent="0.2">
      <c r="A102" s="1">
        <v>73</v>
      </c>
      <c r="B102" s="57" t="s">
        <v>209</v>
      </c>
      <c r="C102" s="57"/>
      <c r="D102" s="64">
        <v>930</v>
      </c>
      <c r="E102" s="116" t="s">
        <v>14</v>
      </c>
      <c r="F102" s="64"/>
      <c r="H102" s="95">
        <v>716474</v>
      </c>
      <c r="I102" s="93">
        <v>100415</v>
      </c>
      <c r="L102" s="6" t="s">
        <v>476</v>
      </c>
    </row>
    <row r="103" spans="1:14" x14ac:dyDescent="0.2">
      <c r="A103" s="1">
        <v>74</v>
      </c>
      <c r="B103" s="57" t="s">
        <v>210</v>
      </c>
      <c r="C103" s="57"/>
      <c r="D103" s="64" t="s">
        <v>458</v>
      </c>
      <c r="E103" s="116" t="s">
        <v>59</v>
      </c>
      <c r="F103" s="64"/>
      <c r="G103" s="95"/>
      <c r="L103" s="8" t="s">
        <v>627</v>
      </c>
    </row>
    <row r="104" spans="1:14" x14ac:dyDescent="0.2">
      <c r="A104" s="1">
        <v>75</v>
      </c>
    </row>
    <row r="105" spans="1:14" x14ac:dyDescent="0.2">
      <c r="A105" s="1">
        <v>76</v>
      </c>
    </row>
    <row r="106" spans="1:14" x14ac:dyDescent="0.2">
      <c r="B106" s="7" t="s">
        <v>748</v>
      </c>
      <c r="C106" s="63"/>
      <c r="D106" s="93"/>
      <c r="E106" s="93"/>
      <c r="F106" s="151">
        <f>+SUM(G107:G109)-SUM(H107:H109)</f>
        <v>-1055787</v>
      </c>
      <c r="K106" s="219">
        <f>+SUM(I107:I109)-SUM(J107:J109)</f>
        <v>-1389064</v>
      </c>
    </row>
    <row r="107" spans="1:14" x14ac:dyDescent="0.2">
      <c r="B107" s="1" t="s">
        <v>749</v>
      </c>
      <c r="D107" s="63">
        <v>1000</v>
      </c>
      <c r="E107" s="1"/>
      <c r="F107" s="1"/>
      <c r="H107" s="93">
        <v>1198143</v>
      </c>
      <c r="J107" s="93">
        <v>1556774</v>
      </c>
    </row>
    <row r="108" spans="1:14" x14ac:dyDescent="0.2">
      <c r="B108" s="154" t="s">
        <v>952</v>
      </c>
      <c r="D108" s="150">
        <v>1506</v>
      </c>
      <c r="E108" s="1"/>
      <c r="F108" s="1"/>
      <c r="G108" s="245">
        <v>167234</v>
      </c>
      <c r="H108" s="245"/>
      <c r="I108" s="248">
        <v>202824</v>
      </c>
      <c r="J108" s="245"/>
    </row>
    <row r="109" spans="1:14" x14ac:dyDescent="0.2">
      <c r="B109" s="209" t="s">
        <v>182</v>
      </c>
      <c r="D109" s="150">
        <v>1407</v>
      </c>
      <c r="E109" s="1"/>
      <c r="F109" s="1"/>
      <c r="G109" s="244"/>
      <c r="H109" s="246">
        <v>24878</v>
      </c>
      <c r="I109" s="244"/>
      <c r="J109" s="246">
        <v>35114</v>
      </c>
    </row>
    <row r="110" spans="1:14" ht="15" x14ac:dyDescent="0.25">
      <c r="B110" t="s">
        <v>290</v>
      </c>
      <c r="C110"/>
      <c r="D110" s="63">
        <v>1550</v>
      </c>
      <c r="E110"/>
      <c r="F110"/>
      <c r="G110" s="93">
        <v>462838</v>
      </c>
      <c r="I110" s="93">
        <v>429504</v>
      </c>
    </row>
    <row r="111" spans="1:14" ht="15" x14ac:dyDescent="0.25">
      <c r="B111" t="s">
        <v>291</v>
      </c>
      <c r="D111" s="63">
        <v>1551</v>
      </c>
      <c r="G111" s="93">
        <v>303130</v>
      </c>
      <c r="I111" s="93">
        <v>429504</v>
      </c>
    </row>
    <row r="112" spans="1:14" ht="15" x14ac:dyDescent="0.25">
      <c r="B112" t="s">
        <v>292</v>
      </c>
      <c r="D112" s="63">
        <v>1555</v>
      </c>
      <c r="G112" s="93">
        <v>289819</v>
      </c>
      <c r="I112" s="93">
        <v>530056</v>
      </c>
    </row>
    <row r="113" spans="2:14" x14ac:dyDescent="0.2">
      <c r="B113" s="1" t="s">
        <v>293</v>
      </c>
      <c r="D113" s="63">
        <v>4075.02</v>
      </c>
    </row>
    <row r="117" spans="2:14" x14ac:dyDescent="0.2">
      <c r="B117" s="1" t="s">
        <v>514</v>
      </c>
      <c r="L117" s="8" t="s">
        <v>515</v>
      </c>
    </row>
    <row r="119" spans="2:14" s="15" customFormat="1" x14ac:dyDescent="0.2">
      <c r="B119" s="15" t="s">
        <v>834</v>
      </c>
      <c r="D119" s="65"/>
      <c r="E119" s="237"/>
      <c r="F119" s="65"/>
      <c r="G119" s="98"/>
      <c r="H119" s="98"/>
      <c r="I119" s="98"/>
      <c r="J119" s="98"/>
      <c r="K119" s="122"/>
      <c r="L119" s="16" t="s">
        <v>516</v>
      </c>
      <c r="N119" s="15" t="s">
        <v>835</v>
      </c>
    </row>
    <row r="120" spans="2:14" x14ac:dyDescent="0.2">
      <c r="B120" s="1" t="s">
        <v>170</v>
      </c>
    </row>
    <row r="122" spans="2:14" x14ac:dyDescent="0.2">
      <c r="B122" s="7" t="s">
        <v>517</v>
      </c>
    </row>
    <row r="124" spans="2:14" x14ac:dyDescent="0.2">
      <c r="B124" s="7" t="s">
        <v>518</v>
      </c>
    </row>
    <row r="129" spans="2:12" x14ac:dyDescent="0.2">
      <c r="B129" s="1" t="s">
        <v>519</v>
      </c>
    </row>
    <row r="131" spans="2:12" x14ac:dyDescent="0.2">
      <c r="G131" s="99">
        <v>2009</v>
      </c>
      <c r="I131" s="99">
        <v>2008</v>
      </c>
      <c r="J131" s="99"/>
      <c r="K131" s="123"/>
    </row>
    <row r="132" spans="2:12" x14ac:dyDescent="0.2">
      <c r="G132" s="99" t="s">
        <v>452</v>
      </c>
      <c r="I132" s="99" t="s">
        <v>452</v>
      </c>
      <c r="J132" s="99"/>
      <c r="K132" s="123"/>
    </row>
    <row r="133" spans="2:12" x14ac:dyDescent="0.2">
      <c r="G133" s="99"/>
      <c r="I133" s="99"/>
      <c r="J133" s="99"/>
      <c r="K133" s="123"/>
    </row>
    <row r="138" spans="2:12" x14ac:dyDescent="0.2">
      <c r="G138" s="100">
        <v>16613551</v>
      </c>
      <c r="I138" s="100">
        <v>19195013</v>
      </c>
      <c r="J138" s="264"/>
      <c r="K138" s="124"/>
      <c r="L138" s="6" t="s">
        <v>454</v>
      </c>
    </row>
    <row r="139" spans="2:12" x14ac:dyDescent="0.2">
      <c r="B139" s="7" t="s">
        <v>529</v>
      </c>
    </row>
    <row r="140" spans="2:12" x14ac:dyDescent="0.2">
      <c r="B140" s="1" t="s">
        <v>530</v>
      </c>
    </row>
    <row r="141" spans="2:12" x14ac:dyDescent="0.2">
      <c r="G141" s="99">
        <v>2009</v>
      </c>
      <c r="I141" s="99">
        <v>2008</v>
      </c>
      <c r="J141" s="99"/>
      <c r="K141" s="123"/>
    </row>
    <row r="142" spans="2:12" x14ac:dyDescent="0.2">
      <c r="G142" s="99" t="s">
        <v>452</v>
      </c>
      <c r="I142" s="99" t="s">
        <v>452</v>
      </c>
      <c r="J142" s="99"/>
      <c r="K142" s="123"/>
    </row>
    <row r="150" spans="2:12" x14ac:dyDescent="0.2">
      <c r="C150" s="30"/>
    </row>
    <row r="151" spans="2:12" s="15" customFormat="1" x14ac:dyDescent="0.2">
      <c r="B151" s="15" t="s">
        <v>545</v>
      </c>
      <c r="D151" s="65"/>
      <c r="E151" s="237"/>
      <c r="F151" s="65"/>
      <c r="G151" s="98"/>
      <c r="H151" s="98"/>
      <c r="I151" s="98"/>
      <c r="J151" s="98"/>
      <c r="K151" s="122"/>
      <c r="L151" s="15" t="s">
        <v>546</v>
      </c>
    </row>
    <row r="152" spans="2:12" s="15" customFormat="1" x14ac:dyDescent="0.2">
      <c r="B152" s="15" t="s">
        <v>547</v>
      </c>
      <c r="D152" s="65"/>
      <c r="E152" s="237"/>
      <c r="F152" s="65"/>
      <c r="G152" s="98"/>
      <c r="H152" s="98"/>
      <c r="I152" s="98"/>
      <c r="J152" s="98"/>
      <c r="K152" s="122"/>
    </row>
    <row r="153" spans="2:12" s="15" customFormat="1" x14ac:dyDescent="0.2">
      <c r="B153" s="15" t="s">
        <v>548</v>
      </c>
      <c r="D153" s="65"/>
      <c r="E153" s="237"/>
      <c r="F153" s="65"/>
      <c r="G153" s="98"/>
      <c r="H153" s="98"/>
      <c r="I153" s="98"/>
      <c r="J153" s="98"/>
      <c r="K153" s="122"/>
    </row>
    <row r="154" spans="2:12" s="15" customFormat="1" x14ac:dyDescent="0.2">
      <c r="B154" s="15" t="s">
        <v>549</v>
      </c>
      <c r="D154" s="65"/>
      <c r="E154" s="237"/>
      <c r="F154" s="65"/>
      <c r="G154" s="98"/>
      <c r="H154" s="98"/>
      <c r="I154" s="98"/>
      <c r="J154" s="98"/>
      <c r="K154" s="122"/>
    </row>
    <row r="155" spans="2:12" s="15" customFormat="1" x14ac:dyDescent="0.2">
      <c r="B155" s="15" t="s">
        <v>550</v>
      </c>
      <c r="D155" s="65"/>
      <c r="E155" s="237"/>
      <c r="F155" s="65"/>
      <c r="G155" s="98"/>
      <c r="H155" s="98"/>
      <c r="I155" s="98"/>
      <c r="J155" s="98"/>
      <c r="K155" s="122"/>
    </row>
    <row r="156" spans="2:12" s="15" customFormat="1" x14ac:dyDescent="0.2">
      <c r="B156" s="15" t="s">
        <v>551</v>
      </c>
      <c r="D156" s="65"/>
      <c r="E156" s="237"/>
      <c r="F156" s="65"/>
      <c r="G156" s="98"/>
      <c r="H156" s="98"/>
      <c r="I156" s="98"/>
      <c r="J156" s="98"/>
      <c r="K156" s="122"/>
    </row>
    <row r="158" spans="2:12" x14ac:dyDescent="0.2">
      <c r="B158" s="7" t="s">
        <v>552</v>
      </c>
    </row>
    <row r="159" spans="2:12" x14ac:dyDescent="0.2">
      <c r="B159" s="1" t="s">
        <v>553</v>
      </c>
    </row>
    <row r="160" spans="2:12" x14ac:dyDescent="0.2">
      <c r="G160" s="99">
        <v>2009</v>
      </c>
      <c r="I160" s="99">
        <v>2008</v>
      </c>
      <c r="J160" s="99"/>
      <c r="K160" s="123"/>
    </row>
    <row r="161" spans="2:12" x14ac:dyDescent="0.2">
      <c r="G161" s="99" t="s">
        <v>452</v>
      </c>
      <c r="I161" s="99" t="s">
        <v>452</v>
      </c>
      <c r="J161" s="99"/>
      <c r="K161" s="123"/>
    </row>
    <row r="166" spans="2:12" x14ac:dyDescent="0.2">
      <c r="G166" s="100">
        <v>4742042</v>
      </c>
      <c r="I166" s="100">
        <v>4775328</v>
      </c>
      <c r="J166" s="264"/>
      <c r="K166" s="124"/>
      <c r="L166" s="6" t="s">
        <v>560</v>
      </c>
    </row>
    <row r="168" spans="2:12" x14ac:dyDescent="0.2">
      <c r="B168" s="1" t="s">
        <v>561</v>
      </c>
    </row>
    <row r="170" spans="2:12" x14ac:dyDescent="0.2">
      <c r="G170" s="99">
        <v>2009</v>
      </c>
      <c r="I170" s="99">
        <v>2008</v>
      </c>
      <c r="J170" s="99"/>
      <c r="K170" s="123"/>
    </row>
    <row r="171" spans="2:12" x14ac:dyDescent="0.2">
      <c r="G171" s="99" t="s">
        <v>562</v>
      </c>
      <c r="I171" s="99" t="s">
        <v>562</v>
      </c>
      <c r="J171" s="99"/>
      <c r="K171" s="123"/>
    </row>
    <row r="172" spans="2:12" x14ac:dyDescent="0.2">
      <c r="B172" s="1" t="s">
        <v>563</v>
      </c>
      <c r="G172" s="101">
        <v>140</v>
      </c>
      <c r="I172" s="101">
        <v>155</v>
      </c>
      <c r="J172" s="101"/>
      <c r="K172" s="125"/>
      <c r="L172" s="10" t="s">
        <v>564</v>
      </c>
    </row>
    <row r="173" spans="2:12" x14ac:dyDescent="0.2">
      <c r="B173" s="1" t="s">
        <v>565</v>
      </c>
      <c r="G173" s="102">
        <v>11</v>
      </c>
      <c r="I173" s="102">
        <v>9</v>
      </c>
      <c r="J173" s="102"/>
      <c r="K173" s="126"/>
      <c r="L173" s="9" t="s">
        <v>566</v>
      </c>
    </row>
    <row r="174" spans="2:12" x14ac:dyDescent="0.2">
      <c r="B174" s="1" t="s">
        <v>567</v>
      </c>
      <c r="G174" s="101">
        <v>12</v>
      </c>
      <c r="I174" s="101">
        <v>12</v>
      </c>
      <c r="J174" s="101"/>
      <c r="K174" s="125"/>
      <c r="L174" s="10" t="s">
        <v>568</v>
      </c>
    </row>
    <row r="175" spans="2:12" x14ac:dyDescent="0.2">
      <c r="G175" s="100">
        <v>163</v>
      </c>
      <c r="I175" s="100">
        <v>176</v>
      </c>
      <c r="J175" s="264"/>
      <c r="K175" s="124"/>
      <c r="L175" s="9" t="s">
        <v>569</v>
      </c>
    </row>
    <row r="176" spans="2:12" x14ac:dyDescent="0.2">
      <c r="B176" s="1" t="s">
        <v>570</v>
      </c>
    </row>
    <row r="177" spans="2:14" x14ac:dyDescent="0.2">
      <c r="G177" s="99">
        <v>2009</v>
      </c>
      <c r="I177" s="99">
        <v>2008</v>
      </c>
      <c r="J177" s="99"/>
      <c r="K177" s="123"/>
    </row>
    <row r="178" spans="2:14" x14ac:dyDescent="0.2">
      <c r="G178" s="99" t="s">
        <v>452</v>
      </c>
      <c r="I178" s="99" t="s">
        <v>452</v>
      </c>
      <c r="J178" s="99"/>
      <c r="K178" s="123"/>
    </row>
    <row r="181" spans="2:14" x14ac:dyDescent="0.2">
      <c r="G181" s="103">
        <v>288277</v>
      </c>
      <c r="I181" s="103">
        <v>346640</v>
      </c>
      <c r="J181" s="265"/>
      <c r="K181" s="127"/>
      <c r="L181" s="8" t="s">
        <v>576</v>
      </c>
      <c r="N181" s="1" t="s">
        <v>573</v>
      </c>
    </row>
    <row r="182" spans="2:14" x14ac:dyDescent="0.2">
      <c r="C182" s="30"/>
    </row>
    <row r="183" spans="2:14" x14ac:dyDescent="0.2">
      <c r="B183" s="1" t="s">
        <v>577</v>
      </c>
    </row>
    <row r="184" spans="2:14" x14ac:dyDescent="0.2">
      <c r="G184" s="99">
        <v>2009</v>
      </c>
      <c r="I184" s="99">
        <v>2008</v>
      </c>
      <c r="J184" s="99"/>
      <c r="K184" s="123"/>
    </row>
    <row r="185" spans="2:14" x14ac:dyDescent="0.2">
      <c r="G185" s="99" t="s">
        <v>452</v>
      </c>
      <c r="I185" s="99" t="s">
        <v>452</v>
      </c>
      <c r="J185" s="99"/>
      <c r="K185" s="123"/>
    </row>
    <row r="186" spans="2:14" x14ac:dyDescent="0.2">
      <c r="B186" s="1" t="s">
        <v>571</v>
      </c>
      <c r="G186" s="102">
        <v>125218</v>
      </c>
      <c r="I186" s="102">
        <v>113226</v>
      </c>
      <c r="J186" s="102"/>
      <c r="K186" s="126"/>
      <c r="L186" s="6" t="s">
        <v>572</v>
      </c>
      <c r="N186" s="1" t="s">
        <v>578</v>
      </c>
    </row>
    <row r="187" spans="2:14" x14ac:dyDescent="0.2">
      <c r="B187" s="1" t="s">
        <v>574</v>
      </c>
      <c r="G187" s="101">
        <v>15506</v>
      </c>
      <c r="I187" s="101">
        <v>62813</v>
      </c>
      <c r="J187" s="101"/>
      <c r="K187" s="125"/>
      <c r="L187" s="8" t="s">
        <v>575</v>
      </c>
      <c r="N187" s="1" t="s">
        <v>578</v>
      </c>
    </row>
    <row r="188" spans="2:14" x14ac:dyDescent="0.2">
      <c r="G188" s="100">
        <v>140724</v>
      </c>
      <c r="I188" s="100">
        <v>176039</v>
      </c>
      <c r="J188" s="264"/>
      <c r="K188" s="124"/>
      <c r="L188" s="6" t="s">
        <v>576</v>
      </c>
      <c r="N188" s="1" t="s">
        <v>578</v>
      </c>
    </row>
    <row r="190" spans="2:14" x14ac:dyDescent="0.2">
      <c r="B190" s="1" t="s">
        <v>579</v>
      </c>
    </row>
    <row r="191" spans="2:14" x14ac:dyDescent="0.2">
      <c r="B191" s="1" t="s">
        <v>580</v>
      </c>
      <c r="L191" s="10" t="s">
        <v>581</v>
      </c>
      <c r="N191" s="1" t="s">
        <v>573</v>
      </c>
    </row>
    <row r="193" spans="2:12" x14ac:dyDescent="0.2">
      <c r="B193" s="7" t="s">
        <v>582</v>
      </c>
    </row>
    <row r="194" spans="2:12" x14ac:dyDescent="0.2">
      <c r="G194" s="99">
        <v>2009</v>
      </c>
      <c r="I194" s="99">
        <v>2008</v>
      </c>
      <c r="J194" s="99"/>
      <c r="K194" s="123"/>
    </row>
    <row r="195" spans="2:12" x14ac:dyDescent="0.2">
      <c r="G195" s="99" t="s">
        <v>452</v>
      </c>
      <c r="I195" s="99" t="s">
        <v>452</v>
      </c>
      <c r="J195" s="99"/>
      <c r="K195" s="123"/>
    </row>
    <row r="199" spans="2:12" x14ac:dyDescent="0.2">
      <c r="G199" s="100">
        <v>81149</v>
      </c>
      <c r="I199" s="100">
        <v>117176</v>
      </c>
      <c r="J199" s="264"/>
      <c r="K199" s="124"/>
      <c r="L199" s="6" t="s">
        <v>470</v>
      </c>
    </row>
    <row r="201" spans="2:12" x14ac:dyDescent="0.2">
      <c r="B201" s="7" t="s">
        <v>590</v>
      </c>
    </row>
    <row r="202" spans="2:12" x14ac:dyDescent="0.2">
      <c r="B202" s="1" t="s">
        <v>591</v>
      </c>
    </row>
    <row r="204" spans="2:12" x14ac:dyDescent="0.2">
      <c r="G204" s="99">
        <v>2009</v>
      </c>
      <c r="I204" s="99">
        <v>2008</v>
      </c>
      <c r="J204" s="99"/>
      <c r="K204" s="123"/>
    </row>
    <row r="205" spans="2:12" x14ac:dyDescent="0.2">
      <c r="G205" s="99" t="s">
        <v>452</v>
      </c>
      <c r="I205" s="99" t="s">
        <v>452</v>
      </c>
      <c r="J205" s="99"/>
      <c r="K205" s="123"/>
    </row>
    <row r="215" spans="2:12" x14ac:dyDescent="0.2">
      <c r="B215" s="1" t="s">
        <v>606</v>
      </c>
      <c r="G215" s="100">
        <v>212422</v>
      </c>
      <c r="I215" s="100">
        <v>337173</v>
      </c>
      <c r="J215" s="264"/>
      <c r="K215" s="124"/>
      <c r="L215" s="6" t="s">
        <v>474</v>
      </c>
    </row>
    <row r="217" spans="2:12" x14ac:dyDescent="0.2">
      <c r="B217" s="1" t="s">
        <v>607</v>
      </c>
    </row>
    <row r="218" spans="2:12" x14ac:dyDescent="0.2">
      <c r="B218" s="1" t="s">
        <v>608</v>
      </c>
    </row>
    <row r="219" spans="2:12" x14ac:dyDescent="0.2">
      <c r="B219" s="1" t="s">
        <v>609</v>
      </c>
    </row>
    <row r="220" spans="2:12" x14ac:dyDescent="0.2">
      <c r="B220" s="1" t="s">
        <v>610</v>
      </c>
    </row>
    <row r="221" spans="2:12" x14ac:dyDescent="0.2">
      <c r="B221" s="1" t="s">
        <v>611</v>
      </c>
    </row>
    <row r="223" spans="2:12" x14ac:dyDescent="0.2">
      <c r="G223" s="99">
        <v>2009</v>
      </c>
      <c r="I223" s="99">
        <v>2008</v>
      </c>
      <c r="J223" s="99"/>
      <c r="K223" s="123"/>
    </row>
    <row r="224" spans="2:12" x14ac:dyDescent="0.2">
      <c r="G224" s="99" t="s">
        <v>452</v>
      </c>
      <c r="I224" s="99" t="s">
        <v>452</v>
      </c>
      <c r="J224" s="99"/>
      <c r="K224" s="123"/>
    </row>
    <row r="225" spans="2:12" x14ac:dyDescent="0.2">
      <c r="B225" s="1" t="s">
        <v>612</v>
      </c>
      <c r="G225" s="104">
        <v>1628896</v>
      </c>
      <c r="I225" s="104">
        <v>1236758</v>
      </c>
      <c r="J225" s="265"/>
      <c r="K225" s="127"/>
      <c r="L225" s="8" t="s">
        <v>472</v>
      </c>
    </row>
    <row r="226" spans="2:12" x14ac:dyDescent="0.2">
      <c r="L226" s="6" t="s">
        <v>613</v>
      </c>
    </row>
    <row r="227" spans="2:12" x14ac:dyDescent="0.2">
      <c r="B227" s="1" t="s">
        <v>614</v>
      </c>
      <c r="G227" s="101">
        <v>456091</v>
      </c>
      <c r="I227" s="101">
        <v>352476</v>
      </c>
      <c r="J227" s="101"/>
      <c r="K227" s="125"/>
      <c r="L227" s="8" t="s">
        <v>615</v>
      </c>
    </row>
    <row r="228" spans="2:12" x14ac:dyDescent="0.2">
      <c r="B228" s="1" t="s">
        <v>616</v>
      </c>
    </row>
    <row r="229" spans="2:12" x14ac:dyDescent="0.2">
      <c r="B229" s="1" t="s">
        <v>617</v>
      </c>
      <c r="G229" s="102">
        <v>-4226</v>
      </c>
      <c r="I229" s="102">
        <v>14516</v>
      </c>
      <c r="J229" s="102"/>
      <c r="K229" s="126"/>
      <c r="L229" s="6" t="s">
        <v>618</v>
      </c>
    </row>
    <row r="230" spans="2:12" x14ac:dyDescent="0.2">
      <c r="B230" s="1" t="s">
        <v>619</v>
      </c>
      <c r="G230" s="101">
        <v>13300</v>
      </c>
      <c r="I230" s="101">
        <v>13116</v>
      </c>
      <c r="J230" s="101"/>
      <c r="K230" s="125"/>
      <c r="L230" s="8" t="s">
        <v>620</v>
      </c>
    </row>
    <row r="231" spans="2:12" x14ac:dyDescent="0.2">
      <c r="B231" s="1" t="s">
        <v>621</v>
      </c>
      <c r="G231" s="102">
        <v>-264757</v>
      </c>
      <c r="I231" s="102">
        <v>-3746</v>
      </c>
      <c r="J231" s="102"/>
      <c r="K231" s="126"/>
      <c r="L231" s="6" t="s">
        <v>622</v>
      </c>
    </row>
    <row r="232" spans="2:12" x14ac:dyDescent="0.2">
      <c r="B232" s="1" t="s">
        <v>623</v>
      </c>
      <c r="G232" s="101">
        <v>29104</v>
      </c>
      <c r="I232" s="101">
        <v>8116</v>
      </c>
      <c r="J232" s="101"/>
      <c r="K232" s="125"/>
      <c r="L232" s="8" t="s">
        <v>624</v>
      </c>
    </row>
    <row r="234" spans="2:12" x14ac:dyDescent="0.2">
      <c r="G234" s="100">
        <v>229512</v>
      </c>
      <c r="I234" s="100">
        <v>384478</v>
      </c>
      <c r="J234" s="264"/>
      <c r="K234" s="124"/>
      <c r="L234" s="6" t="s">
        <v>601</v>
      </c>
    </row>
    <row r="236" spans="2:12" x14ac:dyDescent="0.2">
      <c r="B236" s="7" t="s">
        <v>625</v>
      </c>
    </row>
    <row r="237" spans="2:12" x14ac:dyDescent="0.2">
      <c r="G237" s="99">
        <v>2009</v>
      </c>
      <c r="I237" s="99">
        <v>2008</v>
      </c>
      <c r="J237" s="99"/>
      <c r="K237" s="123"/>
    </row>
    <row r="238" spans="2:12" x14ac:dyDescent="0.2">
      <c r="G238" s="99" t="s">
        <v>452</v>
      </c>
      <c r="I238" s="99" t="s">
        <v>452</v>
      </c>
      <c r="J238" s="99"/>
      <c r="K238" s="123"/>
    </row>
    <row r="242" spans="2:14" x14ac:dyDescent="0.2">
      <c r="B242" s="7" t="s">
        <v>628</v>
      </c>
    </row>
    <row r="243" spans="2:14" x14ac:dyDescent="0.2">
      <c r="G243" s="99" t="s">
        <v>629</v>
      </c>
    </row>
    <row r="244" spans="2:14" x14ac:dyDescent="0.2">
      <c r="G244" s="99" t="s">
        <v>630</v>
      </c>
    </row>
    <row r="245" spans="2:14" x14ac:dyDescent="0.2">
      <c r="G245" s="99" t="s">
        <v>452</v>
      </c>
    </row>
    <row r="254" spans="2:14" x14ac:dyDescent="0.2">
      <c r="B254" s="1" t="s">
        <v>642</v>
      </c>
      <c r="G254" s="100">
        <v>406383</v>
      </c>
      <c r="L254" s="6" t="s">
        <v>483</v>
      </c>
      <c r="N254" s="1" t="s">
        <v>634</v>
      </c>
    </row>
    <row r="255" spans="2:14" x14ac:dyDescent="0.2">
      <c r="B255" s="1" t="s">
        <v>643</v>
      </c>
      <c r="G255" s="103">
        <v>363958</v>
      </c>
      <c r="L255" s="8" t="s">
        <v>483</v>
      </c>
      <c r="N255" s="1" t="s">
        <v>634</v>
      </c>
    </row>
    <row r="257" spans="2:2" x14ac:dyDescent="0.2">
      <c r="B257" s="7" t="s">
        <v>644</v>
      </c>
    </row>
    <row r="273" spans="2:14" x14ac:dyDescent="0.2">
      <c r="B273" s="1" t="s">
        <v>642</v>
      </c>
      <c r="C273" s="32">
        <v>1971254</v>
      </c>
      <c r="D273" s="68"/>
      <c r="E273" s="238"/>
      <c r="F273" s="68"/>
      <c r="G273" s="100">
        <v>1492994</v>
      </c>
      <c r="H273" s="100">
        <v>78475</v>
      </c>
      <c r="I273" s="100">
        <v>3542723</v>
      </c>
      <c r="J273" s="264"/>
      <c r="K273" s="124"/>
      <c r="L273" s="6" t="s">
        <v>485</v>
      </c>
    </row>
    <row r="274" spans="2:14" x14ac:dyDescent="0.2">
      <c r="B274" s="1" t="s">
        <v>643</v>
      </c>
      <c r="C274" s="34">
        <v>1994657</v>
      </c>
      <c r="D274" s="69"/>
      <c r="E274" s="239"/>
      <c r="F274" s="69"/>
      <c r="G274" s="104">
        <v>1696330</v>
      </c>
      <c r="H274" s="104">
        <v>101088</v>
      </c>
      <c r="I274" s="104">
        <v>3792075</v>
      </c>
      <c r="J274" s="265"/>
      <c r="K274" s="127"/>
      <c r="L274" s="8" t="s">
        <v>485</v>
      </c>
    </row>
    <row r="276" spans="2:14" x14ac:dyDescent="0.2">
      <c r="B276" s="1" t="s">
        <v>665</v>
      </c>
    </row>
    <row r="277" spans="2:14" x14ac:dyDescent="0.2">
      <c r="B277" s="1" t="s">
        <v>666</v>
      </c>
      <c r="L277" s="6" t="s">
        <v>485</v>
      </c>
      <c r="N277" s="1" t="s">
        <v>540</v>
      </c>
    </row>
    <row r="278" spans="2:14" x14ac:dyDescent="0.2">
      <c r="B278" s="1" t="s">
        <v>667</v>
      </c>
      <c r="L278" s="8" t="s">
        <v>663</v>
      </c>
      <c r="N278" s="1" t="s">
        <v>540</v>
      </c>
    </row>
    <row r="279" spans="2:14" x14ac:dyDescent="0.2">
      <c r="B279" s="1" t="s">
        <v>668</v>
      </c>
    </row>
    <row r="281" spans="2:14" x14ac:dyDescent="0.2">
      <c r="B281" s="7" t="s">
        <v>669</v>
      </c>
    </row>
    <row r="282" spans="2:14" x14ac:dyDescent="0.2">
      <c r="G282" s="99">
        <v>2009</v>
      </c>
      <c r="I282" s="99">
        <v>2008</v>
      </c>
      <c r="J282" s="99"/>
      <c r="K282" s="123"/>
    </row>
    <row r="283" spans="2:14" x14ac:dyDescent="0.2">
      <c r="G283" s="99" t="s">
        <v>452</v>
      </c>
      <c r="I283" s="99" t="s">
        <v>452</v>
      </c>
      <c r="J283" s="99"/>
      <c r="K283" s="123"/>
    </row>
    <row r="290" spans="2:12" x14ac:dyDescent="0.2">
      <c r="G290" s="103">
        <v>2195092</v>
      </c>
      <c r="I290" s="103">
        <v>2410817</v>
      </c>
      <c r="J290" s="265"/>
      <c r="K290" s="127"/>
      <c r="L290" s="8" t="s">
        <v>489</v>
      </c>
    </row>
    <row r="292" spans="2:12" x14ac:dyDescent="0.2">
      <c r="B292" s="1" t="s">
        <v>676</v>
      </c>
    </row>
    <row r="293" spans="2:12" x14ac:dyDescent="0.2">
      <c r="B293" s="1" t="s">
        <v>677</v>
      </c>
    </row>
    <row r="295" spans="2:12" x14ac:dyDescent="0.2">
      <c r="B295" s="7" t="s">
        <v>678</v>
      </c>
    </row>
    <row r="296" spans="2:12" x14ac:dyDescent="0.2">
      <c r="G296" s="99">
        <v>2009</v>
      </c>
      <c r="I296" s="99">
        <v>2008</v>
      </c>
      <c r="J296" s="99"/>
      <c r="K296" s="123"/>
    </row>
    <row r="297" spans="2:12" x14ac:dyDescent="0.2">
      <c r="G297" s="99" t="s">
        <v>452</v>
      </c>
      <c r="I297" s="99" t="s">
        <v>452</v>
      </c>
      <c r="J297" s="99"/>
      <c r="K297" s="123"/>
    </row>
    <row r="304" spans="2:12" x14ac:dyDescent="0.2">
      <c r="G304" s="103">
        <v>4522203</v>
      </c>
      <c r="I304" s="103">
        <v>3385253</v>
      </c>
      <c r="J304" s="265"/>
      <c r="K304" s="127"/>
      <c r="L304" s="8" t="s">
        <v>491</v>
      </c>
    </row>
    <row r="306" spans="2:12" x14ac:dyDescent="0.2">
      <c r="B306" s="7" t="s">
        <v>689</v>
      </c>
    </row>
    <row r="308" spans="2:12" x14ac:dyDescent="0.2">
      <c r="G308" s="99">
        <v>2009</v>
      </c>
      <c r="I308" s="99">
        <v>2008</v>
      </c>
      <c r="J308" s="99"/>
      <c r="K308" s="123"/>
    </row>
    <row r="309" spans="2:12" x14ac:dyDescent="0.2">
      <c r="G309" s="99" t="s">
        <v>452</v>
      </c>
      <c r="I309" s="99" t="s">
        <v>452</v>
      </c>
      <c r="J309" s="99"/>
      <c r="K309" s="123"/>
    </row>
    <row r="319" spans="2:12" x14ac:dyDescent="0.2">
      <c r="G319" s="103">
        <v>5003464</v>
      </c>
      <c r="I319" s="103">
        <v>4590691</v>
      </c>
      <c r="J319" s="265"/>
      <c r="K319" s="127"/>
      <c r="L319" s="8" t="s">
        <v>496</v>
      </c>
    </row>
    <row r="321" spans="2:12" x14ac:dyDescent="0.2">
      <c r="B321" s="1" t="s">
        <v>708</v>
      </c>
    </row>
    <row r="322" spans="2:12" x14ac:dyDescent="0.2">
      <c r="G322" s="99">
        <v>2009</v>
      </c>
      <c r="I322" s="99">
        <v>2008</v>
      </c>
      <c r="J322" s="99"/>
      <c r="K322" s="123"/>
    </row>
    <row r="323" spans="2:12" x14ac:dyDescent="0.2">
      <c r="G323" s="99" t="s">
        <v>452</v>
      </c>
      <c r="I323" s="99" t="s">
        <v>452</v>
      </c>
      <c r="J323" s="99"/>
      <c r="K323" s="123"/>
    </row>
    <row r="325" spans="2:12" x14ac:dyDescent="0.2">
      <c r="B325" s="1" t="s">
        <v>583</v>
      </c>
      <c r="G325" s="102">
        <v>331701</v>
      </c>
      <c r="I325" s="102">
        <v>241815</v>
      </c>
      <c r="J325" s="102"/>
      <c r="K325" s="126"/>
      <c r="L325" s="6" t="s">
        <v>709</v>
      </c>
    </row>
    <row r="326" spans="2:12" x14ac:dyDescent="0.2">
      <c r="B326" s="15" t="s">
        <v>710</v>
      </c>
    </row>
    <row r="327" spans="2:12" x14ac:dyDescent="0.2">
      <c r="B327" s="15" t="s">
        <v>711</v>
      </c>
      <c r="G327" s="98">
        <v>462838</v>
      </c>
      <c r="H327" s="98"/>
      <c r="I327" s="98">
        <v>429504</v>
      </c>
      <c r="J327" s="98"/>
      <c r="K327" s="122"/>
    </row>
    <row r="329" spans="2:12" s="15" customFormat="1" x14ac:dyDescent="0.2">
      <c r="B329" s="15" t="s">
        <v>712</v>
      </c>
      <c r="D329" s="65"/>
      <c r="E329" s="237"/>
      <c r="F329" s="65"/>
      <c r="G329" s="98"/>
      <c r="H329" s="98"/>
      <c r="I329" s="98"/>
      <c r="J329" s="98"/>
      <c r="K329" s="122"/>
      <c r="L329" s="15" t="s">
        <v>713</v>
      </c>
    </row>
    <row r="331" spans="2:12" x14ac:dyDescent="0.2">
      <c r="B331" s="7" t="s">
        <v>714</v>
      </c>
    </row>
    <row r="332" spans="2:12" x14ac:dyDescent="0.2">
      <c r="G332" s="99">
        <v>2009</v>
      </c>
      <c r="I332" s="99">
        <v>2008</v>
      </c>
      <c r="J332" s="99"/>
      <c r="K332" s="123"/>
    </row>
    <row r="333" spans="2:12" x14ac:dyDescent="0.2">
      <c r="G333" s="99" t="s">
        <v>452</v>
      </c>
      <c r="I333" s="99" t="s">
        <v>452</v>
      </c>
      <c r="J333" s="99"/>
      <c r="K333" s="123"/>
    </row>
    <row r="339" spans="2:12" x14ac:dyDescent="0.2">
      <c r="B339" s="9" t="s">
        <v>717</v>
      </c>
      <c r="L339" s="9" t="s">
        <v>718</v>
      </c>
    </row>
    <row r="340" spans="2:12" x14ac:dyDescent="0.2">
      <c r="B340" s="9" t="s">
        <v>719</v>
      </c>
    </row>
    <row r="341" spans="2:12" x14ac:dyDescent="0.2">
      <c r="B341" s="9" t="s">
        <v>720</v>
      </c>
    </row>
    <row r="343" spans="2:12" x14ac:dyDescent="0.2">
      <c r="B343" s="1" t="s">
        <v>721</v>
      </c>
    </row>
    <row r="344" spans="2:12" x14ac:dyDescent="0.2">
      <c r="G344" s="99">
        <v>2009</v>
      </c>
      <c r="I344" s="99">
        <v>2008</v>
      </c>
      <c r="J344" s="99"/>
      <c r="K344" s="123"/>
    </row>
    <row r="345" spans="2:12" x14ac:dyDescent="0.2">
      <c r="G345" s="99" t="s">
        <v>452</v>
      </c>
      <c r="I345" s="99" t="s">
        <v>452</v>
      </c>
      <c r="J345" s="99"/>
      <c r="K345" s="123"/>
    </row>
    <row r="349" spans="2:12" x14ac:dyDescent="0.2">
      <c r="B349" s="1" t="s">
        <v>722</v>
      </c>
      <c r="G349" s="101">
        <v>303130</v>
      </c>
      <c r="I349" s="101">
        <v>429504</v>
      </c>
      <c r="J349" s="101"/>
      <c r="K349" s="125"/>
      <c r="L349" s="8" t="s">
        <v>723</v>
      </c>
    </row>
    <row r="350" spans="2:12" x14ac:dyDescent="0.2">
      <c r="B350" s="1" t="s">
        <v>724</v>
      </c>
      <c r="G350" s="102">
        <v>289819</v>
      </c>
      <c r="I350" s="102">
        <v>530056</v>
      </c>
      <c r="J350" s="102"/>
      <c r="K350" s="126"/>
      <c r="L350" s="6" t="s">
        <v>725</v>
      </c>
    </row>
    <row r="351" spans="2:12" x14ac:dyDescent="0.2">
      <c r="G351" s="103">
        <v>592949</v>
      </c>
      <c r="I351" s="103">
        <v>959560</v>
      </c>
      <c r="J351" s="265"/>
      <c r="K351" s="127"/>
      <c r="L351" s="8" t="s">
        <v>716</v>
      </c>
    </row>
    <row r="352" spans="2:12" x14ac:dyDescent="0.2">
      <c r="C352" s="30"/>
    </row>
    <row r="353" spans="2:14" x14ac:dyDescent="0.2">
      <c r="B353" s="7" t="s">
        <v>726</v>
      </c>
    </row>
    <row r="362" spans="2:14" x14ac:dyDescent="0.2">
      <c r="B362" s="1" t="s">
        <v>731</v>
      </c>
    </row>
    <row r="363" spans="2:14" x14ac:dyDescent="0.2">
      <c r="B363" s="10" t="s">
        <v>732</v>
      </c>
      <c r="L363" s="10" t="s">
        <v>733</v>
      </c>
      <c r="N363" s="1" t="s">
        <v>729</v>
      </c>
    </row>
    <row r="364" spans="2:14" x14ac:dyDescent="0.2">
      <c r="B364" s="10" t="s">
        <v>734</v>
      </c>
    </row>
    <row r="365" spans="2:14" x14ac:dyDescent="0.2">
      <c r="H365" s="99" t="s">
        <v>735</v>
      </c>
    </row>
    <row r="366" spans="2:14" x14ac:dyDescent="0.2">
      <c r="G366" s="99">
        <v>2009</v>
      </c>
      <c r="I366" s="99">
        <v>2008</v>
      </c>
      <c r="J366" s="99"/>
      <c r="K366" s="123"/>
    </row>
    <row r="367" spans="2:14" x14ac:dyDescent="0.2">
      <c r="G367" s="99" t="s">
        <v>452</v>
      </c>
      <c r="I367" s="99" t="s">
        <v>452</v>
      </c>
      <c r="J367" s="99"/>
      <c r="K367" s="123"/>
    </row>
    <row r="369" spans="2:14" x14ac:dyDescent="0.2">
      <c r="B369" s="1" t="s">
        <v>736</v>
      </c>
      <c r="G369" s="102">
        <v>148112</v>
      </c>
      <c r="I369" s="102">
        <v>177215</v>
      </c>
      <c r="J369" s="102"/>
      <c r="K369" s="126"/>
      <c r="L369" s="6" t="s">
        <v>737</v>
      </c>
    </row>
    <row r="370" spans="2:14" x14ac:dyDescent="0.2">
      <c r="B370" s="1" t="s">
        <v>738</v>
      </c>
      <c r="I370" s="101">
        <v>-12013</v>
      </c>
      <c r="J370" s="101"/>
      <c r="K370" s="125"/>
      <c r="L370" s="8" t="s">
        <v>739</v>
      </c>
    </row>
    <row r="371" spans="2:14" x14ac:dyDescent="0.2">
      <c r="G371" s="100">
        <v>148112</v>
      </c>
      <c r="I371" s="100">
        <v>165202</v>
      </c>
      <c r="J371" s="264"/>
      <c r="K371" s="124"/>
      <c r="L371" s="6" t="s">
        <v>504</v>
      </c>
      <c r="N371" s="1" t="s">
        <v>729</v>
      </c>
    </row>
    <row r="373" spans="2:14" x14ac:dyDescent="0.2">
      <c r="B373" s="7" t="s">
        <v>740</v>
      </c>
    </row>
    <row r="374" spans="2:14" x14ac:dyDescent="0.2">
      <c r="G374" s="99">
        <v>2009</v>
      </c>
      <c r="I374" s="99">
        <v>2008</v>
      </c>
      <c r="J374" s="99"/>
      <c r="K374" s="123"/>
    </row>
    <row r="375" spans="2:14" x14ac:dyDescent="0.2">
      <c r="G375" s="99" t="s">
        <v>452</v>
      </c>
      <c r="I375" s="99" t="s">
        <v>452</v>
      </c>
      <c r="J375" s="99"/>
      <c r="K375" s="123"/>
    </row>
    <row r="380" spans="2:14" x14ac:dyDescent="0.2">
      <c r="B380" s="7" t="s">
        <v>751</v>
      </c>
    </row>
    <row r="392" spans="2:12" x14ac:dyDescent="0.2">
      <c r="B392" s="7" t="s">
        <v>757</v>
      </c>
    </row>
    <row r="393" spans="2:12" x14ac:dyDescent="0.2">
      <c r="G393" s="99">
        <v>2009</v>
      </c>
      <c r="I393" s="99">
        <v>2008</v>
      </c>
      <c r="J393" s="99"/>
      <c r="K393" s="123"/>
    </row>
    <row r="394" spans="2:12" x14ac:dyDescent="0.2">
      <c r="G394" s="99" t="s">
        <v>452</v>
      </c>
      <c r="I394" s="99" t="s">
        <v>452</v>
      </c>
      <c r="J394" s="99"/>
      <c r="K394" s="123"/>
    </row>
    <row r="398" spans="2:12" x14ac:dyDescent="0.2">
      <c r="B398" s="1" t="s">
        <v>758</v>
      </c>
      <c r="G398" s="101">
        <v>1416474</v>
      </c>
      <c r="I398" s="101">
        <v>899585</v>
      </c>
      <c r="J398" s="101"/>
      <c r="K398" s="125"/>
      <c r="L398" s="8" t="s">
        <v>476</v>
      </c>
    </row>
    <row r="399" spans="2:12" x14ac:dyDescent="0.2">
      <c r="B399" s="1" t="s">
        <v>756</v>
      </c>
      <c r="G399" s="102">
        <v>-700000</v>
      </c>
      <c r="I399" s="102">
        <v>-1000000</v>
      </c>
      <c r="J399" s="102"/>
      <c r="K399" s="126"/>
      <c r="L399" s="9" t="s">
        <v>759</v>
      </c>
    </row>
    <row r="400" spans="2:12" x14ac:dyDescent="0.2">
      <c r="B400" s="1" t="s">
        <v>760</v>
      </c>
      <c r="G400" s="105">
        <v>716474</v>
      </c>
      <c r="I400" s="105">
        <v>-100415</v>
      </c>
      <c r="J400" s="265"/>
      <c r="K400" s="127"/>
      <c r="L400" s="8" t="s">
        <v>761</v>
      </c>
    </row>
    <row r="401" spans="2:13" x14ac:dyDescent="0.2">
      <c r="B401" s="1" t="s">
        <v>762</v>
      </c>
      <c r="G401" s="102">
        <v>4271732</v>
      </c>
      <c r="I401" s="102">
        <v>4372147</v>
      </c>
      <c r="J401" s="102"/>
      <c r="K401" s="126"/>
      <c r="L401" s="6" t="s">
        <v>513</v>
      </c>
    </row>
    <row r="403" spans="2:13" x14ac:dyDescent="0.2">
      <c r="B403" s="1" t="s">
        <v>763</v>
      </c>
      <c r="G403" s="103">
        <v>4988206</v>
      </c>
      <c r="I403" s="103">
        <v>4271732</v>
      </c>
      <c r="J403" s="265"/>
      <c r="K403" s="127"/>
      <c r="L403" s="8" t="s">
        <v>513</v>
      </c>
    </row>
    <row r="406" spans="2:13" x14ac:dyDescent="0.2">
      <c r="B406" s="7" t="s">
        <v>764</v>
      </c>
    </row>
    <row r="408" spans="2:13" x14ac:dyDescent="0.2">
      <c r="B408" s="1" t="s">
        <v>765</v>
      </c>
    </row>
    <row r="409" spans="2:13" x14ac:dyDescent="0.2">
      <c r="B409" s="9" t="s">
        <v>766</v>
      </c>
      <c r="L409" s="9" t="s">
        <v>767</v>
      </c>
      <c r="M409" s="1" t="s">
        <v>768</v>
      </c>
    </row>
    <row r="410" spans="2:13" x14ac:dyDescent="0.2">
      <c r="B410" s="1" t="s">
        <v>769</v>
      </c>
      <c r="L410" s="10" t="s">
        <v>770</v>
      </c>
      <c r="M410" s="1" t="s">
        <v>768</v>
      </c>
    </row>
    <row r="412" spans="2:13" x14ac:dyDescent="0.2">
      <c r="B412" s="1" t="s">
        <v>771</v>
      </c>
    </row>
    <row r="413" spans="2:13" x14ac:dyDescent="0.2">
      <c r="B413" s="1" t="s">
        <v>772</v>
      </c>
    </row>
    <row r="414" spans="2:13" x14ac:dyDescent="0.2">
      <c r="B414" s="1" t="s">
        <v>773</v>
      </c>
    </row>
    <row r="415" spans="2:13" x14ac:dyDescent="0.2">
      <c r="G415" s="99">
        <v>2009</v>
      </c>
      <c r="I415" s="99">
        <v>2008</v>
      </c>
      <c r="J415" s="99"/>
      <c r="K415" s="123"/>
    </row>
    <row r="416" spans="2:13" x14ac:dyDescent="0.2">
      <c r="G416" s="99" t="s">
        <v>452</v>
      </c>
      <c r="I416" s="99" t="s">
        <v>452</v>
      </c>
      <c r="J416" s="99"/>
      <c r="K416" s="123"/>
    </row>
    <row r="420" spans="2:13" x14ac:dyDescent="0.2">
      <c r="B420" s="1" t="s">
        <v>774</v>
      </c>
      <c r="G420" s="102">
        <v>4575</v>
      </c>
      <c r="I420" s="102">
        <v>10445</v>
      </c>
      <c r="J420" s="102"/>
      <c r="K420" s="126"/>
      <c r="L420" s="6" t="s">
        <v>775</v>
      </c>
    </row>
    <row r="421" spans="2:13" x14ac:dyDescent="0.2">
      <c r="G421" s="106">
        <v>4575</v>
      </c>
      <c r="I421" s="106">
        <v>10445</v>
      </c>
      <c r="J421" s="266"/>
      <c r="K421" s="128"/>
    </row>
    <row r="423" spans="2:13" x14ac:dyDescent="0.2">
      <c r="B423" s="7" t="s">
        <v>776</v>
      </c>
    </row>
    <row r="424" spans="2:13" s="15" customFormat="1" x14ac:dyDescent="0.2">
      <c r="B424" s="15" t="s">
        <v>777</v>
      </c>
      <c r="D424" s="65"/>
      <c r="E424" s="237"/>
      <c r="F424" s="65"/>
      <c r="G424" s="98"/>
      <c r="H424" s="98"/>
      <c r="I424" s="98"/>
      <c r="J424" s="98"/>
      <c r="K424" s="122"/>
      <c r="L424" s="16" t="s">
        <v>778</v>
      </c>
    </row>
    <row r="425" spans="2:13" s="15" customFormat="1" x14ac:dyDescent="0.2">
      <c r="B425" s="15" t="s">
        <v>779</v>
      </c>
      <c r="D425" s="65"/>
      <c r="E425" s="237"/>
      <c r="F425" s="65"/>
      <c r="G425" s="98"/>
      <c r="H425" s="98"/>
      <c r="I425" s="98"/>
      <c r="J425" s="98"/>
      <c r="K425" s="122"/>
    </row>
    <row r="426" spans="2:13" s="15" customFormat="1" x14ac:dyDescent="0.2">
      <c r="B426" s="15" t="s">
        <v>780</v>
      </c>
      <c r="D426" s="65"/>
      <c r="E426" s="237"/>
      <c r="F426" s="65"/>
      <c r="G426" s="98"/>
      <c r="H426" s="98"/>
      <c r="I426" s="98"/>
      <c r="J426" s="98"/>
      <c r="K426" s="122"/>
    </row>
    <row r="427" spans="2:13" s="15" customFormat="1" x14ac:dyDescent="0.2">
      <c r="B427" s="15" t="s">
        <v>781</v>
      </c>
      <c r="D427" s="65"/>
      <c r="E427" s="237"/>
      <c r="F427" s="65"/>
      <c r="G427" s="98"/>
      <c r="H427" s="98"/>
      <c r="I427" s="98"/>
      <c r="J427" s="98"/>
      <c r="K427" s="122"/>
    </row>
    <row r="429" spans="2:13" x14ac:dyDescent="0.2">
      <c r="B429" s="7" t="s">
        <v>782</v>
      </c>
    </row>
    <row r="430" spans="2:13" x14ac:dyDescent="0.2">
      <c r="B430" s="15" t="s">
        <v>783</v>
      </c>
      <c r="L430" s="8" t="s">
        <v>784</v>
      </c>
      <c r="M430" s="1" t="s">
        <v>785</v>
      </c>
    </row>
    <row r="431" spans="2:13" x14ac:dyDescent="0.2">
      <c r="B431" s="15" t="s">
        <v>786</v>
      </c>
      <c r="L431" s="16" t="s">
        <v>787</v>
      </c>
      <c r="M431" s="1" t="s">
        <v>785</v>
      </c>
    </row>
    <row r="432" spans="2:13" x14ac:dyDescent="0.2">
      <c r="B432" s="15" t="s">
        <v>788</v>
      </c>
      <c r="L432" s="9" t="s">
        <v>789</v>
      </c>
    </row>
    <row r="433" spans="2:14" x14ac:dyDescent="0.2">
      <c r="B433" s="9" t="s">
        <v>790</v>
      </c>
    </row>
    <row r="434" spans="2:14" x14ac:dyDescent="0.2">
      <c r="L434" s="8" t="s">
        <v>791</v>
      </c>
      <c r="M434" s="1" t="s">
        <v>792</v>
      </c>
    </row>
    <row r="435" spans="2:14" x14ac:dyDescent="0.2">
      <c r="L435" s="15" t="s">
        <v>793</v>
      </c>
      <c r="M435" s="1" t="s">
        <v>792</v>
      </c>
      <c r="N435" s="1" t="s">
        <v>794</v>
      </c>
    </row>
  </sheetData>
  <phoneticPr fontId="38" type="noConversion"/>
  <pageMargins left="0.75" right="0.75" top="1" bottom="1" header="0.5" footer="0.5"/>
  <pageSetup paperSize="9" orientation="portrait" horizontalDpi="4294967292"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AAAAA-Ltd</vt:lpstr>
      <vt:lpstr>TB</vt:lpstr>
      <vt:lpstr>Sheet2</vt:lpstr>
      <vt:lpstr>Abs-TB</vt:lpstr>
      <vt:lpstr>FA-Depn&amp;Fin</vt:lpstr>
      <vt:lpstr>Wages</vt:lpstr>
      <vt:lpstr>AproTB2009</vt:lpstr>
      <vt:lpstr>SAPA-TBs</vt:lpstr>
      <vt:lpstr>SAPA-Apro</vt:lpstr>
      <vt:lpstr>TB Dr Cr</vt:lpstr>
      <vt:lpstr>README</vt:lpstr>
      <vt:lpstr>TB-Simplified</vt:lpstr>
      <vt:lpstr>Sheet3</vt:lpstr>
      <vt:lpstr>'TB Dr Cr'!Print_Area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cp:lastPrinted>2011-01-28T14:10:16Z</cp:lastPrinted>
  <dcterms:created xsi:type="dcterms:W3CDTF">2011-05-03T13:33:17Z</dcterms:created>
  <dcterms:modified xsi:type="dcterms:W3CDTF">2011-12-23T11:31:32Z</dcterms:modified>
</cp:coreProperties>
</file>