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minimized="1" xWindow="0" yWindow="0" windowWidth="22260" windowHeight="12645" activeTab="2" xr2:uid="{00000000-000D-0000-FFFF-FFFF00000000}"/>
  </bookViews>
  <sheets>
    <sheet name="Tabelle1" sheetId="3" r:id="rId1"/>
    <sheet name="Eingabe" sheetId="1" r:id="rId2"/>
    <sheet name="Graphen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1" l="1"/>
  <c r="H78" i="1" s="1"/>
  <c r="H76" i="1"/>
  <c r="H73" i="1" l="1"/>
  <c r="G73" i="1"/>
  <c r="H72" i="1"/>
  <c r="G72" i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31" i="2"/>
  <c r="G77" i="1" l="1"/>
  <c r="G78" i="1" s="1"/>
  <c r="G76" i="1"/>
  <c r="I72" i="1"/>
  <c r="I73" i="1"/>
  <c r="H42" i="1"/>
  <c r="I39" i="1"/>
  <c r="I38" i="1"/>
  <c r="I37" i="1"/>
  <c r="I36" i="1"/>
  <c r="I34" i="1"/>
  <c r="I32" i="1"/>
  <c r="H41" i="1"/>
  <c r="H40" i="1"/>
  <c r="G41" i="1"/>
  <c r="G42" i="1" s="1"/>
  <c r="H33" i="1"/>
  <c r="H34" i="1"/>
  <c r="H35" i="1"/>
  <c r="H32" i="1"/>
  <c r="G33" i="1"/>
  <c r="G34" i="1"/>
  <c r="G35" i="1"/>
  <c r="I35" i="1" s="1"/>
  <c r="G32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5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I76" i="1" l="1"/>
  <c r="I77" i="1"/>
  <c r="I78" i="1" s="1"/>
  <c r="G40" i="1"/>
  <c r="I33" i="1"/>
  <c r="I40" i="1" l="1"/>
  <c r="I41" i="1"/>
  <c r="I42" i="1" s="1"/>
</calcChain>
</file>

<file path=xl/sharedStrings.xml><?xml version="1.0" encoding="utf-8"?>
<sst xmlns="http://schemas.openxmlformats.org/spreadsheetml/2006/main" count="58" uniqueCount="28">
  <si>
    <t>Moleküle Modellieren</t>
  </si>
  <si>
    <t>Aufgabe 1: Ethan</t>
  </si>
  <si>
    <t>ZIND01</t>
  </si>
  <si>
    <t>ZINDOS</t>
  </si>
  <si>
    <t>TNDO</t>
  </si>
  <si>
    <t>ab-initio minimal</t>
  </si>
  <si>
    <t>Semiempirisch</t>
  </si>
  <si>
    <t>Exakt</t>
  </si>
  <si>
    <t>xPos</t>
  </si>
  <si>
    <t>Semiempirisch:</t>
  </si>
  <si>
    <t>1.1) Eingabe der Werte zur erstellung des Graphen:</t>
  </si>
  <si>
    <t>1.2) Eingabe der Werte zur Erstellung der benötigten Tabelle:</t>
  </si>
  <si>
    <t>Methode</t>
  </si>
  <si>
    <t>$ZPE_{min}$</t>
  </si>
  <si>
    <t>$ZPE_{max}$</t>
  </si>
  <si>
    <t>$\Delta e_{elec}$</t>
  </si>
  <si>
    <t>$\Delta ZPE$</t>
  </si>
  <si>
    <t>$\Delta e_{mol}$</t>
  </si>
  <si>
    <t>$e^{el}_{min}$ [kcal/mol]</t>
  </si>
  <si>
    <t>$e^{el}_{max}$</t>
  </si>
  <si>
    <t>Mittelwert</t>
  </si>
  <si>
    <t>Stabw.</t>
  </si>
  <si>
    <t>Präzision MW.</t>
  </si>
  <si>
    <t>Formel für Präzission?</t>
  </si>
  <si>
    <t>Aufgabe 2: Tetrachlorethan</t>
  </si>
  <si>
    <t>MNDO</t>
  </si>
  <si>
    <t>AM1</t>
  </si>
  <si>
    <t>Graph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</si>
</sst>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1" fillId="0" borderId="0" xfId="0" applyFont="1"/>
    <xf numFmtId="0" fontId="1" fillId="0" borderId="2" xfId="0" applyFont="1" applyBorder="1"/>
    <xf numFmtId="0" fontId="0" fillId="0" borderId="0" xfId="0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3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2" xfId="0" applyFont="1" applyFill="1" applyBorder="1"/>
    <xf numFmtId="166" fontId="0" fillId="0" borderId="0" xfId="0" applyNumberFormat="1" applyFill="1"/>
    <xf numFmtId="166" fontId="0" fillId="0" borderId="0" xfId="0" applyNumberFormat="1" applyFill="1" applyBorder="1"/>
    <xf numFmtId="166" fontId="0" fillId="0" borderId="0" xfId="0" applyNumberFormat="1"/>
    <xf numFmtId="166" fontId="0" fillId="0" borderId="11" xfId="0" applyNumberFormat="1" applyFill="1" applyBorder="1"/>
    <xf numFmtId="166" fontId="0" fillId="0" borderId="11" xfId="0" applyNumberFormat="1" applyBorder="1"/>
    <xf numFmtId="166" fontId="0" fillId="0" borderId="5" xfId="0" applyNumberFormat="1" applyBorder="1"/>
    <xf numFmtId="2" fontId="0" fillId="0" borderId="0" xfId="0" applyNumberFormat="1"/>
    <xf numFmtId="2" fontId="0" fillId="0" borderId="10" xfId="0" applyNumberFormat="1" applyBorder="1"/>
    <xf numFmtId="2" fontId="0" fillId="0" borderId="11" xfId="0" applyNumberFormat="1" applyBorder="1"/>
    <xf numFmtId="2" fontId="0" fillId="0" borderId="5" xfId="0" applyNumberFormat="1" applyBorder="1"/>
    <xf numFmtId="0" fontId="4" fillId="0" borderId="0" xfId="0" applyFont="1" applyBorder="1"/>
    <xf numFmtId="0" fontId="4" fillId="0" borderId="0" xfId="0" applyFont="1"/>
    <xf numFmtId="0" fontId="4" fillId="0" borderId="11" xfId="0" applyFont="1" applyBorder="1"/>
    <xf numFmtId="0" fontId="4" fillId="0" borderId="5" xfId="0" applyFont="1" applyBorder="1"/>
    <xf numFmtId="0" fontId="4" fillId="0" borderId="10" xfId="0" applyFont="1" applyBorder="1"/>
    <xf numFmtId="2" fontId="0" fillId="2" borderId="0" xfId="0" applyNumberFormat="1" applyFill="1" applyBorder="1"/>
    <xf numFmtId="2" fontId="0" fillId="2" borderId="0" xfId="0" applyNumberFormat="1" applyFill="1"/>
    <xf numFmtId="2" fontId="0" fillId="2" borderId="10" xfId="0" applyNumberFormat="1" applyFill="1" applyBorder="1"/>
    <xf numFmtId="2" fontId="0" fillId="2" borderId="11" xfId="0" applyNumberFormat="1" applyFill="1" applyBorder="1"/>
    <xf numFmtId="166" fontId="0" fillId="0" borderId="0" xfId="0" applyNumberFormat="1" applyFont="1" applyBorder="1"/>
    <xf numFmtId="166" fontId="1" fillId="0" borderId="0" xfId="0" applyNumberFormat="1" applyFont="1" applyBorder="1"/>
    <xf numFmtId="166" fontId="1" fillId="0" borderId="1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Ethan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Graphen!$C$4</c:f>
              <c:strCache>
                <c:ptCount val="1"/>
                <c:pt idx="0">
                  <c:v>ZIND01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Graphen!$C$5:$C$23</c:f>
              <c:numCache>
                <c:formatCode>General</c:formatCode>
                <c:ptCount val="19"/>
                <c:pt idx="0">
                  <c:v>2.7492675781300022</c:v>
                </c:pt>
                <c:pt idx="1">
                  <c:v>2.0554199218800022</c:v>
                </c:pt>
                <c:pt idx="2">
                  <c:v>0.68078613282000333</c:v>
                </c:pt>
                <c:pt idx="3">
                  <c:v>0</c:v>
                </c:pt>
                <c:pt idx="4">
                  <c:v>0.68078613282000333</c:v>
                </c:pt>
                <c:pt idx="5">
                  <c:v>2.0554199218800022</c:v>
                </c:pt>
                <c:pt idx="6">
                  <c:v>2.7492675781300022</c:v>
                </c:pt>
                <c:pt idx="7">
                  <c:v>2.0554199218800022</c:v>
                </c:pt>
                <c:pt idx="8">
                  <c:v>0.68078613282000333</c:v>
                </c:pt>
                <c:pt idx="9">
                  <c:v>0</c:v>
                </c:pt>
                <c:pt idx="10">
                  <c:v>0.68078613282000333</c:v>
                </c:pt>
                <c:pt idx="11">
                  <c:v>2.0554199218800022</c:v>
                </c:pt>
                <c:pt idx="12">
                  <c:v>2.7492675781300022</c:v>
                </c:pt>
                <c:pt idx="13">
                  <c:v>2.0554199218800022</c:v>
                </c:pt>
                <c:pt idx="14">
                  <c:v>0.68078613282000333</c:v>
                </c:pt>
                <c:pt idx="15">
                  <c:v>0</c:v>
                </c:pt>
                <c:pt idx="16">
                  <c:v>0.68078613282000333</c:v>
                </c:pt>
                <c:pt idx="17">
                  <c:v>2.0554199218800022</c:v>
                </c:pt>
                <c:pt idx="18">
                  <c:v>2.7492675781300022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6-4E9D-BA94-0B2C04FE7210}"/>
            </c:ext>
          </c:extLst>
        </c:ser>
        <c:ser>
          <c:idx val="1"/>
          <c:order val="1"/>
          <c:tx>
            <c:strRef>
              <c:f>Graphen!$D$4</c:f>
              <c:strCache>
                <c:ptCount val="1"/>
                <c:pt idx="0">
                  <c:v>ZINDOS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Graphen!$D$5:$D$23</c:f>
              <c:numCache>
                <c:formatCode>General</c:formatCode>
                <c:ptCount val="19"/>
                <c:pt idx="0">
                  <c:v>0.81762695311999778</c:v>
                </c:pt>
                <c:pt idx="1">
                  <c:v>0.61303710936999778</c:v>
                </c:pt>
                <c:pt idx="2">
                  <c:v>0.20434570311999778</c:v>
                </c:pt>
                <c:pt idx="3">
                  <c:v>0</c:v>
                </c:pt>
                <c:pt idx="4">
                  <c:v>0.20434570311999778</c:v>
                </c:pt>
                <c:pt idx="5">
                  <c:v>0.61303710936999778</c:v>
                </c:pt>
                <c:pt idx="6">
                  <c:v>0.81762695311999778</c:v>
                </c:pt>
                <c:pt idx="7">
                  <c:v>0.61303710936999778</c:v>
                </c:pt>
                <c:pt idx="8">
                  <c:v>0.20434570311999778</c:v>
                </c:pt>
                <c:pt idx="9">
                  <c:v>0</c:v>
                </c:pt>
                <c:pt idx="10">
                  <c:v>0.20434570311999778</c:v>
                </c:pt>
                <c:pt idx="11">
                  <c:v>0.61303710936999778</c:v>
                </c:pt>
                <c:pt idx="12">
                  <c:v>0.81762695311999778</c:v>
                </c:pt>
                <c:pt idx="13">
                  <c:v>0.61303710936999778</c:v>
                </c:pt>
                <c:pt idx="14">
                  <c:v>0.20434570311999778</c:v>
                </c:pt>
                <c:pt idx="15">
                  <c:v>0</c:v>
                </c:pt>
                <c:pt idx="16">
                  <c:v>0.20434570311999778</c:v>
                </c:pt>
                <c:pt idx="17">
                  <c:v>0.61303710936999778</c:v>
                </c:pt>
                <c:pt idx="18">
                  <c:v>0.81762695311999778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36-4E9D-BA94-0B2C04FE7210}"/>
            </c:ext>
          </c:extLst>
        </c:ser>
        <c:ser>
          <c:idx val="2"/>
          <c:order val="2"/>
          <c:tx>
            <c:strRef>
              <c:f>Graphen!$E$4</c:f>
              <c:strCache>
                <c:ptCount val="1"/>
                <c:pt idx="0">
                  <c:v>TNDO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Graphen!$E$5:$E$23</c:f>
              <c:numCache>
                <c:formatCode>General</c:formatCode>
                <c:ptCount val="19"/>
                <c:pt idx="0">
                  <c:v>2.4996337890700033</c:v>
                </c:pt>
                <c:pt idx="1">
                  <c:v>1.86962890625</c:v>
                </c:pt>
                <c:pt idx="2">
                  <c:v>0.61987304688000222</c:v>
                </c:pt>
                <c:pt idx="3">
                  <c:v>0</c:v>
                </c:pt>
                <c:pt idx="4">
                  <c:v>0.61987304688000222</c:v>
                </c:pt>
                <c:pt idx="5">
                  <c:v>1.86962890625</c:v>
                </c:pt>
                <c:pt idx="6">
                  <c:v>2.4996337890700033</c:v>
                </c:pt>
                <c:pt idx="7">
                  <c:v>1.86962890625</c:v>
                </c:pt>
                <c:pt idx="8">
                  <c:v>0.61987304688000222</c:v>
                </c:pt>
                <c:pt idx="9">
                  <c:v>0</c:v>
                </c:pt>
                <c:pt idx="10">
                  <c:v>0.61987304688000222</c:v>
                </c:pt>
                <c:pt idx="11">
                  <c:v>1.86962890625</c:v>
                </c:pt>
                <c:pt idx="12">
                  <c:v>2.4996337890700033</c:v>
                </c:pt>
                <c:pt idx="13">
                  <c:v>1.86962890625</c:v>
                </c:pt>
                <c:pt idx="14">
                  <c:v>0.61987304688000222</c:v>
                </c:pt>
                <c:pt idx="15">
                  <c:v>0</c:v>
                </c:pt>
                <c:pt idx="16">
                  <c:v>0.61987304688000222</c:v>
                </c:pt>
                <c:pt idx="17">
                  <c:v>1.86962890625</c:v>
                </c:pt>
                <c:pt idx="18">
                  <c:v>2.4996337890700033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36-4E9D-BA94-0B2C04FE7210}"/>
            </c:ext>
          </c:extLst>
        </c:ser>
        <c:ser>
          <c:idx val="3"/>
          <c:order val="3"/>
          <c:tx>
            <c:strRef>
              <c:f>Graphen!$F$4</c:f>
              <c:strCache>
                <c:ptCount val="1"/>
                <c:pt idx="0">
                  <c:v>ab-initio minimal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Graphen!$F$5:$F$23</c:f>
              <c:numCache>
                <c:formatCode>General</c:formatCode>
                <c:ptCount val="19"/>
                <c:pt idx="0">
                  <c:v>2.984375</c:v>
                </c:pt>
                <c:pt idx="1">
                  <c:v>2.23046875</c:v>
                </c:pt>
                <c:pt idx="2">
                  <c:v>0.73828125</c:v>
                </c:pt>
                <c:pt idx="3">
                  <c:v>0</c:v>
                </c:pt>
                <c:pt idx="4">
                  <c:v>0.73828125</c:v>
                </c:pt>
                <c:pt idx="5">
                  <c:v>2.23046875</c:v>
                </c:pt>
                <c:pt idx="6">
                  <c:v>2.984375</c:v>
                </c:pt>
                <c:pt idx="7">
                  <c:v>2.23046875</c:v>
                </c:pt>
                <c:pt idx="8">
                  <c:v>0.73828125</c:v>
                </c:pt>
                <c:pt idx="9">
                  <c:v>-3.90625E-3</c:v>
                </c:pt>
                <c:pt idx="10">
                  <c:v>0.73828125</c:v>
                </c:pt>
                <c:pt idx="11">
                  <c:v>2.23046875</c:v>
                </c:pt>
                <c:pt idx="12">
                  <c:v>2.984375</c:v>
                </c:pt>
                <c:pt idx="13">
                  <c:v>2.23046875</c:v>
                </c:pt>
                <c:pt idx="14">
                  <c:v>0.73828125</c:v>
                </c:pt>
                <c:pt idx="15">
                  <c:v>0</c:v>
                </c:pt>
                <c:pt idx="16">
                  <c:v>0.73828125</c:v>
                </c:pt>
                <c:pt idx="17">
                  <c:v>2.23046875</c:v>
                </c:pt>
                <c:pt idx="18">
                  <c:v>2.984375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36-4E9D-BA94-0B2C04FE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15080"/>
        <c:axId val="406113440"/>
      </c:scatterChart>
      <c:valAx>
        <c:axId val="40611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Diederwinkel</a:t>
                </a:r>
                <a:r>
                  <a:rPr lang="de-DE" baseline="0"/>
                  <a:t> [°]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113440"/>
        <c:crosses val="autoZero"/>
        <c:crossBetween val="midCat"/>
      </c:valAx>
      <c:valAx>
        <c:axId val="4061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E [kcal/mol]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11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Tetrachlorethan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Graphen!$C$30</c:f>
              <c:strCache>
                <c:ptCount val="1"/>
                <c:pt idx="0">
                  <c:v>MNDO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Graphen!$B$31:$B$49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Graphen!$C$31:$C$49</c:f>
              <c:numCache>
                <c:formatCode>General</c:formatCode>
                <c:ptCount val="19"/>
                <c:pt idx="0">
                  <c:v>2.7492675781300022</c:v>
                </c:pt>
                <c:pt idx="1">
                  <c:v>2.0554199218800022</c:v>
                </c:pt>
                <c:pt idx="2">
                  <c:v>0.68078613282000333</c:v>
                </c:pt>
                <c:pt idx="3">
                  <c:v>0</c:v>
                </c:pt>
                <c:pt idx="4">
                  <c:v>0.68078613282000333</c:v>
                </c:pt>
                <c:pt idx="5">
                  <c:v>2.0554199218800022</c:v>
                </c:pt>
                <c:pt idx="6">
                  <c:v>2.7492675781300022</c:v>
                </c:pt>
                <c:pt idx="7">
                  <c:v>2.0554199218800022</c:v>
                </c:pt>
                <c:pt idx="8">
                  <c:v>0.68078613282000333</c:v>
                </c:pt>
                <c:pt idx="9">
                  <c:v>0</c:v>
                </c:pt>
                <c:pt idx="10">
                  <c:v>0.68078613282000333</c:v>
                </c:pt>
                <c:pt idx="11">
                  <c:v>2.0554199218800022</c:v>
                </c:pt>
                <c:pt idx="12">
                  <c:v>2.7492675781300022</c:v>
                </c:pt>
                <c:pt idx="13">
                  <c:v>2.0554199218800022</c:v>
                </c:pt>
                <c:pt idx="14">
                  <c:v>0.68078613282000333</c:v>
                </c:pt>
                <c:pt idx="15">
                  <c:v>0</c:v>
                </c:pt>
                <c:pt idx="16">
                  <c:v>0.68078613282000333</c:v>
                </c:pt>
                <c:pt idx="17">
                  <c:v>2.0554199218800022</c:v>
                </c:pt>
                <c:pt idx="18">
                  <c:v>2.7492675781300022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1-4921-BB6D-A1884A1BC8FC}"/>
            </c:ext>
          </c:extLst>
        </c:ser>
        <c:ser>
          <c:idx val="1"/>
          <c:order val="1"/>
          <c:tx>
            <c:strRef>
              <c:f>Graphen!$D$30</c:f>
              <c:strCache>
                <c:ptCount val="1"/>
                <c:pt idx="0">
                  <c:v>AM1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Graphen!$B$31:$B$49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Graphen!$D$31:$D$49</c:f>
              <c:numCache>
                <c:formatCode>General</c:formatCode>
                <c:ptCount val="19"/>
                <c:pt idx="0">
                  <c:v>0.81762695311999778</c:v>
                </c:pt>
                <c:pt idx="1">
                  <c:v>0.61303710936999778</c:v>
                </c:pt>
                <c:pt idx="2">
                  <c:v>0.20434570311999778</c:v>
                </c:pt>
                <c:pt idx="3">
                  <c:v>0</c:v>
                </c:pt>
                <c:pt idx="4">
                  <c:v>0.20434570311999778</c:v>
                </c:pt>
                <c:pt idx="5">
                  <c:v>0.61303710936999778</c:v>
                </c:pt>
                <c:pt idx="6">
                  <c:v>0.81762695311999778</c:v>
                </c:pt>
                <c:pt idx="7">
                  <c:v>0.61303710936999778</c:v>
                </c:pt>
                <c:pt idx="8">
                  <c:v>0.20434570311999778</c:v>
                </c:pt>
                <c:pt idx="9">
                  <c:v>0</c:v>
                </c:pt>
                <c:pt idx="10">
                  <c:v>0.20434570311999778</c:v>
                </c:pt>
                <c:pt idx="11">
                  <c:v>0.61303710936999778</c:v>
                </c:pt>
                <c:pt idx="12">
                  <c:v>0.81762695311999778</c:v>
                </c:pt>
                <c:pt idx="13">
                  <c:v>0.61303710936999778</c:v>
                </c:pt>
                <c:pt idx="14">
                  <c:v>0.20434570311999778</c:v>
                </c:pt>
                <c:pt idx="15">
                  <c:v>0</c:v>
                </c:pt>
                <c:pt idx="16">
                  <c:v>0.20434570311999778</c:v>
                </c:pt>
                <c:pt idx="17">
                  <c:v>0.61303710936999778</c:v>
                </c:pt>
                <c:pt idx="18">
                  <c:v>0.81762695311999778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1-4921-BB6D-A1884A1B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68824"/>
        <c:axId val="613867512"/>
      </c:scatterChart>
      <c:valAx>
        <c:axId val="61386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Diederwinkel [°]</a:t>
                </a:r>
                <a:r>
                  <a:rPr lang="de-D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867512"/>
        <c:crosses val="autoZero"/>
        <c:crossBetween val="midCat"/>
      </c:valAx>
      <c:valAx>
        <c:axId val="6138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E [kcal/mol]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86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520343</xdr:colOff>
      <xdr:row>40</xdr:row>
      <xdr:rowOff>28575</xdr:rowOff>
    </xdr:from>
    <xdr:to>
      <xdr:col>13</xdr:col>
      <xdr:colOff>25566</xdr:colOff>
      <xdr:row>43</xdr:row>
      <xdr:rowOff>123825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A022AE6-4A16-4F9E-ADB0-BE598D1A9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1568" y="8058150"/>
          <a:ext cx="1334023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4</xdr:row>
      <xdr:rowOff>4762</xdr:rowOff>
    </xdr:from>
    <xdr:to>
      <xdr:col>14</xdr:col>
      <xdr:colOff>752474</xdr:colOff>
      <xdr:row>22</xdr:row>
      <xdr:rowOff>190500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1952E5A-D4AC-4CC4-BCF0-B7B0DC6BC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798633</xdr:colOff>
      <xdr:row>30</xdr:row>
      <xdr:rowOff>0</xdr:rowOff>
    </xdr:from>
    <xdr:to>
      <xdr:col>13</xdr:col>
      <xdr:colOff>14653</xdr:colOff>
      <xdr:row>49</xdr:row>
      <xdr:rowOff>21980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98181D-D052-45D3-88BB-298E6AB8C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9B4B-6AA0-47FC-8661-D184E3E3A776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opLeftCell="A55" workbookViewId="0">
      <selection activeCell="L76" sqref="L76"/>
    </sheetView>
  </sheetViews>
  <sheetFormatPr baseColWidth="10" defaultColWidth="9.140625" defaultRowHeight="15" x14ac:dyDescent="0.25"/>
  <cols>
    <col min="2" max="2" width="16.42578125" bestFit="1" customWidth="1"/>
    <col min="3" max="3" width="24" bestFit="1" customWidth="1"/>
    <col min="4" max="4" width="12.7109375" bestFit="1" customWidth="1"/>
    <col min="5" max="5" width="14.42578125" bestFit="1" customWidth="1"/>
    <col min="6" max="7" width="16.42578125" bestFit="1" customWidth="1"/>
    <col min="8" max="8" width="12.140625" bestFit="1" customWidth="1"/>
    <col min="9" max="9" width="16.140625" bestFit="1" customWidth="1"/>
  </cols>
  <sheetData>
    <row r="1" spans="1:7" ht="36" x14ac:dyDescent="0.55000000000000004">
      <c r="A1" s="24" t="s">
        <v>0</v>
      </c>
      <c r="B1" s="24"/>
      <c r="C1" s="24"/>
      <c r="D1" s="24"/>
    </row>
    <row r="3" spans="1:7" ht="23.25" x14ac:dyDescent="0.35">
      <c r="B3" s="21" t="s">
        <v>1</v>
      </c>
      <c r="C3" s="21"/>
    </row>
    <row r="4" spans="1:7" x14ac:dyDescent="0.25">
      <c r="G4" s="2"/>
    </row>
    <row r="5" spans="1:7" x14ac:dyDescent="0.25">
      <c r="B5" s="25" t="s">
        <v>10</v>
      </c>
      <c r="C5" s="25"/>
      <c r="D5" s="25"/>
      <c r="G5" s="2"/>
    </row>
    <row r="6" spans="1:7" x14ac:dyDescent="0.25">
      <c r="G6" s="2"/>
    </row>
    <row r="7" spans="1:7" x14ac:dyDescent="0.25">
      <c r="B7" s="5"/>
      <c r="C7" s="22" t="s">
        <v>6</v>
      </c>
      <c r="D7" s="23"/>
      <c r="E7" s="23"/>
      <c r="F7" s="8" t="s">
        <v>7</v>
      </c>
    </row>
    <row r="8" spans="1:7" ht="15.75" thickBot="1" x14ac:dyDescent="0.3">
      <c r="B8" s="9" t="s">
        <v>8</v>
      </c>
      <c r="C8" s="7" t="s">
        <v>2</v>
      </c>
      <c r="D8" s="6" t="s">
        <v>3</v>
      </c>
      <c r="E8" s="6" t="s">
        <v>4</v>
      </c>
      <c r="F8" s="6" t="s">
        <v>5</v>
      </c>
    </row>
    <row r="9" spans="1:7" x14ac:dyDescent="0.25">
      <c r="B9" s="1">
        <v>0</v>
      </c>
      <c r="C9" s="3">
        <v>-1819.04223632812</v>
      </c>
      <c r="D9" s="4">
        <v>-3490.57470703125</v>
      </c>
      <c r="E9" s="4">
        <v>-1839.66638183593</v>
      </c>
      <c r="F9" s="4">
        <v>-49134.88671875</v>
      </c>
    </row>
    <row r="10" spans="1:7" x14ac:dyDescent="0.25">
      <c r="B10" s="1">
        <v>20</v>
      </c>
      <c r="C10" s="3">
        <v>-1819.73608398437</v>
      </c>
      <c r="D10" s="4">
        <v>-3490.779296875</v>
      </c>
      <c r="E10" s="4">
        <v>-1840.29638671875</v>
      </c>
      <c r="F10" s="4">
        <v>-49135.640625</v>
      </c>
    </row>
    <row r="11" spans="1:7" x14ac:dyDescent="0.25">
      <c r="B11" s="1">
        <v>40</v>
      </c>
      <c r="C11" s="3">
        <v>-1821.11071777343</v>
      </c>
      <c r="D11" s="4">
        <v>-3491.18798828125</v>
      </c>
      <c r="E11" s="4">
        <v>-1841.54614257812</v>
      </c>
      <c r="F11" s="4">
        <v>-49137.1328125</v>
      </c>
    </row>
    <row r="12" spans="1:7" x14ac:dyDescent="0.25">
      <c r="B12" s="1">
        <v>60</v>
      </c>
      <c r="C12" s="3">
        <v>-1821.79150390625</v>
      </c>
      <c r="D12" s="4">
        <v>-3491.39233398437</v>
      </c>
      <c r="E12" s="4">
        <v>-1842.166015625</v>
      </c>
      <c r="F12" s="4">
        <v>-49137.87109375</v>
      </c>
    </row>
    <row r="13" spans="1:7" x14ac:dyDescent="0.25">
      <c r="B13" s="1">
        <v>80</v>
      </c>
      <c r="C13" s="3">
        <v>-1821.11071777343</v>
      </c>
      <c r="D13" s="4">
        <v>-3491.18798828125</v>
      </c>
      <c r="E13" s="4">
        <v>-1841.54614257812</v>
      </c>
      <c r="F13" s="4">
        <v>-49137.1328125</v>
      </c>
    </row>
    <row r="14" spans="1:7" x14ac:dyDescent="0.25">
      <c r="B14" s="1">
        <v>100</v>
      </c>
      <c r="C14" s="3">
        <v>-1819.73608398437</v>
      </c>
      <c r="D14" s="4">
        <v>-3490.779296875</v>
      </c>
      <c r="E14" s="4">
        <v>-1840.29638671875</v>
      </c>
      <c r="F14" s="4">
        <v>-49135.640625</v>
      </c>
    </row>
    <row r="15" spans="1:7" x14ac:dyDescent="0.25">
      <c r="B15" s="1">
        <v>120</v>
      </c>
      <c r="C15" s="3">
        <v>-1819.04223632812</v>
      </c>
      <c r="D15" s="4">
        <v>-3490.57470703125</v>
      </c>
      <c r="E15" s="4">
        <v>-1839.66638183593</v>
      </c>
      <c r="F15" s="4">
        <v>-49134.88671875</v>
      </c>
    </row>
    <row r="16" spans="1:7" x14ac:dyDescent="0.25">
      <c r="B16" s="1">
        <v>140</v>
      </c>
      <c r="C16" s="3">
        <v>-1819.73608398437</v>
      </c>
      <c r="D16" s="4">
        <v>-3490.779296875</v>
      </c>
      <c r="E16" s="4">
        <v>-1840.29638671875</v>
      </c>
      <c r="F16" s="4">
        <v>-49135.640625</v>
      </c>
    </row>
    <row r="17" spans="2:10" x14ac:dyDescent="0.25">
      <c r="B17" s="1">
        <v>160</v>
      </c>
      <c r="C17" s="3">
        <v>-1821.11071777343</v>
      </c>
      <c r="D17" s="4">
        <v>-3491.18798828125</v>
      </c>
      <c r="E17" s="4">
        <v>-1841.54614257812</v>
      </c>
      <c r="F17" s="4">
        <v>-49137.1328125</v>
      </c>
    </row>
    <row r="18" spans="2:10" x14ac:dyDescent="0.25">
      <c r="B18" s="1">
        <v>180</v>
      </c>
      <c r="C18" s="3">
        <v>-1821.79150390625</v>
      </c>
      <c r="D18" s="4">
        <v>-3491.39233398437</v>
      </c>
      <c r="E18" s="4">
        <v>-1842.166015625</v>
      </c>
      <c r="F18" s="4">
        <v>-49137.875</v>
      </c>
    </row>
    <row r="19" spans="2:10" x14ac:dyDescent="0.25">
      <c r="B19" s="1">
        <v>200</v>
      </c>
      <c r="C19" s="3">
        <v>-1821.11071777343</v>
      </c>
      <c r="D19" s="4">
        <v>-3491.18798828125</v>
      </c>
      <c r="E19" s="4">
        <v>-1841.54614257812</v>
      </c>
      <c r="F19" s="4">
        <v>-49137.1328125</v>
      </c>
    </row>
    <row r="20" spans="2:10" x14ac:dyDescent="0.25">
      <c r="B20" s="1">
        <v>220</v>
      </c>
      <c r="C20" s="3">
        <v>-1819.73608398437</v>
      </c>
      <c r="D20" s="4">
        <v>-3490.779296875</v>
      </c>
      <c r="E20" s="4">
        <v>-1840.29638671875</v>
      </c>
      <c r="F20" s="4">
        <v>-49135.640625</v>
      </c>
    </row>
    <row r="21" spans="2:10" x14ac:dyDescent="0.25">
      <c r="B21" s="1">
        <v>240</v>
      </c>
      <c r="C21" s="3">
        <v>-1819.04223632812</v>
      </c>
      <c r="D21" s="4">
        <v>-3490.57470703125</v>
      </c>
      <c r="E21" s="4">
        <v>-1839.66638183593</v>
      </c>
      <c r="F21" s="4">
        <v>-49134.88671875</v>
      </c>
    </row>
    <row r="22" spans="2:10" x14ac:dyDescent="0.25">
      <c r="B22" s="1">
        <v>260</v>
      </c>
      <c r="C22" s="3">
        <v>-1819.73608398437</v>
      </c>
      <c r="D22" s="4">
        <v>-3490.779296875</v>
      </c>
      <c r="E22" s="4">
        <v>-1840.29638671875</v>
      </c>
      <c r="F22" s="4">
        <v>-49135.640625</v>
      </c>
    </row>
    <row r="23" spans="2:10" x14ac:dyDescent="0.25">
      <c r="B23" s="1">
        <v>280</v>
      </c>
      <c r="C23" s="3">
        <v>-1821.11071777343</v>
      </c>
      <c r="D23" s="4">
        <v>-3491.18798828125</v>
      </c>
      <c r="E23" s="4">
        <v>-1841.54614257812</v>
      </c>
      <c r="F23" s="4">
        <v>-49137.1328125</v>
      </c>
    </row>
    <row r="24" spans="2:10" x14ac:dyDescent="0.25">
      <c r="B24" s="1">
        <v>300</v>
      </c>
      <c r="C24" s="3">
        <v>-1821.79150390625</v>
      </c>
      <c r="D24" s="4">
        <v>-3491.39233398437</v>
      </c>
      <c r="E24" s="4">
        <v>-1842.166015625</v>
      </c>
      <c r="F24" s="4">
        <v>-49137.87109375</v>
      </c>
    </row>
    <row r="25" spans="2:10" x14ac:dyDescent="0.25">
      <c r="B25" s="1">
        <v>320</v>
      </c>
      <c r="C25" s="3">
        <v>-1821.11071777343</v>
      </c>
      <c r="D25" s="4">
        <v>-3491.18798828125</v>
      </c>
      <c r="E25" s="4">
        <v>-1841.54614257812</v>
      </c>
      <c r="F25" s="4">
        <v>-49137.1328125</v>
      </c>
    </row>
    <row r="26" spans="2:10" x14ac:dyDescent="0.25">
      <c r="B26" s="1">
        <v>340</v>
      </c>
      <c r="C26" s="3">
        <v>-1819.73608398437</v>
      </c>
      <c r="D26" s="4">
        <v>-3490.779296875</v>
      </c>
      <c r="E26" s="4">
        <v>-1840.29638671875</v>
      </c>
      <c r="F26" s="4">
        <v>-49135.640625</v>
      </c>
    </row>
    <row r="27" spans="2:10" x14ac:dyDescent="0.25">
      <c r="B27" s="1">
        <v>360</v>
      </c>
      <c r="C27" s="3">
        <v>-1819.04223632812</v>
      </c>
      <c r="D27" s="4">
        <v>-3490.57470703125</v>
      </c>
      <c r="E27" s="4">
        <v>-1839.66638183593</v>
      </c>
      <c r="F27" s="4">
        <v>-49134.88671875</v>
      </c>
    </row>
    <row r="29" spans="2:10" x14ac:dyDescent="0.25">
      <c r="B29" s="25" t="s">
        <v>11</v>
      </c>
      <c r="C29" s="25"/>
      <c r="D29" s="25"/>
      <c r="E29" s="25"/>
    </row>
    <row r="31" spans="2:10" ht="15.75" thickBot="1" x14ac:dyDescent="0.3">
      <c r="B31" s="27" t="s">
        <v>12</v>
      </c>
      <c r="C31" s="27" t="s">
        <v>18</v>
      </c>
      <c r="D31" s="27" t="s">
        <v>13</v>
      </c>
      <c r="E31" s="27" t="s">
        <v>19</v>
      </c>
      <c r="F31" s="27" t="s">
        <v>14</v>
      </c>
      <c r="G31" s="14" t="s">
        <v>15</v>
      </c>
      <c r="H31" s="14" t="s">
        <v>16</v>
      </c>
      <c r="I31" s="14" t="s">
        <v>17</v>
      </c>
      <c r="J31" s="13"/>
    </row>
    <row r="32" spans="2:10" x14ac:dyDescent="0.25">
      <c r="B32" s="38" t="s">
        <v>2</v>
      </c>
      <c r="C32" s="43">
        <v>-1821.79150390625</v>
      </c>
      <c r="D32" s="44">
        <v>65.930000000000007</v>
      </c>
      <c r="E32" s="43">
        <v>-1819.04223632812</v>
      </c>
      <c r="F32" s="44">
        <v>65.245189999999994</v>
      </c>
      <c r="G32" s="34">
        <f>$E32-$C32</f>
        <v>2.7492675781300022</v>
      </c>
      <c r="H32" s="34">
        <f>$F32-$D32</f>
        <v>-0.68481000000001302</v>
      </c>
      <c r="I32" s="34">
        <f>G32+H32</f>
        <v>2.0644575781299892</v>
      </c>
    </row>
    <row r="33" spans="2:13" x14ac:dyDescent="0.25">
      <c r="B33" s="38" t="s">
        <v>3</v>
      </c>
      <c r="C33" s="43">
        <v>-3491.39233398437</v>
      </c>
      <c r="D33" s="44">
        <v>64.06</v>
      </c>
      <c r="E33" s="43">
        <v>-3490.57470703125</v>
      </c>
      <c r="F33" s="44">
        <v>62.859099999999998</v>
      </c>
      <c r="G33" s="34">
        <f t="shared" ref="G33:G35" si="0">$E33-$C33</f>
        <v>0.81762695311999778</v>
      </c>
      <c r="H33" s="34">
        <f t="shared" ref="H33:H35" si="1">$F33-$D33</f>
        <v>-1.2009000000000043</v>
      </c>
      <c r="I33" s="34">
        <f t="shared" ref="I33:I39" si="2">G33+H33</f>
        <v>-0.38327304688000652</v>
      </c>
    </row>
    <row r="34" spans="2:13" x14ac:dyDescent="0.25">
      <c r="B34" s="38" t="s">
        <v>4</v>
      </c>
      <c r="C34" s="43">
        <v>-1842.166015625</v>
      </c>
      <c r="D34" s="44">
        <v>65.25</v>
      </c>
      <c r="E34" s="43">
        <v>-1839.66638183593</v>
      </c>
      <c r="F34" s="44">
        <v>64.563869999999994</v>
      </c>
      <c r="G34" s="34">
        <f t="shared" si="0"/>
        <v>2.4996337890700033</v>
      </c>
      <c r="H34" s="34">
        <f t="shared" si="1"/>
        <v>-0.68613000000000568</v>
      </c>
      <c r="I34" s="34">
        <f t="shared" si="2"/>
        <v>1.8135037890699977</v>
      </c>
    </row>
    <row r="35" spans="2:13" x14ac:dyDescent="0.25">
      <c r="B35" s="42" t="s">
        <v>5</v>
      </c>
      <c r="C35" s="45">
        <v>-49137.87109375</v>
      </c>
      <c r="D35" s="45">
        <v>56.28</v>
      </c>
      <c r="E35" s="45">
        <v>-49134.88671875</v>
      </c>
      <c r="F35" s="45">
        <v>55.621960000000001</v>
      </c>
      <c r="G35" s="35">
        <f t="shared" si="0"/>
        <v>2.984375</v>
      </c>
      <c r="H35" s="35">
        <f t="shared" si="1"/>
        <v>-0.65803999999999974</v>
      </c>
      <c r="I35" s="35">
        <f t="shared" si="2"/>
        <v>2.3263350000000003</v>
      </c>
    </row>
    <row r="36" spans="2:13" x14ac:dyDescent="0.25">
      <c r="B36" s="39"/>
      <c r="C36" s="43"/>
      <c r="D36" s="44"/>
      <c r="E36" s="44"/>
      <c r="F36" s="44"/>
      <c r="G36" s="34"/>
      <c r="H36" s="34"/>
      <c r="I36" s="34">
        <f t="shared" si="2"/>
        <v>0</v>
      </c>
    </row>
    <row r="37" spans="2:13" x14ac:dyDescent="0.25">
      <c r="B37" s="39"/>
      <c r="C37" s="43"/>
      <c r="D37" s="44"/>
      <c r="E37" s="44"/>
      <c r="F37" s="44"/>
      <c r="G37" s="34"/>
      <c r="H37" s="34"/>
      <c r="I37" s="34">
        <f t="shared" si="2"/>
        <v>0</v>
      </c>
    </row>
    <row r="38" spans="2:13" x14ac:dyDescent="0.25">
      <c r="B38" s="39"/>
      <c r="C38" s="43"/>
      <c r="D38" s="44"/>
      <c r="E38" s="44"/>
      <c r="F38" s="44"/>
      <c r="G38" s="34"/>
      <c r="H38" s="34"/>
      <c r="I38" s="34">
        <f t="shared" si="2"/>
        <v>0</v>
      </c>
    </row>
    <row r="39" spans="2:13" ht="15.75" thickBot="1" x14ac:dyDescent="0.3">
      <c r="B39" s="40"/>
      <c r="C39" s="46"/>
      <c r="D39" s="46"/>
      <c r="E39" s="46"/>
      <c r="F39" s="46"/>
      <c r="G39" s="36"/>
      <c r="H39" s="36"/>
      <c r="I39" s="36">
        <f t="shared" si="2"/>
        <v>0</v>
      </c>
    </row>
    <row r="40" spans="2:13" ht="15.75" thickTop="1" x14ac:dyDescent="0.25">
      <c r="B40" s="39" t="s">
        <v>20</v>
      </c>
      <c r="C40" s="34"/>
      <c r="D40" s="34"/>
      <c r="E40" s="34"/>
      <c r="F40" s="34"/>
      <c r="G40" s="34">
        <f>AVERAGE(G32:G39)</f>
        <v>2.2627258300800008</v>
      </c>
      <c r="H40" s="34">
        <f>AVERAGE(H32:H39)</f>
        <v>-0.80747000000000568</v>
      </c>
      <c r="I40" s="34">
        <f>AVERAGE(I32:I39)</f>
        <v>0.72762791503999757</v>
      </c>
      <c r="K40" s="20" t="s">
        <v>23</v>
      </c>
      <c r="L40" s="20"/>
      <c r="M40" s="20"/>
    </row>
    <row r="41" spans="2:13" x14ac:dyDescent="0.25">
      <c r="B41" s="39" t="s">
        <v>21</v>
      </c>
      <c r="C41" s="34"/>
      <c r="D41" s="34"/>
      <c r="E41" s="34"/>
      <c r="F41" s="34"/>
      <c r="G41" s="34">
        <f>_xlfn.STDEV.S(G32:G39)</f>
        <v>0.98352030012359937</v>
      </c>
      <c r="H41" s="34">
        <f>_xlfn.STDEV.S(H32:H39)</f>
        <v>0.26260576345541142</v>
      </c>
      <c r="I41" s="34">
        <f>_xlfn.STDEV.S(I32:I39)</f>
        <v>1.1259265888017764</v>
      </c>
    </row>
    <row r="42" spans="2:13" ht="15.75" thickBot="1" x14ac:dyDescent="0.3">
      <c r="B42" s="41" t="s">
        <v>22</v>
      </c>
      <c r="C42" s="37"/>
      <c r="D42" s="37"/>
      <c r="E42" s="37"/>
      <c r="F42" s="37"/>
      <c r="G42" s="37">
        <f>G41/SQRT(6)</f>
        <v>0.40152048116196498</v>
      </c>
      <c r="H42" s="37">
        <f t="shared" ref="H42:I42" si="3">H41/SQRT(6)</f>
        <v>0.10720835399662931</v>
      </c>
      <c r="I42" s="37">
        <f t="shared" si="3"/>
        <v>0.45965760506613412</v>
      </c>
    </row>
    <row r="44" spans="2:13" ht="23.25" x14ac:dyDescent="0.35">
      <c r="B44" s="21" t="s">
        <v>24</v>
      </c>
      <c r="C44" s="21"/>
    </row>
    <row r="46" spans="2:13" x14ac:dyDescent="0.25">
      <c r="B46" s="5"/>
      <c r="C46" s="22" t="s">
        <v>6</v>
      </c>
      <c r="D46" s="23"/>
      <c r="E46" s="16"/>
      <c r="F46" s="17"/>
    </row>
    <row r="47" spans="2:13" ht="15.75" thickBot="1" x14ac:dyDescent="0.3">
      <c r="B47" s="9" t="s">
        <v>8</v>
      </c>
      <c r="C47" s="7" t="s">
        <v>25</v>
      </c>
      <c r="D47" s="6" t="s">
        <v>26</v>
      </c>
      <c r="E47" s="15"/>
      <c r="F47" s="15"/>
    </row>
    <row r="48" spans="2:13" x14ac:dyDescent="0.25">
      <c r="B48" s="1">
        <v>0</v>
      </c>
      <c r="C48" s="3">
        <v>-1819.04223632812</v>
      </c>
      <c r="D48" s="4">
        <v>-3490.57470703125</v>
      </c>
      <c r="E48" s="15"/>
      <c r="F48" s="15"/>
    </row>
    <row r="49" spans="2:6" x14ac:dyDescent="0.25">
      <c r="B49" s="1">
        <v>20</v>
      </c>
      <c r="C49" s="3">
        <v>-1819.73608398437</v>
      </c>
      <c r="D49" s="4">
        <v>-3490.779296875</v>
      </c>
      <c r="E49" s="15"/>
      <c r="F49" s="15"/>
    </row>
    <row r="50" spans="2:6" x14ac:dyDescent="0.25">
      <c r="B50" s="1">
        <v>40</v>
      </c>
      <c r="C50" s="3">
        <v>-1821.11071777343</v>
      </c>
      <c r="D50" s="4">
        <v>-3491.18798828125</v>
      </c>
      <c r="E50" s="15"/>
      <c r="F50" s="15"/>
    </row>
    <row r="51" spans="2:6" hidden="1" x14ac:dyDescent="0.25">
      <c r="B51" s="1">
        <v>60</v>
      </c>
      <c r="C51" s="3">
        <v>-1821.79150390625</v>
      </c>
      <c r="D51" s="4">
        <v>-3491.39233398437</v>
      </c>
      <c r="E51" s="15"/>
      <c r="F51" s="15"/>
    </row>
    <row r="52" spans="2:6" hidden="1" x14ac:dyDescent="0.25">
      <c r="B52" s="1">
        <v>80</v>
      </c>
      <c r="C52" s="3">
        <v>-1821.11071777343</v>
      </c>
      <c r="D52" s="4">
        <v>-3491.18798828125</v>
      </c>
      <c r="E52" s="15"/>
      <c r="F52" s="15"/>
    </row>
    <row r="53" spans="2:6" x14ac:dyDescent="0.25">
      <c r="B53" s="1">
        <v>100</v>
      </c>
      <c r="C53" s="3">
        <v>-1819.73608398437</v>
      </c>
      <c r="D53" s="4">
        <v>-3490.779296875</v>
      </c>
      <c r="E53" s="15"/>
      <c r="F53" s="15"/>
    </row>
    <row r="54" spans="2:6" x14ac:dyDescent="0.25">
      <c r="B54" s="1">
        <v>120</v>
      </c>
      <c r="C54" s="3">
        <v>-1819.04223632812</v>
      </c>
      <c r="D54" s="4">
        <v>-3490.57470703125</v>
      </c>
      <c r="E54" s="15"/>
      <c r="F54" s="15"/>
    </row>
    <row r="55" spans="2:6" x14ac:dyDescent="0.25">
      <c r="B55" s="1">
        <v>140</v>
      </c>
      <c r="C55" s="3">
        <v>-1819.73608398437</v>
      </c>
      <c r="D55" s="4">
        <v>-3490.779296875</v>
      </c>
      <c r="E55" s="15"/>
      <c r="F55" s="15"/>
    </row>
    <row r="56" spans="2:6" x14ac:dyDescent="0.25">
      <c r="B56" s="1">
        <v>160</v>
      </c>
      <c r="C56" s="3">
        <v>-1821.11071777343</v>
      </c>
      <c r="D56" s="4">
        <v>-3491.18798828125</v>
      </c>
      <c r="E56" s="15"/>
      <c r="F56" s="15"/>
    </row>
    <row r="57" spans="2:6" x14ac:dyDescent="0.25">
      <c r="B57" s="1">
        <v>180</v>
      </c>
      <c r="C57" s="3">
        <v>-1821.79150390625</v>
      </c>
      <c r="D57" s="4">
        <v>-3491.39233398437</v>
      </c>
      <c r="E57" s="15"/>
      <c r="F57" s="15"/>
    </row>
    <row r="58" spans="2:6" x14ac:dyDescent="0.25">
      <c r="B58" s="1">
        <v>200</v>
      </c>
      <c r="C58" s="3">
        <v>-1821.11071777343</v>
      </c>
      <c r="D58" s="4">
        <v>-3491.18798828125</v>
      </c>
      <c r="E58" s="15"/>
      <c r="F58" s="15"/>
    </row>
    <row r="59" spans="2:6" x14ac:dyDescent="0.25">
      <c r="B59" s="1">
        <v>220</v>
      </c>
      <c r="C59" s="3">
        <v>-1819.73608398437</v>
      </c>
      <c r="D59" s="4">
        <v>-3490.779296875</v>
      </c>
      <c r="E59" s="15"/>
      <c r="F59" s="15"/>
    </row>
    <row r="60" spans="2:6" x14ac:dyDescent="0.25">
      <c r="B60" s="1">
        <v>240</v>
      </c>
      <c r="C60" s="3">
        <v>-1819.04223632812</v>
      </c>
      <c r="D60" s="4">
        <v>-3490.57470703125</v>
      </c>
      <c r="E60" s="15"/>
      <c r="F60" s="15"/>
    </row>
    <row r="61" spans="2:6" x14ac:dyDescent="0.25">
      <c r="B61" s="1">
        <v>260</v>
      </c>
      <c r="C61" s="3">
        <v>-1819.73608398437</v>
      </c>
      <c r="D61" s="4">
        <v>-3490.779296875</v>
      </c>
      <c r="E61" s="15"/>
      <c r="F61" s="15"/>
    </row>
    <row r="62" spans="2:6" x14ac:dyDescent="0.25">
      <c r="B62" s="1">
        <v>280</v>
      </c>
      <c r="C62" s="3">
        <v>-1821.11071777343</v>
      </c>
      <c r="D62" s="4">
        <v>-3491.18798828125</v>
      </c>
      <c r="E62" s="15"/>
      <c r="F62" s="15"/>
    </row>
    <row r="63" spans="2:6" x14ac:dyDescent="0.25">
      <c r="B63" s="1">
        <v>300</v>
      </c>
      <c r="C63" s="3">
        <v>-1821.79150390625</v>
      </c>
      <c r="D63" s="4">
        <v>-3491.39233398437</v>
      </c>
      <c r="E63" s="15"/>
      <c r="F63" s="15"/>
    </row>
    <row r="64" spans="2:6" x14ac:dyDescent="0.25">
      <c r="B64" s="1">
        <v>320</v>
      </c>
      <c r="C64" s="3">
        <v>-1821.11071777343</v>
      </c>
      <c r="D64" s="4">
        <v>-3491.18798828125</v>
      </c>
      <c r="E64" s="15"/>
      <c r="F64" s="15"/>
    </row>
    <row r="65" spans="2:9" x14ac:dyDescent="0.25">
      <c r="B65" s="1">
        <v>340</v>
      </c>
      <c r="C65" s="3">
        <v>-1819.73608398437</v>
      </c>
      <c r="D65" s="4">
        <v>-3490.779296875</v>
      </c>
      <c r="E65" s="15"/>
      <c r="F65" s="15"/>
    </row>
    <row r="66" spans="2:9" x14ac:dyDescent="0.25">
      <c r="B66" s="1">
        <v>360</v>
      </c>
      <c r="C66" s="3">
        <v>-1819.04223632812</v>
      </c>
      <c r="D66" s="4">
        <v>-3490.57470703125</v>
      </c>
      <c r="E66" s="15"/>
      <c r="F66" s="15"/>
    </row>
    <row r="71" spans="2:9" ht="15.75" thickBot="1" x14ac:dyDescent="0.3">
      <c r="B71" s="14" t="s">
        <v>12</v>
      </c>
      <c r="C71" s="14" t="s">
        <v>18</v>
      </c>
      <c r="D71" s="14" t="s">
        <v>13</v>
      </c>
      <c r="E71" s="14" t="s">
        <v>19</v>
      </c>
      <c r="F71" s="14" t="s">
        <v>14</v>
      </c>
      <c r="G71" s="14" t="s">
        <v>15</v>
      </c>
      <c r="H71" s="14" t="s">
        <v>16</v>
      </c>
      <c r="I71" s="14" t="s">
        <v>17</v>
      </c>
    </row>
    <row r="72" spans="2:9" x14ac:dyDescent="0.25">
      <c r="B72" s="39" t="s">
        <v>25</v>
      </c>
      <c r="C72" s="47">
        <v>-1821.79150390625</v>
      </c>
      <c r="D72" s="29">
        <v>25.78</v>
      </c>
      <c r="E72" s="29">
        <v>-1819.04223632812</v>
      </c>
      <c r="F72" s="29">
        <v>25.71</v>
      </c>
      <c r="G72" s="30">
        <f>$E72-$C72</f>
        <v>2.7492675781300022</v>
      </c>
      <c r="H72" s="30">
        <f>$F72-$D72</f>
        <v>-7.0000000000000284E-2</v>
      </c>
      <c r="I72" s="30">
        <f>G72+H72</f>
        <v>2.6792675781300019</v>
      </c>
    </row>
    <row r="73" spans="2:9" x14ac:dyDescent="0.25">
      <c r="B73" s="39" t="s">
        <v>26</v>
      </c>
      <c r="C73" s="47">
        <v>-3491.39233398437</v>
      </c>
      <c r="D73" s="28">
        <v>24.45</v>
      </c>
      <c r="E73" s="29">
        <v>-3490.57470703125</v>
      </c>
      <c r="F73" s="28">
        <v>24.31</v>
      </c>
      <c r="G73" s="30">
        <f t="shared" ref="G73" si="4">$E73-$C73</f>
        <v>0.81762695311999778</v>
      </c>
      <c r="H73" s="30">
        <f t="shared" ref="H73" si="5">$F73-$D73</f>
        <v>-0.14000000000000057</v>
      </c>
      <c r="I73" s="30">
        <f t="shared" ref="I73" si="6">G73+H73</f>
        <v>0.67762695311999721</v>
      </c>
    </row>
    <row r="74" spans="2:9" x14ac:dyDescent="0.25">
      <c r="B74" s="39"/>
      <c r="C74" s="48"/>
      <c r="D74" s="28"/>
      <c r="E74" s="28"/>
      <c r="F74" s="28"/>
      <c r="G74" s="30"/>
      <c r="H74" s="30"/>
      <c r="I74" s="30"/>
    </row>
    <row r="75" spans="2:9" ht="15.75" thickBot="1" x14ac:dyDescent="0.3">
      <c r="B75" s="40"/>
      <c r="C75" s="49"/>
      <c r="D75" s="31"/>
      <c r="E75" s="31"/>
      <c r="F75" s="31"/>
      <c r="G75" s="32"/>
      <c r="H75" s="32"/>
      <c r="I75" s="32"/>
    </row>
    <row r="76" spans="2:9" ht="15.75" thickTop="1" x14ac:dyDescent="0.25">
      <c r="B76" s="39" t="s">
        <v>20</v>
      </c>
      <c r="C76" s="30"/>
      <c r="D76" s="30"/>
      <c r="E76" s="30"/>
      <c r="F76" s="30"/>
      <c r="G76" s="30">
        <f>AVERAGE(G68:G75)</f>
        <v>1.783447265625</v>
      </c>
      <c r="H76" s="30">
        <f>AVERAGE(H68:H75)</f>
        <v>-0.10500000000000043</v>
      </c>
      <c r="I76" s="30">
        <f>AVERAGE(I68:I75)</f>
        <v>1.6784472656249996</v>
      </c>
    </row>
    <row r="77" spans="2:9" x14ac:dyDescent="0.25">
      <c r="B77" s="39" t="s">
        <v>21</v>
      </c>
      <c r="C77" s="30"/>
      <c r="D77" s="30"/>
      <c r="E77" s="30"/>
      <c r="F77" s="30"/>
      <c r="G77" s="30">
        <f>_xlfn.STDEV.S(G68:G75)</f>
        <v>1.3658761847599952</v>
      </c>
      <c r="H77" s="30">
        <f>_xlfn.STDEV.S(H68:H75)</f>
        <v>4.9497474683058512E-2</v>
      </c>
      <c r="I77" s="30">
        <f>_xlfn.STDEV.S(I68:I75)</f>
        <v>1.4153736594430537</v>
      </c>
    </row>
    <row r="78" spans="2:9" ht="15.75" thickBot="1" x14ac:dyDescent="0.3">
      <c r="B78" s="41" t="s">
        <v>22</v>
      </c>
      <c r="C78" s="33"/>
      <c r="D78" s="33"/>
      <c r="E78" s="33"/>
      <c r="F78" s="33"/>
      <c r="G78" s="33">
        <f>G77/SQRT(6)</f>
        <v>0.5576166174135716</v>
      </c>
      <c r="H78" s="33">
        <f t="shared" ref="H78:I78" si="7">H77/SQRT(6)</f>
        <v>2.0207259421636981E-2</v>
      </c>
      <c r="I78" s="33">
        <f t="shared" si="7"/>
        <v>0.57782387683520853</v>
      </c>
    </row>
  </sheetData>
  <mergeCells count="8">
    <mergeCell ref="K40:M40"/>
    <mergeCell ref="B44:C44"/>
    <mergeCell ref="C46:D46"/>
    <mergeCell ref="C7:E7"/>
    <mergeCell ref="A1:D1"/>
    <mergeCell ref="B3:C3"/>
    <mergeCell ref="B5:D5"/>
    <mergeCell ref="B29:E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A3D2-8669-4319-B0C8-846677738642}">
  <dimension ref="A1:F49"/>
  <sheetViews>
    <sheetView tabSelected="1" topLeftCell="A31" zoomScale="130" zoomScaleNormal="130" workbookViewId="0">
      <selection activeCell="N39" sqref="N39"/>
    </sheetView>
  </sheetViews>
  <sheetFormatPr baseColWidth="10" defaultRowHeight="15" x14ac:dyDescent="0.25"/>
  <cols>
    <col min="2" max="2" width="7.85546875" customWidth="1"/>
    <col min="3" max="5" width="12" bestFit="1" customWidth="1"/>
    <col min="6" max="6" width="16.42578125" bestFit="1" customWidth="1"/>
  </cols>
  <sheetData>
    <row r="1" spans="1:6" ht="23.25" x14ac:dyDescent="0.35">
      <c r="A1" s="26" t="s">
        <v>9</v>
      </c>
      <c r="B1" s="26"/>
      <c r="C1" s="26"/>
    </row>
    <row r="3" spans="1:6" x14ac:dyDescent="0.25">
      <c r="B3" s="5"/>
      <c r="C3" s="22" t="s">
        <v>6</v>
      </c>
      <c r="D3" s="23"/>
      <c r="E3" s="23"/>
      <c r="F3" s="8" t="s">
        <v>7</v>
      </c>
    </row>
    <row r="4" spans="1:6" ht="15.75" thickBot="1" x14ac:dyDescent="0.3">
      <c r="B4" s="9" t="s">
        <v>8</v>
      </c>
      <c r="C4" s="7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s="10">
        <v>0</v>
      </c>
      <c r="C5">
        <f>Eingabe!C9-Eingabe!$C$12</f>
        <v>2.7492675781300022</v>
      </c>
      <c r="D5">
        <f>Eingabe!D9-Eingabe!$D$12</f>
        <v>0.81762695311999778</v>
      </c>
      <c r="E5">
        <f>Eingabe!E9-Eingabe!$E$12</f>
        <v>2.4996337890700033</v>
      </c>
      <c r="F5">
        <f>Eingabe!F9-Eingabe!$F$12</f>
        <v>2.984375</v>
      </c>
    </row>
    <row r="6" spans="1:6" x14ac:dyDescent="0.25">
      <c r="B6" s="11">
        <v>20</v>
      </c>
      <c r="C6">
        <f>Eingabe!C10-Eingabe!$C$12</f>
        <v>2.0554199218800022</v>
      </c>
      <c r="D6">
        <f>Eingabe!D10-Eingabe!$D$12</f>
        <v>0.61303710936999778</v>
      </c>
      <c r="E6">
        <f>Eingabe!E10-Eingabe!$E$12</f>
        <v>1.86962890625</v>
      </c>
      <c r="F6">
        <f>Eingabe!F10-Eingabe!$F$12</f>
        <v>2.23046875</v>
      </c>
    </row>
    <row r="7" spans="1:6" x14ac:dyDescent="0.25">
      <c r="B7" s="11">
        <v>40</v>
      </c>
      <c r="C7">
        <f>Eingabe!C11-Eingabe!$C$12</f>
        <v>0.68078613282000333</v>
      </c>
      <c r="D7">
        <f>Eingabe!D11-Eingabe!$D$12</f>
        <v>0.20434570311999778</v>
      </c>
      <c r="E7">
        <f>Eingabe!E11-Eingabe!$E$12</f>
        <v>0.61987304688000222</v>
      </c>
      <c r="F7">
        <f>Eingabe!F11-Eingabe!$F$12</f>
        <v>0.73828125</v>
      </c>
    </row>
    <row r="8" spans="1:6" x14ac:dyDescent="0.25">
      <c r="B8" s="11">
        <v>60</v>
      </c>
      <c r="C8">
        <f>Eingabe!C12-Eingabe!$C$12</f>
        <v>0</v>
      </c>
      <c r="D8">
        <f>Eingabe!D12-Eingabe!$D$12</f>
        <v>0</v>
      </c>
      <c r="E8">
        <f>Eingabe!E12-Eingabe!$E$12</f>
        <v>0</v>
      </c>
      <c r="F8">
        <f>Eingabe!F12-Eingabe!$F$12</f>
        <v>0</v>
      </c>
    </row>
    <row r="9" spans="1:6" x14ac:dyDescent="0.25">
      <c r="B9" s="11">
        <v>80</v>
      </c>
      <c r="C9">
        <f>Eingabe!C13-Eingabe!$C$12</f>
        <v>0.68078613282000333</v>
      </c>
      <c r="D9">
        <f>Eingabe!D13-Eingabe!$D$12</f>
        <v>0.20434570311999778</v>
      </c>
      <c r="E9">
        <f>Eingabe!E13-Eingabe!$E$12</f>
        <v>0.61987304688000222</v>
      </c>
      <c r="F9">
        <f>Eingabe!F13-Eingabe!$F$12</f>
        <v>0.73828125</v>
      </c>
    </row>
    <row r="10" spans="1:6" x14ac:dyDescent="0.25">
      <c r="B10" s="11">
        <v>100</v>
      </c>
      <c r="C10">
        <f>Eingabe!C14-Eingabe!$C$12</f>
        <v>2.0554199218800022</v>
      </c>
      <c r="D10">
        <f>Eingabe!D14-Eingabe!$D$12</f>
        <v>0.61303710936999778</v>
      </c>
      <c r="E10">
        <f>Eingabe!E14-Eingabe!$E$12</f>
        <v>1.86962890625</v>
      </c>
      <c r="F10">
        <f>Eingabe!F14-Eingabe!$F$12</f>
        <v>2.23046875</v>
      </c>
    </row>
    <row r="11" spans="1:6" x14ac:dyDescent="0.25">
      <c r="B11" s="11">
        <v>120</v>
      </c>
      <c r="C11">
        <f>Eingabe!C15-Eingabe!$C$12</f>
        <v>2.7492675781300022</v>
      </c>
      <c r="D11">
        <f>Eingabe!D15-Eingabe!$D$12</f>
        <v>0.81762695311999778</v>
      </c>
      <c r="E11">
        <f>Eingabe!E15-Eingabe!$E$12</f>
        <v>2.4996337890700033</v>
      </c>
      <c r="F11">
        <f>Eingabe!F15-Eingabe!$F$12</f>
        <v>2.984375</v>
      </c>
    </row>
    <row r="12" spans="1:6" x14ac:dyDescent="0.25">
      <c r="B12" s="11">
        <v>140</v>
      </c>
      <c r="C12">
        <f>Eingabe!C16-Eingabe!$C$12</f>
        <v>2.0554199218800022</v>
      </c>
      <c r="D12">
        <f>Eingabe!D16-Eingabe!$D$12</f>
        <v>0.61303710936999778</v>
      </c>
      <c r="E12">
        <f>Eingabe!E16-Eingabe!$E$12</f>
        <v>1.86962890625</v>
      </c>
      <c r="F12">
        <f>Eingabe!F16-Eingabe!$F$12</f>
        <v>2.23046875</v>
      </c>
    </row>
    <row r="13" spans="1:6" x14ac:dyDescent="0.25">
      <c r="B13" s="11">
        <v>160</v>
      </c>
      <c r="C13">
        <f>Eingabe!C17-Eingabe!$C$12</f>
        <v>0.68078613282000333</v>
      </c>
      <c r="D13">
        <f>Eingabe!D17-Eingabe!$D$12</f>
        <v>0.20434570311999778</v>
      </c>
      <c r="E13">
        <f>Eingabe!E17-Eingabe!$E$12</f>
        <v>0.61987304688000222</v>
      </c>
      <c r="F13">
        <f>Eingabe!F17-Eingabe!$F$12</f>
        <v>0.73828125</v>
      </c>
    </row>
    <row r="14" spans="1:6" x14ac:dyDescent="0.25">
      <c r="B14" s="11">
        <v>180</v>
      </c>
      <c r="C14">
        <f>Eingabe!C18-Eingabe!$C$12</f>
        <v>0</v>
      </c>
      <c r="D14">
        <f>Eingabe!D18-Eingabe!$D$12</f>
        <v>0</v>
      </c>
      <c r="E14">
        <f>Eingabe!E18-Eingabe!$E$12</f>
        <v>0</v>
      </c>
      <c r="F14">
        <f>Eingabe!F18-Eingabe!$F$12</f>
        <v>-3.90625E-3</v>
      </c>
    </row>
    <row r="15" spans="1:6" x14ac:dyDescent="0.25">
      <c r="B15" s="11">
        <v>200</v>
      </c>
      <c r="C15">
        <f>Eingabe!C19-Eingabe!$C$12</f>
        <v>0.68078613282000333</v>
      </c>
      <c r="D15">
        <f>Eingabe!D19-Eingabe!$D$12</f>
        <v>0.20434570311999778</v>
      </c>
      <c r="E15">
        <f>Eingabe!E19-Eingabe!$E$12</f>
        <v>0.61987304688000222</v>
      </c>
      <c r="F15">
        <f>Eingabe!F19-Eingabe!$F$12</f>
        <v>0.73828125</v>
      </c>
    </row>
    <row r="16" spans="1:6" x14ac:dyDescent="0.25">
      <c r="B16" s="11">
        <v>220</v>
      </c>
      <c r="C16">
        <f>Eingabe!C20-Eingabe!$C$12</f>
        <v>2.0554199218800022</v>
      </c>
      <c r="D16">
        <f>Eingabe!D20-Eingabe!$D$12</f>
        <v>0.61303710936999778</v>
      </c>
      <c r="E16">
        <f>Eingabe!E20-Eingabe!$E$12</f>
        <v>1.86962890625</v>
      </c>
      <c r="F16">
        <f>Eingabe!F20-Eingabe!$F$12</f>
        <v>2.23046875</v>
      </c>
    </row>
    <row r="17" spans="1:6" x14ac:dyDescent="0.25">
      <c r="B17" s="11">
        <v>240</v>
      </c>
      <c r="C17">
        <f>Eingabe!C21-Eingabe!$C$12</f>
        <v>2.7492675781300022</v>
      </c>
      <c r="D17">
        <f>Eingabe!D21-Eingabe!$D$12</f>
        <v>0.81762695311999778</v>
      </c>
      <c r="E17">
        <f>Eingabe!E21-Eingabe!$E$12</f>
        <v>2.4996337890700033</v>
      </c>
      <c r="F17">
        <f>Eingabe!F21-Eingabe!$F$12</f>
        <v>2.984375</v>
      </c>
    </row>
    <row r="18" spans="1:6" x14ac:dyDescent="0.25">
      <c r="B18" s="11">
        <v>260</v>
      </c>
      <c r="C18">
        <f>Eingabe!C22-Eingabe!$C$12</f>
        <v>2.0554199218800022</v>
      </c>
      <c r="D18">
        <f>Eingabe!D22-Eingabe!$D$12</f>
        <v>0.61303710936999778</v>
      </c>
      <c r="E18">
        <f>Eingabe!E22-Eingabe!$E$12</f>
        <v>1.86962890625</v>
      </c>
      <c r="F18">
        <f>Eingabe!F22-Eingabe!$F$12</f>
        <v>2.23046875</v>
      </c>
    </row>
    <row r="19" spans="1:6" x14ac:dyDescent="0.25">
      <c r="B19" s="11">
        <v>280</v>
      </c>
      <c r="C19">
        <f>Eingabe!C23-Eingabe!$C$12</f>
        <v>0.68078613282000333</v>
      </c>
      <c r="D19">
        <f>Eingabe!D23-Eingabe!$D$12</f>
        <v>0.20434570311999778</v>
      </c>
      <c r="E19">
        <f>Eingabe!E23-Eingabe!$E$12</f>
        <v>0.61987304688000222</v>
      </c>
      <c r="F19">
        <f>Eingabe!F23-Eingabe!$F$12</f>
        <v>0.73828125</v>
      </c>
    </row>
    <row r="20" spans="1:6" x14ac:dyDescent="0.25">
      <c r="B20" s="11">
        <v>300</v>
      </c>
      <c r="C20">
        <f>Eingabe!C24-Eingabe!$C$12</f>
        <v>0</v>
      </c>
      <c r="D20">
        <f>Eingabe!D24-Eingabe!$D$12</f>
        <v>0</v>
      </c>
      <c r="E20">
        <f>Eingabe!E24-Eingabe!$E$12</f>
        <v>0</v>
      </c>
      <c r="F20">
        <f>Eingabe!F24-Eingabe!$F$12</f>
        <v>0</v>
      </c>
    </row>
    <row r="21" spans="1:6" x14ac:dyDescent="0.25">
      <c r="B21" s="11">
        <v>320</v>
      </c>
      <c r="C21">
        <f>Eingabe!C25-Eingabe!$C$12</f>
        <v>0.68078613282000333</v>
      </c>
      <c r="D21">
        <f>Eingabe!D25-Eingabe!$D$12</f>
        <v>0.20434570311999778</v>
      </c>
      <c r="E21">
        <f>Eingabe!E25-Eingabe!$E$12</f>
        <v>0.61987304688000222</v>
      </c>
      <c r="F21">
        <f>Eingabe!F25-Eingabe!$F$12</f>
        <v>0.73828125</v>
      </c>
    </row>
    <row r="22" spans="1:6" x14ac:dyDescent="0.25">
      <c r="B22" s="11">
        <v>340</v>
      </c>
      <c r="C22">
        <f>Eingabe!C26-Eingabe!$C$12</f>
        <v>2.0554199218800022</v>
      </c>
      <c r="D22">
        <f>Eingabe!D26-Eingabe!$D$12</f>
        <v>0.61303710936999778</v>
      </c>
      <c r="E22">
        <f>Eingabe!E26-Eingabe!$E$12</f>
        <v>1.86962890625</v>
      </c>
      <c r="F22">
        <f>Eingabe!F26-Eingabe!$F$12</f>
        <v>2.23046875</v>
      </c>
    </row>
    <row r="23" spans="1:6" ht="15.75" thickBot="1" x14ac:dyDescent="0.3">
      <c r="B23" s="12">
        <v>360</v>
      </c>
      <c r="C23" s="6">
        <f>Eingabe!C27-Eingabe!$C$12</f>
        <v>2.7492675781300022</v>
      </c>
      <c r="D23" s="6">
        <f>Eingabe!D27-Eingabe!$D$12</f>
        <v>0.81762695311999778</v>
      </c>
      <c r="E23" s="6">
        <f>Eingabe!E27-Eingabe!$E$12</f>
        <v>2.4996337890700033</v>
      </c>
      <c r="F23" s="6">
        <f>Eingabe!F27-Eingabe!$F$12</f>
        <v>2.984375</v>
      </c>
    </row>
    <row r="27" spans="1:6" ht="23.25" x14ac:dyDescent="0.35">
      <c r="A27" s="21" t="s">
        <v>27</v>
      </c>
      <c r="B27" s="21"/>
    </row>
    <row r="29" spans="1:6" x14ac:dyDescent="0.25">
      <c r="B29" s="5"/>
      <c r="C29" s="22" t="s">
        <v>6</v>
      </c>
      <c r="D29" s="23"/>
    </row>
    <row r="30" spans="1:6" ht="15.75" thickBot="1" x14ac:dyDescent="0.3">
      <c r="B30" s="9" t="s">
        <v>8</v>
      </c>
      <c r="C30" s="7" t="s">
        <v>25</v>
      </c>
      <c r="D30" s="6" t="s">
        <v>26</v>
      </c>
    </row>
    <row r="31" spans="1:6" x14ac:dyDescent="0.25">
      <c r="B31" s="18">
        <v>0</v>
      </c>
      <c r="C31" s="19">
        <f>Eingabe!C48-Eingabe!$C$51</f>
        <v>2.7492675781300022</v>
      </c>
      <c r="D31" s="15">
        <f>Eingabe!D48-Eingabe!$D$51</f>
        <v>0.81762695311999778</v>
      </c>
    </row>
    <row r="32" spans="1:6" x14ac:dyDescent="0.25">
      <c r="B32" s="18">
        <v>20</v>
      </c>
      <c r="C32" s="19">
        <f>Eingabe!C49-Eingabe!$C$51</f>
        <v>2.0554199218800022</v>
      </c>
      <c r="D32" s="15">
        <f>Eingabe!D49-Eingabe!$D$51</f>
        <v>0.61303710936999778</v>
      </c>
    </row>
    <row r="33" spans="2:4" x14ac:dyDescent="0.25">
      <c r="B33" s="18">
        <v>40</v>
      </c>
      <c r="C33" s="19">
        <f>Eingabe!C50-Eingabe!$C$51</f>
        <v>0.68078613282000333</v>
      </c>
      <c r="D33" s="15">
        <f>Eingabe!D50-Eingabe!$D$51</f>
        <v>0.20434570311999778</v>
      </c>
    </row>
    <row r="34" spans="2:4" x14ac:dyDescent="0.25">
      <c r="B34" s="18">
        <v>60</v>
      </c>
      <c r="C34" s="19">
        <f>Eingabe!C51-Eingabe!$C$51</f>
        <v>0</v>
      </c>
      <c r="D34" s="15">
        <f>Eingabe!D51-Eingabe!$D$51</f>
        <v>0</v>
      </c>
    </row>
    <row r="35" spans="2:4" x14ac:dyDescent="0.25">
      <c r="B35" s="18">
        <v>80</v>
      </c>
      <c r="C35" s="19">
        <f>Eingabe!C52-Eingabe!$C$51</f>
        <v>0.68078613282000333</v>
      </c>
      <c r="D35" s="15">
        <f>Eingabe!D52-Eingabe!$D$51</f>
        <v>0.20434570311999778</v>
      </c>
    </row>
    <row r="36" spans="2:4" x14ac:dyDescent="0.25">
      <c r="B36" s="18">
        <v>100</v>
      </c>
      <c r="C36" s="19">
        <f>Eingabe!C53-Eingabe!$C$51</f>
        <v>2.0554199218800022</v>
      </c>
      <c r="D36" s="15">
        <f>Eingabe!D53-Eingabe!$D$51</f>
        <v>0.61303710936999778</v>
      </c>
    </row>
    <row r="37" spans="2:4" x14ac:dyDescent="0.25">
      <c r="B37" s="18">
        <v>120</v>
      </c>
      <c r="C37" s="19">
        <f>Eingabe!C54-Eingabe!$C$51</f>
        <v>2.7492675781300022</v>
      </c>
      <c r="D37" s="15">
        <f>Eingabe!D54-Eingabe!$D$51</f>
        <v>0.81762695311999778</v>
      </c>
    </row>
    <row r="38" spans="2:4" x14ac:dyDescent="0.25">
      <c r="B38" s="18">
        <v>140</v>
      </c>
      <c r="C38" s="19">
        <f>Eingabe!C55-Eingabe!$C$51</f>
        <v>2.0554199218800022</v>
      </c>
      <c r="D38" s="15">
        <f>Eingabe!D55-Eingabe!$D$51</f>
        <v>0.61303710936999778</v>
      </c>
    </row>
    <row r="39" spans="2:4" x14ac:dyDescent="0.25">
      <c r="B39" s="18">
        <v>160</v>
      </c>
      <c r="C39" s="19">
        <f>Eingabe!C56-Eingabe!$C$51</f>
        <v>0.68078613282000333</v>
      </c>
      <c r="D39" s="15">
        <f>Eingabe!D56-Eingabe!$D$51</f>
        <v>0.20434570311999778</v>
      </c>
    </row>
    <row r="40" spans="2:4" x14ac:dyDescent="0.25">
      <c r="B40" s="18">
        <v>180</v>
      </c>
      <c r="C40" s="19">
        <f>Eingabe!C57-Eingabe!$C$51</f>
        <v>0</v>
      </c>
      <c r="D40" s="15">
        <f>Eingabe!D57-Eingabe!$D$51</f>
        <v>0</v>
      </c>
    </row>
    <row r="41" spans="2:4" x14ac:dyDescent="0.25">
      <c r="B41" s="18">
        <v>200</v>
      </c>
      <c r="C41" s="19">
        <f>Eingabe!C58-Eingabe!$C$51</f>
        <v>0.68078613282000333</v>
      </c>
      <c r="D41" s="15">
        <f>Eingabe!D58-Eingabe!$D$51</f>
        <v>0.20434570311999778</v>
      </c>
    </row>
    <row r="42" spans="2:4" x14ac:dyDescent="0.25">
      <c r="B42" s="18">
        <v>220</v>
      </c>
      <c r="C42" s="19">
        <f>Eingabe!C59-Eingabe!$C$51</f>
        <v>2.0554199218800022</v>
      </c>
      <c r="D42" s="15">
        <f>Eingabe!D59-Eingabe!$D$51</f>
        <v>0.61303710936999778</v>
      </c>
    </row>
    <row r="43" spans="2:4" x14ac:dyDescent="0.25">
      <c r="B43" s="18">
        <v>240</v>
      </c>
      <c r="C43" s="19">
        <f>Eingabe!C60-Eingabe!$C$51</f>
        <v>2.7492675781300022</v>
      </c>
      <c r="D43" s="15">
        <f>Eingabe!D60-Eingabe!$D$51</f>
        <v>0.81762695311999778</v>
      </c>
    </row>
    <row r="44" spans="2:4" x14ac:dyDescent="0.25">
      <c r="B44" s="18">
        <v>260</v>
      </c>
      <c r="C44" s="19">
        <f>Eingabe!C61-Eingabe!$C$51</f>
        <v>2.0554199218800022</v>
      </c>
      <c r="D44" s="15">
        <f>Eingabe!D61-Eingabe!$D$51</f>
        <v>0.61303710936999778</v>
      </c>
    </row>
    <row r="45" spans="2:4" x14ac:dyDescent="0.25">
      <c r="B45" s="18">
        <v>280</v>
      </c>
      <c r="C45" s="19">
        <f>Eingabe!C62-Eingabe!$C$51</f>
        <v>0.68078613282000333</v>
      </c>
      <c r="D45" s="15">
        <f>Eingabe!D62-Eingabe!$D$51</f>
        <v>0.20434570311999778</v>
      </c>
    </row>
    <row r="46" spans="2:4" x14ac:dyDescent="0.25">
      <c r="B46" s="18">
        <v>300</v>
      </c>
      <c r="C46" s="19">
        <f>Eingabe!C63-Eingabe!$C$51</f>
        <v>0</v>
      </c>
      <c r="D46" s="15">
        <f>Eingabe!D63-Eingabe!$D$51</f>
        <v>0</v>
      </c>
    </row>
    <row r="47" spans="2:4" x14ac:dyDescent="0.25">
      <c r="B47" s="18">
        <v>320</v>
      </c>
      <c r="C47" s="19">
        <f>Eingabe!C64-Eingabe!$C$51</f>
        <v>0.68078613282000333</v>
      </c>
      <c r="D47" s="15">
        <f>Eingabe!D64-Eingabe!$D$51</f>
        <v>0.20434570311999778</v>
      </c>
    </row>
    <row r="48" spans="2:4" x14ac:dyDescent="0.25">
      <c r="B48" s="18">
        <v>340</v>
      </c>
      <c r="C48" s="19">
        <f>Eingabe!C65-Eingabe!$C$51</f>
        <v>2.0554199218800022</v>
      </c>
      <c r="D48" s="15">
        <f>Eingabe!D65-Eingabe!$D$51</f>
        <v>0.61303710936999778</v>
      </c>
    </row>
    <row r="49" spans="2:4" x14ac:dyDescent="0.25">
      <c r="B49" s="18">
        <v>360</v>
      </c>
      <c r="C49" s="19">
        <f>Eingabe!C66-Eingabe!$C$51</f>
        <v>2.7492675781300022</v>
      </c>
      <c r="D49" s="15">
        <f>Eingabe!D66-Eingabe!$D$51</f>
        <v>0.81762695311999778</v>
      </c>
    </row>
  </sheetData>
  <mergeCells count="4">
    <mergeCell ref="C3:E3"/>
    <mergeCell ref="A1:C1"/>
    <mergeCell ref="A27:B27"/>
    <mergeCell ref="C29:D29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Eingabe</vt:lpstr>
      <vt:lpstr>Graphen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2017-12-27T18:20:37Z</dcterms:modified>
</cp:coreProperties>
</file>