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Library/CloudStorage/GoogleDrive-davethemovie@gmail.com/My Drive/Columbia/Classes/C4RM/Dev/Classes_Dev/"/>
    </mc:Choice>
  </mc:AlternateContent>
  <xr:revisionPtr revIDLastSave="0" documentId="13_ncr:1_{69F153BC-5BFB-4748-A16C-9A330B9E52EA}" xr6:coauthVersionLast="47" xr6:coauthVersionMax="47" xr10:uidLastSave="{00000000-0000-0000-0000-000000000000}"/>
  <bookViews>
    <workbookView xWindow="12100" yWindow="0" windowWidth="16700" windowHeight="1800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VSCode" sheetId="59" r:id="rId8"/>
    <sheet name="Modules" sheetId="60" r:id="rId9"/>
    <sheet name="dplyr1" sheetId="3" state="hidden" r:id="rId10"/>
    <sheet name="dplyr_db" sheetId="25" state="hidden" r:id="rId11"/>
    <sheet name="Types" sheetId="32" r:id="rId12"/>
    <sheet name="String" sheetId="53" r:id="rId13"/>
    <sheet name="Loops1" sheetId="51" r:id="rId14"/>
    <sheet name="Functions" sheetId="37" r:id="rId15"/>
    <sheet name="listMethods" sheetId="33" r:id="rId16"/>
    <sheet name="Loops2" sheetId="35" r:id="rId17"/>
    <sheet name="Homework" sheetId="45" r:id="rId18"/>
    <sheet name="WhoAmI" sheetId="44" r:id="rId19"/>
    <sheet name="getBondPrice" sheetId="48" r:id="rId20"/>
    <sheet name="getBondDuration" sheetId="49" r:id="rId21"/>
    <sheet name="getBondPrice_E" sheetId="41" r:id="rId22"/>
    <sheet name="getBondPrice_Z" sheetId="42" r:id="rId23"/>
    <sheet name="FizzBuzz" sheetId="50" r:id="rId24"/>
    <sheet name="MatMult1" sheetId="56" r:id="rId25"/>
    <sheet name="MatMult2" sheetId="57" r:id="rId26"/>
    <sheet name="SQL_GroupBy" sheetId="58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57" l="1"/>
  <c r="G8" i="57"/>
  <c r="F8" i="57"/>
  <c r="F8" i="56"/>
  <c r="G7" i="42" l="1"/>
  <c r="G6" i="42"/>
  <c r="G5" i="42"/>
  <c r="G4" i="42"/>
  <c r="G3" i="42"/>
  <c r="G7" i="41"/>
  <c r="G6" i="41"/>
  <c r="G5" i="41"/>
  <c r="G4" i="41"/>
  <c r="G3" i="41"/>
  <c r="I9" i="42"/>
  <c r="H12" i="49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7" i="42"/>
  <c r="H6" i="42"/>
  <c r="H5" i="42"/>
  <c r="I5" i="42"/>
  <c r="H4" i="42"/>
  <c r="I4" i="42" s="1"/>
  <c r="H3" i="42"/>
  <c r="I3" i="42"/>
  <c r="H7" i="41"/>
  <c r="I9" i="41" s="1"/>
  <c r="I7" i="41"/>
  <c r="H6" i="41"/>
  <c r="H5" i="41"/>
  <c r="I5" i="41"/>
  <c r="H4" i="41"/>
  <c r="H3" i="41"/>
  <c r="I3" i="41"/>
  <c r="I4" i="41" l="1"/>
  <c r="I6" i="41"/>
  <c r="I6" i="42"/>
</calcChain>
</file>

<file path=xl/sharedStrings.xml><?xml version="1.0" encoding="utf-8"?>
<sst xmlns="http://schemas.openxmlformats.org/spreadsheetml/2006/main" count="177" uniqueCount="143">
  <si>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</si>
  <si>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</si>
  <si>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</si>
  <si>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</si>
  <si>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</si>
  <si>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</si>
  <si>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</si>
  <si>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</si>
  <si>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</si>
  <si>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</si>
  <si>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</si>
  <si>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</si>
  <si>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</si>
  <si>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</si>
  <si>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</si>
  <si>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</si>
  <si>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</si>
  <si>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</si>
  <si>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</si>
  <si>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</si>
  <si>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</si>
  <si>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</si>
  <si>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</si>
  <si>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</si>
  <si>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</si>
  <si>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</si>
  <si>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</si>
  <si>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</si>
  <si>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</si>
  <si>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</si>
  <si>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</si>
  <si>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</si>
  <si>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</si>
  <si>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</si>
  <si>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</si>
  <si>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</si>
  <si>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</si>
  <si>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</si>
  <si>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</si>
  <si>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</si>
  <si>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</si>
  <si>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</si>
  <si>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</si>
  <si>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</si>
  <si>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Numpy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</si>
  <si>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</si>
  <si>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</si>
  <si>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</si>
  <si>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</si>
  <si>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</si>
  <si>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</si>
  <si>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</si>
  <si>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</si>
  <si>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</si>
  <si>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</si>
  <si>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</si>
  <si>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</si>
  <si>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</si>
  <si>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</si>
  <si>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</si>
  <si>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</si>
  <si>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</si>
  <si>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</si>
  <si>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</si>
  <si>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</si>
  <si>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</si>
  <si>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</si>
  <si>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</si>
  <si>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</si>
  <si>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</si>
  <si>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</si>
  <si>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</si>
  <si>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</si>
  <si>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</si>
  <si>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</si>
  <si>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</si>
  <si>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</si>
  <si>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</si>
  <si>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</si>
  <si>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</si>
  <si>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</si>
  <si>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</si>
  <si>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</si>
  <si>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</si>
  <si>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</si>
  <si>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</si>
  <si>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</si>
  <si>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</si>
  <si>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cf</t>
  </si>
  <si>
    <t>pvcf</t>
  </si>
  <si>
    <t>w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</si>
  <si>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</si>
  <si>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</si>
  <si>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</si>
  <si>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</si>
  <si>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</si>
  <si>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</si>
  <si>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</si>
  <si>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</si>
  <si>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</si>
  <si>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</si>
  <si>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</si>
  <si>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</si>
  <si>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</si>
  <si>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</si>
  <si>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</si>
  <si>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</si>
  <si>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</si>
  <si>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</si>
  <si>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</si>
  <si>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</si>
  <si>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</si>
  <si>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</si>
  <si>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</si>
  <si>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</si>
  <si>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</si>
  <si>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</si>
  <si>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</si>
  <si>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Obj_ListMethods.ipynb</t>
  </si>
  <si>
    <t>GitHub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</si>
  <si>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</si>
  <si>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</si>
  <si>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</si>
  <si>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</si>
  <si>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</si>
  <si>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</si>
  <si>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Assignment Link:</t>
  </si>
  <si>
    <t>Click the link after you have logged into GitHub and installed GitHub Desktop.</t>
  </si>
  <si>
    <t>"abc".join(mylist)</t>
  </si>
  <si>
    <t>m</t>
  </si>
  <si>
    <t>Please find the link on your Canvas page.</t>
  </si>
  <si>
    <t>Google Colab</t>
  </si>
  <si>
    <t>i = 0</t>
  </si>
  <si>
    <t>while i &lt; 5:</t>
  </si>
  <si>
    <t>SQLite Online</t>
  </si>
  <si>
    <t>f1.py</t>
  </si>
  <si>
    <t>f2.py</t>
  </si>
  <si>
    <t>f3.py</t>
  </si>
  <si>
    <t>f4.py</t>
  </si>
  <si>
    <t>f5.py</t>
  </si>
  <si>
    <t>f6.py</t>
  </si>
  <si>
    <t>f7.py</t>
  </si>
  <si>
    <t>f8.py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</si>
</sst>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2" fillId="2" borderId="0" xfId="1" applyFill="1"/>
    <xf numFmtId="0" fontId="5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6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7" fillId="4" borderId="0" xfId="0" applyFont="1" applyFill="1"/>
    <xf numFmtId="0" fontId="8" fillId="2" borderId="0" xfId="0" applyFont="1" applyFill="1"/>
    <xf numFmtId="44" fontId="1" fillId="2" borderId="0" xfId="2" applyFont="1" applyFill="1"/>
    <xf numFmtId="0" fontId="9" fillId="2" borderId="0" xfId="0" applyFont="1" applyFill="1"/>
    <xf numFmtId="1" fontId="1" fillId="2" borderId="0" xfId="0" applyNumberFormat="1" applyFont="1" applyFill="1"/>
    <xf numFmtId="0" fontId="10" fillId="2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95B3A-4E72-2B4B-91A1-2B3E154CF393}"/>
            </a:ext>
          </a:extLst>
        </xdr:cNvPr>
        <xdr:cNvSpPr txBox="1"/>
      </xdr:nvSpPr>
      <xdr:spPr>
        <a:xfrm>
          <a:off x="5778500" y="330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Tuple</a:t>
          </a:r>
        </a:p>
        <a:p>
          <a:endParaRPr lang="en-US" sz="2000"/>
        </a:p>
        <a:p>
          <a:r>
            <a:rPr lang="en-US" sz="2000"/>
            <a:t>mytup = (1,2,3)</a:t>
          </a:r>
        </a:p>
        <a:p>
          <a:r>
            <a:rPr lang="en-US" sz="2000"/>
            <a:t>for x in mytup:</a:t>
          </a:r>
        </a:p>
        <a:p>
          <a:r>
            <a:rPr lang="en-US" sz="2000"/>
            <a:t>    print(x)</a:t>
          </a:r>
        </a:p>
        <a:p>
          <a:endParaRPr lang="en-US" sz="2000"/>
        </a:p>
        <a:p>
          <a:r>
            <a:rPr lang="en-US" sz="2000"/>
            <a:t># Error:</a:t>
          </a:r>
        </a:p>
        <a:p>
          <a:r>
            <a:rPr lang="en-US" sz="2000"/>
            <a:t>mytup[0] = 10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19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90D107-9D42-B24A-B4E1-B4CDEEDAF44F}"/>
            </a:ext>
          </a:extLst>
        </xdr:cNvPr>
        <xdr:cNvSpPr txBox="1"/>
      </xdr:nvSpPr>
      <xdr:spPr>
        <a:xfrm>
          <a:off x="5778500" y="3632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i,x in enumerate(mylist):</a:t>
          </a:r>
        </a:p>
        <a:p>
          <a:r>
            <a:rPr lang="en-US" sz="2000"/>
            <a:t>    print(i,x)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29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069412-257C-BE44-827A-C7D003C6FBA9}"/>
            </a:ext>
          </a:extLst>
        </xdr:cNvPr>
        <xdr:cNvSpPr txBox="1"/>
      </xdr:nvSpPr>
      <xdr:spPr>
        <a:xfrm>
          <a:off x="5778500" y="6934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mylist2 = ['lion','wolf','whale']</a:t>
          </a:r>
        </a:p>
        <a:p>
          <a:r>
            <a:rPr lang="en-US" sz="2000"/>
            <a:t>for x,y in zip(mylist,mylist2):</a:t>
          </a:r>
        </a:p>
        <a:p>
          <a:r>
            <a:rPr lang="en-US" sz="2000"/>
            <a:t>    print(x,y)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63500</xdr:rowOff>
    </xdr:from>
    <xdr:to>
      <xdr:col>12</xdr:col>
      <xdr:colOff>444500</xdr:colOff>
      <xdr:row>21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22</xdr:row>
      <xdr:rowOff>12700</xdr:rowOff>
    </xdr:from>
    <xdr:to>
      <xdr:col>12</xdr:col>
      <xdr:colOff>444500</xdr:colOff>
      <xdr:row>28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Identify yourself for grading</a:t>
          </a:r>
        </a:p>
        <a:p>
          <a:endParaRPr lang="en-US" sz="2000"/>
        </a:p>
        <a:p>
          <a:r>
            <a:rPr lang="en-US" sz="2000"/>
            <a:t>def WhoAmI():</a:t>
          </a:r>
        </a:p>
        <a:p>
          <a:r>
            <a:rPr lang="en-US" sz="2000"/>
            <a:t>    return('djr2132')</a:t>
          </a:r>
          <a:endParaRPr lang="en-US" sz="2000" baseline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  <a:p>
          <a:r>
            <a:rPr lang="en-US" sz="1400"/>
            <a:t>ppy = 2</a:t>
          </a:r>
        </a:p>
        <a:p>
          <a:r>
            <a:rPr lang="en-US" sz="1400"/>
            <a:t>#&lt;no</a:t>
          </a:r>
          <a:r>
            <a:rPr lang="en-US" sz="1400" baseline="0"/>
            <a:t> ppy value passed&gt;</a:t>
          </a:r>
          <a:endParaRPr lang="en-US" sz="14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m, ppy = 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18</xdr:row>
      <xdr:rowOff>203200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DDDE07-F004-9941-81E3-A7BE624C469F}"/>
            </a:ext>
          </a:extLst>
        </xdr:cNvPr>
        <xdr:cNvSpPr txBox="1"/>
      </xdr:nvSpPr>
      <xdr:spPr>
        <a:xfrm>
          <a:off x="850900" y="1041400"/>
          <a:ext cx="3302000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simple_tbl(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 INT NOT NULL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simple_tbl(color,value)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('red',1),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('red',2),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('red',3),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('yellow',1),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('yellow',2),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('yellow',3),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('yellow',4),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('blue',1),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('blue',2),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('blue',3),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('blue',4),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('blue',5);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color, sum(value) from simple_tbl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color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color, sum(value) from simple_tbl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value &gt; 1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color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color, sum(value) as total_value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simple_tbl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value &gt; 1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color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having total_value &gt; 10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18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A606351-C632-284A-B695-B25BE85C1F83}"/>
            </a:ext>
          </a:extLst>
        </xdr:cNvPr>
        <xdr:cNvSpPr txBox="1"/>
      </xdr:nvSpPr>
      <xdr:spPr>
        <a:xfrm>
          <a:off x="4953000" y="1028700"/>
          <a:ext cx="3302000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Run a cross join to show all combinations of shirts and pants.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group_by.sql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0</xdr:rowOff>
    </xdr:from>
    <xdr:to>
      <xdr:col>3</xdr:col>
      <xdr:colOff>25400</xdr:colOff>
      <xdr:row>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17FA5E-4318-E8CC-03BD-09C12AE642D7}"/>
            </a:ext>
          </a:extLst>
        </xdr:cNvPr>
        <xdr:cNvSpPr txBox="1"/>
      </xdr:nvSpPr>
      <xdr:spPr>
        <a:xfrm>
          <a:off x="8382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print('hi1')</a:t>
          </a:r>
        </a:p>
        <a:p>
          <a:endParaRPr lang="en-US" sz="1100"/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6</xdr:col>
      <xdr:colOff>12700</xdr:colOff>
      <xdr:row>7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97FB61-2454-8C4C-A5FE-8D3DB42524A8}"/>
            </a:ext>
          </a:extLst>
        </xdr:cNvPr>
        <xdr:cNvSpPr txBox="1"/>
      </xdr:nvSpPr>
      <xdr:spPr>
        <a:xfrm>
          <a:off x="33020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print('hi2')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f1</a:t>
          </a:r>
        </a:p>
        <a:p>
          <a:endParaRPr lang="en-US" sz="1100"/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12700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A49E8CE-7FC0-064F-AF21-0D8DC37F2E94}"/>
            </a:ext>
          </a:extLst>
        </xdr:cNvPr>
        <xdr:cNvSpPr txBox="1"/>
      </xdr:nvSpPr>
      <xdr:spPr>
        <a:xfrm>
          <a:off x="57785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f2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printhi():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print('hi')</a:t>
          </a:r>
        </a:p>
        <a:p>
          <a:endParaRPr lang="en-US" sz="1100"/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12</xdr:col>
      <xdr:colOff>12700</xdr:colOff>
      <xdr:row>7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93B3E6-3217-514D-BBCC-D1F799A94888}"/>
            </a:ext>
          </a:extLst>
        </xdr:cNvPr>
        <xdr:cNvSpPr txBox="1"/>
      </xdr:nvSpPr>
      <xdr:spPr>
        <a:xfrm>
          <a:off x="82550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f3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f3 import *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printhi()</a:t>
          </a:r>
        </a:p>
        <a:p>
          <a:endParaRPr lang="en-US" sz="1100"/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15</xdr:col>
      <xdr:colOff>12700</xdr:colOff>
      <xdr:row>7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AFA1BC-3D8C-7B4F-9ADD-D3A42DA49976}"/>
            </a:ext>
          </a:extLst>
        </xdr:cNvPr>
        <xdr:cNvSpPr txBox="1"/>
      </xdr:nvSpPr>
      <xdr:spPr>
        <a:xfrm>
          <a:off x="107315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 (__name__)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f4</a:t>
          </a:r>
        </a:p>
        <a:p>
          <a:endParaRPr lang="en-US" sz="1100"/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18</xdr:col>
      <xdr:colOff>12700</xdr:colOff>
      <xdr:row>7</xdr:row>
      <xdr:rowOff>139700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FA400E-3E0E-4F43-9115-E316627CEEA6}"/>
            </a:ext>
          </a:extLst>
        </xdr:cNvPr>
        <xdr:cNvSpPr txBox="1"/>
      </xdr:nvSpPr>
      <xdr:spPr>
        <a:xfrm>
          <a:off x="132080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f5</a:t>
          </a:r>
        </a:p>
        <a:p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0</xdr:rowOff>
    </xdr:from>
    <xdr:to>
      <xdr:col>23</xdr:col>
      <xdr:colOff>12700</xdr:colOff>
      <xdr:row>7</xdr:row>
      <xdr:rowOff>139700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4D4FB9A-C149-4045-81F7-D7866BBA3EA9}"/>
            </a:ext>
          </a:extLst>
        </xdr:cNvPr>
        <xdr:cNvSpPr txBox="1"/>
      </xdr:nvSpPr>
      <xdr:spPr>
        <a:xfrm>
          <a:off x="156845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print('hi7')</a:t>
          </a:r>
        </a:p>
        <a:p>
          <a:b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__name__ == "__main__":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print("This is running from f7")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import f6</a:t>
          </a:r>
        </a:p>
        <a:p>
          <a:endParaRPr lang="en-US" sz="1100"/>
        </a:p>
      </xdr:txBody>
    </xdr:sp>
    <xdr:clientData/>
  </xdr:twoCellAnchor>
  <xdr:twoCellAnchor>
    <xdr:from>
      <xdr:col>24</xdr:col>
      <xdr:colOff>0</xdr:colOff>
      <xdr:row>2</xdr:row>
      <xdr:rowOff>0</xdr:rowOff>
    </xdr:from>
    <xdr:to>
      <xdr:col>26</xdr:col>
      <xdr:colOff>12700</xdr:colOff>
      <xdr:row>7</xdr:row>
      <xdr:rowOff>139700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062A277-D365-5843-89AB-5D6164EEEACE}"/>
            </a:ext>
          </a:extLst>
        </xdr:cNvPr>
        <xdr:cNvSpPr txBox="1"/>
      </xdr:nvSpPr>
      <xdr:spPr>
        <a:xfrm>
          <a:off x="18161000" y="330200"/>
          <a:ext cx="1663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f7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86F6C-4533-8B41-97DD-4555AB32968A}"/>
            </a:ext>
          </a:extLst>
        </xdr:cNvPr>
        <xdr:cNvSpPr txBox="1"/>
      </xdr:nvSpPr>
      <xdr:spPr>
        <a:xfrm>
          <a:off x="825500" y="330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for i in range(5):</a:t>
          </a:r>
        </a:p>
        <a:p>
          <a:r>
            <a:rPr lang="en-US" sz="2000"/>
            <a:t>    print(i)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304800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CC6F3B-168F-714F-B518-A643AF1588FC}"/>
            </a:ext>
          </a:extLst>
        </xdr:cNvPr>
        <xdr:cNvSpPr txBox="1"/>
      </xdr:nvSpPr>
      <xdr:spPr>
        <a:xfrm>
          <a:off x="825500" y="3632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x in mylist:</a:t>
          </a:r>
        </a:p>
        <a:p>
          <a:r>
            <a:rPr lang="en-US" sz="2000"/>
            <a:t>    print(x)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304800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F3B1F5-67A9-E249-B7AB-9F0557541BE6}"/>
            </a:ext>
          </a:extLst>
        </xdr:cNvPr>
        <xdr:cNvSpPr txBox="1"/>
      </xdr:nvSpPr>
      <xdr:spPr>
        <a:xfrm>
          <a:off x="825500" y="6934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﻿i = 0</a:t>
          </a:r>
        </a:p>
        <a:p>
          <a:r>
            <a:rPr lang="en-US" sz="2000"/>
            <a:t>while i &lt; 5:</a:t>
          </a:r>
        </a:p>
        <a:p>
          <a:r>
            <a:rPr lang="en-US" sz="2000"/>
            <a:t>    print(i)</a:t>
          </a:r>
        </a:p>
        <a:p>
          <a:r>
            <a:rPr lang="en-US" sz="2000"/>
            <a:t>    i += 1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 refreshError="1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LQlcPfsw4eS99qbkvWyDJtgFLUI-vB5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drive.google.com/open?id=1SDXgJFB08pRqO03I2s-U97HpITVe9nsA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12</v>
      </c>
    </row>
    <row r="3" spans="2:3" x14ac:dyDescent="0.3">
      <c r="C3" s="1" t="s">
        <v>47</v>
      </c>
    </row>
    <row r="4" spans="2:3" x14ac:dyDescent="0.3">
      <c r="C4" s="1" t="s">
        <v>62</v>
      </c>
    </row>
    <row r="5" spans="2:3" x14ac:dyDescent="0.3">
      <c r="C5" s="1" t="s">
        <v>46</v>
      </c>
    </row>
    <row r="6" spans="2:3" x14ac:dyDescent="0.3">
      <c r="C6" s="1" t="s">
        <v>45</v>
      </c>
    </row>
    <row r="7" spans="2:3" x14ac:dyDescent="0.3">
      <c r="C7" s="1" t="s">
        <v>63</v>
      </c>
    </row>
    <row r="8" spans="2:3" x14ac:dyDescent="0.3">
      <c r="C8" s="1" t="s">
        <v>119</v>
      </c>
    </row>
    <row r="10" spans="2:3" x14ac:dyDescent="0.3">
      <c r="B10" s="1" t="s">
        <v>13</v>
      </c>
    </row>
    <row r="11" spans="2:3" x14ac:dyDescent="0.3">
      <c r="C11" s="1" t="s">
        <v>79</v>
      </c>
    </row>
    <row r="12" spans="2:3" x14ac:dyDescent="0.3">
      <c r="C12" s="1" t="s">
        <v>77</v>
      </c>
    </row>
    <row r="13" spans="2:3" x14ac:dyDescent="0.3">
      <c r="C13" s="1" t="s">
        <v>100</v>
      </c>
    </row>
    <row r="14" spans="2:3" x14ac:dyDescent="0.3">
      <c r="C14" s="1" t="s">
        <v>101</v>
      </c>
    </row>
    <row r="15" spans="2:3" x14ac:dyDescent="0.3">
      <c r="C15" s="1" t="s">
        <v>102</v>
      </c>
    </row>
    <row r="16" spans="2:3" x14ac:dyDescent="0.3">
      <c r="C16" s="1" t="s">
        <v>80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FF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32</v>
      </c>
    </row>
    <row r="4" spans="2:3" x14ac:dyDescent="0.3">
      <c r="B4" s="1" t="s">
        <v>18</v>
      </c>
      <c r="C4" s="1" t="s">
        <v>19</v>
      </c>
    </row>
    <row r="5" spans="2:3" x14ac:dyDescent="0.3">
      <c r="B5" s="1" t="s">
        <v>20</v>
      </c>
      <c r="C5" s="1" t="s">
        <v>29</v>
      </c>
    </row>
    <row r="6" spans="2:3" x14ac:dyDescent="0.3">
      <c r="B6" s="1" t="s">
        <v>21</v>
      </c>
      <c r="C6" s="1" t="s">
        <v>28</v>
      </c>
    </row>
    <row r="7" spans="2:3" x14ac:dyDescent="0.3">
      <c r="B7" s="1" t="s">
        <v>22</v>
      </c>
      <c r="C7" s="1" t="s">
        <v>23</v>
      </c>
    </row>
    <row r="8" spans="2:3" x14ac:dyDescent="0.3">
      <c r="B8" s="1" t="s">
        <v>24</v>
      </c>
      <c r="C8" s="1" t="s">
        <v>30</v>
      </c>
    </row>
    <row r="9" spans="2:3" x14ac:dyDescent="0.3">
      <c r="B9" s="1" t="s">
        <v>25</v>
      </c>
      <c r="C9" s="1" t="s">
        <v>26</v>
      </c>
    </row>
    <row r="10" spans="2:3" x14ac:dyDescent="0.3">
      <c r="B10" s="1" t="s">
        <v>27</v>
      </c>
      <c r="C10" s="1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120</v>
      </c>
    </row>
    <row r="3" spans="2:2" x14ac:dyDescent="0.3">
      <c r="B3" s="1" t="s">
        <v>121</v>
      </c>
    </row>
    <row r="4" spans="2:2" x14ac:dyDescent="0.3">
      <c r="B4" s="1" t="s">
        <v>122</v>
      </c>
    </row>
    <row r="5" spans="2:2" x14ac:dyDescent="0.3">
      <c r="B5" s="1" t="s">
        <v>123</v>
      </c>
    </row>
    <row r="6" spans="2:2" x14ac:dyDescent="0.3">
      <c r="B6" s="1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2:B23"/>
  <sheetViews>
    <sheetView workbookViewId="0">
      <selection activeCell="F1" sqref="A1:F1048576"/>
    </sheetView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132</v>
      </c>
    </row>
    <row r="23" spans="2:2" x14ac:dyDescent="0.3">
      <c r="B23" s="1" t="s">
        <v>133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>
      <selection activeCell="O14" sqref="O14"/>
    </sheetView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118</v>
      </c>
    </row>
    <row r="3" spans="2:2" x14ac:dyDescent="0.3">
      <c r="B3" s="2" t="s">
        <v>117</v>
      </c>
    </row>
    <row r="4" spans="2:2" x14ac:dyDescent="0.3">
      <c r="B4" s="2"/>
    </row>
    <row r="5" spans="2:2" x14ac:dyDescent="0.3">
      <c r="B5" s="1" t="s">
        <v>33</v>
      </c>
    </row>
    <row r="6" spans="2:2" x14ac:dyDescent="0.3">
      <c r="B6" s="1" t="s">
        <v>34</v>
      </c>
    </row>
    <row r="7" spans="2:2" x14ac:dyDescent="0.3">
      <c r="B7" s="1" t="s">
        <v>35</v>
      </c>
    </row>
    <row r="8" spans="2:2" x14ac:dyDescent="0.3">
      <c r="B8" s="1" t="s">
        <v>36</v>
      </c>
    </row>
    <row r="9" spans="2:2" x14ac:dyDescent="0.3">
      <c r="B9" s="1" t="s">
        <v>37</v>
      </c>
    </row>
    <row r="10" spans="2:2" x14ac:dyDescent="0.3">
      <c r="B10" s="1" t="s">
        <v>38</v>
      </c>
    </row>
    <row r="11" spans="2:2" x14ac:dyDescent="0.3">
      <c r="B11" s="1" t="s">
        <v>39</v>
      </c>
    </row>
    <row r="12" spans="2:2" x14ac:dyDescent="0.3">
      <c r="B12" s="1" t="s">
        <v>40</v>
      </c>
    </row>
    <row r="13" spans="2:2" x14ac:dyDescent="0.3">
      <c r="B13" s="1" t="s">
        <v>41</v>
      </c>
    </row>
    <row r="14" spans="2:2" x14ac:dyDescent="0.3">
      <c r="B14" s="1" t="s">
        <v>42</v>
      </c>
    </row>
    <row r="15" spans="2:2" x14ac:dyDescent="0.3">
      <c r="B15" s="1" t="s">
        <v>43</v>
      </c>
    </row>
    <row r="16" spans="2:2" x14ac:dyDescent="0.3">
      <c r="B16" s="1" t="s">
        <v>125</v>
      </c>
    </row>
    <row r="17" spans="2:2" x14ac:dyDescent="0.3">
      <c r="B17" s="1" t="s">
        <v>128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2:B23"/>
  <sheetViews>
    <sheetView workbookViewId="0"/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132</v>
      </c>
    </row>
    <row r="23" spans="2:2" x14ac:dyDescent="0.3">
      <c r="B23" s="1" t="s">
        <v>133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3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4" t="s">
        <v>81</v>
      </c>
      <c r="C2" s="14" t="s">
        <v>82</v>
      </c>
    </row>
    <row r="3" spans="2:3" x14ac:dyDescent="0.3">
      <c r="B3" s="1" t="s">
        <v>79</v>
      </c>
      <c r="C3" s="1">
        <v>2</v>
      </c>
    </row>
    <row r="4" spans="2:3" x14ac:dyDescent="0.3">
      <c r="B4" s="1" t="s">
        <v>77</v>
      </c>
      <c r="C4" s="1">
        <v>2</v>
      </c>
    </row>
    <row r="5" spans="2:3" x14ac:dyDescent="0.3">
      <c r="B5" s="1" t="s">
        <v>78</v>
      </c>
      <c r="C5" s="1">
        <v>2</v>
      </c>
    </row>
    <row r="6" spans="2:3" x14ac:dyDescent="0.3">
      <c r="B6" s="1" t="s">
        <v>83</v>
      </c>
      <c r="C6" s="1">
        <v>1</v>
      </c>
    </row>
    <row r="7" spans="2:3" x14ac:dyDescent="0.3">
      <c r="B7" s="1" t="s">
        <v>84</v>
      </c>
      <c r="C7" s="1">
        <v>1</v>
      </c>
    </row>
    <row r="8" spans="2:3" x14ac:dyDescent="0.3">
      <c r="B8" s="1" t="s">
        <v>80</v>
      </c>
      <c r="C8" s="1">
        <v>2</v>
      </c>
    </row>
    <row r="10" spans="2:3" x14ac:dyDescent="0.3">
      <c r="B10" s="1" t="s">
        <v>99</v>
      </c>
    </row>
    <row r="11" spans="2:3" x14ac:dyDescent="0.3">
      <c r="B11" s="1" t="s">
        <v>126</v>
      </c>
    </row>
    <row r="12" spans="2:3" x14ac:dyDescent="0.3">
      <c r="B12" s="1" t="s">
        <v>127</v>
      </c>
    </row>
    <row r="13" spans="2:3" x14ac:dyDescent="0.3">
      <c r="B13" s="1" t="s">
        <v>130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5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14</v>
      </c>
    </row>
    <row r="5" spans="2:4" x14ac:dyDescent="0.3">
      <c r="B5" s="1" t="s">
        <v>15</v>
      </c>
    </row>
    <row r="7" spans="2:4" x14ac:dyDescent="0.3">
      <c r="D7" s="1" t="s">
        <v>17</v>
      </c>
    </row>
    <row r="8" spans="2:4" x14ac:dyDescent="0.3">
      <c r="D8" s="1" t="s">
        <v>58</v>
      </c>
    </row>
    <row r="9" spans="2:4" x14ac:dyDescent="0.3">
      <c r="D9" s="1" t="s">
        <v>59</v>
      </c>
    </row>
    <row r="10" spans="2:4" x14ac:dyDescent="0.3">
      <c r="D10" s="1" t="s">
        <v>60</v>
      </c>
    </row>
    <row r="11" spans="2:4" x14ac:dyDescent="0.3">
      <c r="D11" s="1" t="s">
        <v>61</v>
      </c>
    </row>
    <row r="13" spans="2:4" x14ac:dyDescent="0.3">
      <c r="B13" s="1" t="s">
        <v>16</v>
      </c>
    </row>
    <row r="15" spans="2:4" x14ac:dyDescent="0.3">
      <c r="D15" s="1" t="s">
        <v>44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5" t="s">
        <v>68</v>
      </c>
      <c r="G2" s="15" t="s">
        <v>85</v>
      </c>
      <c r="H2" s="15"/>
      <c r="I2" s="15" t="s">
        <v>86</v>
      </c>
      <c r="J2" s="15" t="s">
        <v>85</v>
      </c>
    </row>
    <row r="3" spans="2:10" x14ac:dyDescent="0.3">
      <c r="B3" s="1" t="s">
        <v>72</v>
      </c>
      <c r="C3" s="16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73</v>
      </c>
      <c r="C4" s="17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87</v>
      </c>
      <c r="C5" s="17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75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18"/>
      <c r="C13" s="18"/>
      <c r="D13" s="18"/>
      <c r="E13" s="18"/>
      <c r="F13" s="18"/>
      <c r="G13" s="10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18"/>
      <c r="C14" s="18"/>
      <c r="D14" s="18"/>
      <c r="E14" s="18"/>
      <c r="F14" s="18"/>
      <c r="I14" s="1">
        <v>12</v>
      </c>
      <c r="J14" s="1">
        <f t="shared" si="1"/>
        <v>0.83638742189539661</v>
      </c>
    </row>
    <row r="15" spans="2:10" x14ac:dyDescent="0.3">
      <c r="B15" s="18"/>
      <c r="C15" s="18"/>
      <c r="D15" s="18"/>
      <c r="E15" s="18"/>
      <c r="F15" s="18"/>
      <c r="I15" s="1">
        <v>13</v>
      </c>
      <c r="J15" s="1">
        <f t="shared" si="1"/>
        <v>0.82402701664571099</v>
      </c>
    </row>
    <row r="16" spans="2:10" x14ac:dyDescent="0.3">
      <c r="B16" s="18"/>
      <c r="C16" s="18"/>
      <c r="D16" s="18"/>
      <c r="E16" s="18"/>
      <c r="F16" s="18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19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0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5" t="s">
        <v>68</v>
      </c>
      <c r="G2" s="15" t="s">
        <v>85</v>
      </c>
      <c r="H2" s="15" t="s">
        <v>88</v>
      </c>
      <c r="I2" s="15" t="s">
        <v>89</v>
      </c>
      <c r="J2" s="15" t="s">
        <v>90</v>
      </c>
    </row>
    <row r="3" spans="2:10" x14ac:dyDescent="0.3">
      <c r="B3" s="1" t="s">
        <v>72</v>
      </c>
      <c r="C3" s="16">
        <v>2000000</v>
      </c>
      <c r="F3" s="1">
        <v>1</v>
      </c>
      <c r="G3" s="1">
        <f>(1+$C$4)^-F3</f>
        <v>0.970873786407767</v>
      </c>
      <c r="H3" s="9">
        <f>$C$3*$C$5</f>
        <v>80000</v>
      </c>
      <c r="I3" s="10">
        <f>H3*G3</f>
        <v>77669.902912621357</v>
      </c>
      <c r="J3" s="10">
        <f>I3</f>
        <v>77669.902912621357</v>
      </c>
    </row>
    <row r="4" spans="2:10" x14ac:dyDescent="0.3">
      <c r="B4" s="1" t="s">
        <v>73</v>
      </c>
      <c r="C4" s="17">
        <v>0.03</v>
      </c>
      <c r="F4" s="1">
        <v>2</v>
      </c>
      <c r="G4" s="1">
        <f t="shared" ref="G4:G12" si="0">(1+$C$4)^-F4</f>
        <v>0.94259590913375435</v>
      </c>
      <c r="H4" s="9">
        <f t="shared" ref="H4:H11" si="1">$C$3*$C$5</f>
        <v>80000</v>
      </c>
      <c r="I4" s="10">
        <f t="shared" ref="I4:I12" si="2">H4*G4</f>
        <v>75407.672730700346</v>
      </c>
      <c r="J4" s="10">
        <f t="shared" ref="J4:J12" si="3">I4</f>
        <v>75407.672730700346</v>
      </c>
    </row>
    <row r="5" spans="2:10" x14ac:dyDescent="0.3">
      <c r="B5" s="1" t="s">
        <v>87</v>
      </c>
      <c r="C5" s="17">
        <v>0.04</v>
      </c>
      <c r="F5" s="1">
        <v>3</v>
      </c>
      <c r="G5" s="1">
        <f t="shared" si="0"/>
        <v>0.91514165935315961</v>
      </c>
      <c r="H5" s="9">
        <f t="shared" si="1"/>
        <v>80000</v>
      </c>
      <c r="I5" s="10">
        <f t="shared" si="2"/>
        <v>73211.332748252767</v>
      </c>
      <c r="J5" s="10">
        <f t="shared" si="3"/>
        <v>73211.332748252767</v>
      </c>
    </row>
    <row r="6" spans="2:10" x14ac:dyDescent="0.3">
      <c r="B6" s="1" t="s">
        <v>75</v>
      </c>
      <c r="C6" s="1">
        <v>10</v>
      </c>
      <c r="F6" s="1">
        <v>4</v>
      </c>
      <c r="G6" s="1">
        <f t="shared" si="0"/>
        <v>0.888487047915689</v>
      </c>
      <c r="H6" s="9">
        <f t="shared" si="1"/>
        <v>80000</v>
      </c>
      <c r="I6" s="10">
        <f t="shared" si="2"/>
        <v>71078.963833255126</v>
      </c>
      <c r="J6" s="10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9">
        <f t="shared" si="1"/>
        <v>80000</v>
      </c>
      <c r="I7" s="10">
        <f t="shared" si="2"/>
        <v>69008.702750733122</v>
      </c>
      <c r="J7" s="10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9">
        <f t="shared" si="1"/>
        <v>80000</v>
      </c>
      <c r="I8" s="10">
        <f t="shared" si="2"/>
        <v>66998.740534692362</v>
      </c>
      <c r="J8" s="10">
        <f t="shared" si="3"/>
        <v>66998.740534692362</v>
      </c>
    </row>
    <row r="9" spans="2:10" x14ac:dyDescent="0.3">
      <c r="F9" s="1">
        <v>7</v>
      </c>
      <c r="G9" s="1">
        <f t="shared" si="0"/>
        <v>0.81309151134335378</v>
      </c>
      <c r="H9" s="9">
        <f t="shared" si="1"/>
        <v>80000</v>
      </c>
      <c r="I9" s="10">
        <f t="shared" si="2"/>
        <v>65047.320907468304</v>
      </c>
      <c r="J9" s="10">
        <f t="shared" si="3"/>
        <v>65047.320907468304</v>
      </c>
    </row>
    <row r="10" spans="2:10" x14ac:dyDescent="0.3">
      <c r="F10" s="1">
        <v>8</v>
      </c>
      <c r="G10" s="1">
        <f t="shared" si="0"/>
        <v>0.78940923431393573</v>
      </c>
      <c r="H10" s="9">
        <f t="shared" si="1"/>
        <v>80000</v>
      </c>
      <c r="I10" s="10">
        <f t="shared" si="2"/>
        <v>63152.738745114861</v>
      </c>
      <c r="J10" s="10">
        <f t="shared" si="3"/>
        <v>63152.738745114861</v>
      </c>
    </row>
    <row r="11" spans="2:10" x14ac:dyDescent="0.3">
      <c r="B11" s="19"/>
      <c r="F11" s="1">
        <v>9</v>
      </c>
      <c r="G11" s="1">
        <f t="shared" si="0"/>
        <v>0.76641673234362695</v>
      </c>
      <c r="H11" s="9">
        <f t="shared" si="1"/>
        <v>80000</v>
      </c>
      <c r="I11" s="10">
        <f t="shared" si="2"/>
        <v>61313.338587490158</v>
      </c>
      <c r="J11" s="10">
        <f t="shared" si="3"/>
        <v>61313.338587490158</v>
      </c>
    </row>
    <row r="12" spans="2:10" x14ac:dyDescent="0.3">
      <c r="B12" s="21"/>
      <c r="F12" s="1">
        <v>10</v>
      </c>
      <c r="G12" s="1">
        <f t="shared" si="0"/>
        <v>0.74409391489672516</v>
      </c>
      <c r="H12" s="9">
        <f>$C$3+$C$3*$C$5</f>
        <v>2080000</v>
      </c>
      <c r="I12" s="10">
        <f t="shared" si="2"/>
        <v>1547715.3429851884</v>
      </c>
      <c r="J12" s="10">
        <f t="shared" si="3"/>
        <v>1547715.3429851884</v>
      </c>
    </row>
    <row r="13" spans="2:10" x14ac:dyDescent="0.3">
      <c r="B13" s="18"/>
      <c r="C13" s="18"/>
      <c r="D13" s="18"/>
      <c r="E13" s="18"/>
      <c r="F13" s="18"/>
      <c r="G13" s="10">
        <f>(SUM(G3:G12)*C5+G12)*C3</f>
        <v>2170604.0567355165</v>
      </c>
      <c r="H13" s="10"/>
    </row>
    <row r="14" spans="2:10" x14ac:dyDescent="0.3">
      <c r="B14" s="18"/>
      <c r="C14" s="18"/>
      <c r="D14" s="18"/>
      <c r="E14" s="18"/>
      <c r="F14" s="18"/>
    </row>
    <row r="15" spans="2:10" x14ac:dyDescent="0.3">
      <c r="B15" s="18"/>
      <c r="C15" s="18"/>
      <c r="D15" s="18"/>
      <c r="E15" s="18"/>
      <c r="F15" s="18"/>
      <c r="I15" s="15" t="s">
        <v>91</v>
      </c>
      <c r="J15" s="15" t="s">
        <v>92</v>
      </c>
    </row>
    <row r="16" spans="2:10" x14ac:dyDescent="0.3">
      <c r="B16" s="18"/>
      <c r="C16" s="18"/>
      <c r="D16" s="18"/>
      <c r="E16" s="18"/>
      <c r="F16" s="18"/>
      <c r="I16" s="22">
        <f>SUMPRODUCT(F3:F12,I3:I12)</f>
        <v>18468997.692366112</v>
      </c>
      <c r="J16" s="22">
        <f>SUMPRODUCT(F3:F12,J3:J12)</f>
        <v>18468997.692366112</v>
      </c>
    </row>
    <row r="18" spans="9:11" x14ac:dyDescent="0.3">
      <c r="I18" s="23" t="s">
        <v>93</v>
      </c>
      <c r="J18" s="23" t="s">
        <v>94</v>
      </c>
    </row>
    <row r="19" spans="9:11" x14ac:dyDescent="0.3">
      <c r="I19" s="9">
        <f>SUM(I3:I12)</f>
        <v>2170604.0567355165</v>
      </c>
      <c r="J19" s="9">
        <f>SUM(J3:J12)</f>
        <v>2170604.0567355165</v>
      </c>
    </row>
    <row r="21" spans="9:11" x14ac:dyDescent="0.3">
      <c r="I21" s="15" t="s">
        <v>95</v>
      </c>
      <c r="J21" s="15" t="s">
        <v>95</v>
      </c>
    </row>
    <row r="22" spans="9:11" x14ac:dyDescent="0.3">
      <c r="I22" s="10">
        <f>I16/I19</f>
        <v>8.5086903044595754</v>
      </c>
      <c r="J22" s="10">
        <f>J16/J19</f>
        <v>8.5086903044595754</v>
      </c>
    </row>
    <row r="23" spans="9:11" x14ac:dyDescent="0.3">
      <c r="K23" s="20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8" t="s">
        <v>76</v>
      </c>
      <c r="F2" s="7" t="s">
        <v>68</v>
      </c>
      <c r="G2" s="8" t="s">
        <v>69</v>
      </c>
      <c r="H2" s="8" t="s">
        <v>70</v>
      </c>
      <c r="I2" s="8" t="s">
        <v>71</v>
      </c>
    </row>
    <row r="3" spans="2:9" x14ac:dyDescent="0.3">
      <c r="B3" s="1" t="s">
        <v>72</v>
      </c>
      <c r="C3" s="1">
        <v>2000000</v>
      </c>
      <c r="E3" s="12">
        <v>0.01</v>
      </c>
      <c r="F3" s="1">
        <v>1</v>
      </c>
      <c r="G3" s="9">
        <f>$C$4*$C$3+IF(F3=$C$5,$C$3,0)</f>
        <v>80000</v>
      </c>
      <c r="H3" s="1">
        <f>(1+E3)^-F3</f>
        <v>0.99009900990099009</v>
      </c>
      <c r="I3" s="10">
        <f>H3*G3</f>
        <v>79207.920792079211</v>
      </c>
    </row>
    <row r="4" spans="2:9" x14ac:dyDescent="0.3">
      <c r="B4" s="1" t="s">
        <v>74</v>
      </c>
      <c r="C4" s="1">
        <v>0.04</v>
      </c>
      <c r="E4" s="12">
        <v>1.4999999999999999E-2</v>
      </c>
      <c r="F4" s="1">
        <v>2</v>
      </c>
      <c r="G4" s="9">
        <f t="shared" ref="G4:G7" si="0">$C$4*$C$3+IF(F4=$C$5,$C$3,0)</f>
        <v>80000</v>
      </c>
      <c r="H4" s="1">
        <f t="shared" ref="H4:H7" si="1">(1+E4)^-F4</f>
        <v>0.9706617486471405</v>
      </c>
      <c r="I4" s="10">
        <f t="shared" ref="I4:I7" si="2">H4*G4</f>
        <v>77652.939891771239</v>
      </c>
    </row>
    <row r="5" spans="2:9" x14ac:dyDescent="0.3">
      <c r="B5" s="1" t="s">
        <v>75</v>
      </c>
      <c r="C5" s="1">
        <v>5</v>
      </c>
      <c r="E5" s="12">
        <v>0.02</v>
      </c>
      <c r="F5" s="1">
        <v>3</v>
      </c>
      <c r="G5" s="9">
        <f t="shared" si="0"/>
        <v>80000</v>
      </c>
      <c r="H5" s="1">
        <f t="shared" si="1"/>
        <v>0.94232233454704462</v>
      </c>
      <c r="I5" s="10">
        <f t="shared" si="2"/>
        <v>75385.786763763565</v>
      </c>
    </row>
    <row r="6" spans="2:9" x14ac:dyDescent="0.3">
      <c r="E6" s="12">
        <v>2.5000000000000001E-2</v>
      </c>
      <c r="F6" s="1">
        <v>4</v>
      </c>
      <c r="G6" s="9">
        <f t="shared" si="0"/>
        <v>80000</v>
      </c>
      <c r="H6" s="1">
        <f t="shared" si="1"/>
        <v>0.90595064479975507</v>
      </c>
      <c r="I6" s="10">
        <f t="shared" si="2"/>
        <v>72476.051583980399</v>
      </c>
    </row>
    <row r="7" spans="2:9" x14ac:dyDescent="0.3">
      <c r="E7" s="12">
        <v>0.03</v>
      </c>
      <c r="F7" s="1">
        <v>5</v>
      </c>
      <c r="G7" s="9">
        <f t="shared" si="0"/>
        <v>2080000</v>
      </c>
      <c r="H7" s="1">
        <f t="shared" si="1"/>
        <v>0.86260878438416411</v>
      </c>
      <c r="I7" s="10">
        <f t="shared" si="2"/>
        <v>1794226.2715190614</v>
      </c>
    </row>
    <row r="8" spans="2:9" x14ac:dyDescent="0.3">
      <c r="G8" s="9"/>
      <c r="I8" s="10"/>
    </row>
    <row r="9" spans="2:9" x14ac:dyDescent="0.3">
      <c r="E9" s="9"/>
      <c r="F9" s="9"/>
      <c r="G9" s="9"/>
      <c r="I9" s="10">
        <f>(SUM(H3:H7)*C4+H7)*C3</f>
        <v>2098948.9705506559</v>
      </c>
    </row>
    <row r="10" spans="2:9" x14ac:dyDescent="0.3">
      <c r="G10" s="9"/>
      <c r="I10" s="10"/>
    </row>
    <row r="11" spans="2:9" x14ac:dyDescent="0.3">
      <c r="G11" s="9"/>
      <c r="I11" s="10"/>
    </row>
    <row r="12" spans="2:9" x14ac:dyDescent="0.3">
      <c r="G12" s="9"/>
      <c r="I12" s="10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1" t="s">
        <v>76</v>
      </c>
      <c r="F2" s="7" t="s">
        <v>68</v>
      </c>
      <c r="G2" s="8" t="s">
        <v>69</v>
      </c>
      <c r="H2" s="8" t="s">
        <v>70</v>
      </c>
      <c r="I2" s="8" t="s">
        <v>71</v>
      </c>
    </row>
    <row r="3" spans="2:9" x14ac:dyDescent="0.3">
      <c r="B3" s="1" t="s">
        <v>72</v>
      </c>
      <c r="C3" s="1">
        <v>2000000</v>
      </c>
      <c r="E3" s="12">
        <v>0.01</v>
      </c>
      <c r="F3" s="13">
        <v>1</v>
      </c>
      <c r="G3" s="9">
        <f>$C$4*$C$3+IF(F3=$C$5,$C$3,0)</f>
        <v>80000</v>
      </c>
      <c r="H3" s="1">
        <f>(1+E3)^-F3</f>
        <v>0.99009900990099009</v>
      </c>
      <c r="I3" s="10">
        <f>H3*G3</f>
        <v>79207.920792079211</v>
      </c>
    </row>
    <row r="4" spans="2:9" x14ac:dyDescent="0.3">
      <c r="B4" s="1" t="s">
        <v>74</v>
      </c>
      <c r="C4" s="1">
        <v>0.04</v>
      </c>
      <c r="E4" s="12">
        <v>1.4999999999999999E-2</v>
      </c>
      <c r="F4" s="13">
        <v>1.5</v>
      </c>
      <c r="G4" s="9">
        <f t="shared" ref="G4:G7" si="0">$C$4*$C$3+IF(F4=$C$5,$C$3,0)</f>
        <v>80000</v>
      </c>
      <c r="H4" s="1">
        <f t="shared" ref="H4:H7" si="1">(1+E4)^-F4</f>
        <v>0.97791461474968511</v>
      </c>
      <c r="I4" s="10">
        <f t="shared" ref="I4:I7" si="2">H4*G4</f>
        <v>78233.169179974808</v>
      </c>
    </row>
    <row r="5" spans="2:9" x14ac:dyDescent="0.3">
      <c r="B5" s="1" t="s">
        <v>129</v>
      </c>
      <c r="C5" s="1">
        <v>7</v>
      </c>
      <c r="E5" s="12">
        <v>0.02</v>
      </c>
      <c r="F5" s="13">
        <v>3</v>
      </c>
      <c r="G5" s="9">
        <f t="shared" si="0"/>
        <v>80000</v>
      </c>
      <c r="H5" s="1">
        <f t="shared" si="1"/>
        <v>0.94232233454704462</v>
      </c>
      <c r="I5" s="10">
        <f t="shared" si="2"/>
        <v>75385.786763763565</v>
      </c>
    </row>
    <row r="6" spans="2:9" x14ac:dyDescent="0.3">
      <c r="E6" s="12">
        <v>2.5000000000000001E-2</v>
      </c>
      <c r="F6" s="13">
        <v>4</v>
      </c>
      <c r="G6" s="9">
        <f t="shared" si="0"/>
        <v>80000</v>
      </c>
      <c r="H6" s="1">
        <f t="shared" si="1"/>
        <v>0.90595064479975507</v>
      </c>
      <c r="I6" s="10">
        <f t="shared" si="2"/>
        <v>72476.051583980399</v>
      </c>
    </row>
    <row r="7" spans="2:9" x14ac:dyDescent="0.3">
      <c r="E7" s="12">
        <v>0.03</v>
      </c>
      <c r="F7" s="13">
        <v>7</v>
      </c>
      <c r="G7" s="9">
        <f t="shared" si="0"/>
        <v>2080000</v>
      </c>
      <c r="H7" s="1">
        <f t="shared" si="1"/>
        <v>0.81309151134335378</v>
      </c>
      <c r="I7" s="10">
        <f t="shared" si="2"/>
        <v>1691230.3435941758</v>
      </c>
    </row>
    <row r="8" spans="2:9" x14ac:dyDescent="0.3">
      <c r="G8" s="9"/>
      <c r="I8" s="10"/>
    </row>
    <row r="9" spans="2:9" x14ac:dyDescent="0.3">
      <c r="E9" s="9"/>
      <c r="F9" s="9"/>
      <c r="G9" s="9"/>
      <c r="I9" s="10">
        <f>(SUM(H3:H7)*C4+H7)*C3</f>
        <v>1996533.2719139738</v>
      </c>
    </row>
    <row r="10" spans="2:9" x14ac:dyDescent="0.3">
      <c r="G10" s="9"/>
      <c r="I10" s="10"/>
    </row>
    <row r="11" spans="2:9" x14ac:dyDescent="0.3">
      <c r="G11" s="9"/>
      <c r="I11" s="10"/>
    </row>
    <row r="12" spans="2:9" x14ac:dyDescent="0.3">
      <c r="G12" s="9"/>
      <c r="I12" s="10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5" bestFit="1" customWidth="1"/>
    <col min="4" max="16384" width="10.83203125" style="1"/>
  </cols>
  <sheetData>
    <row r="5" spans="2:19" x14ac:dyDescent="0.3">
      <c r="C5" s="1"/>
      <c r="D5" s="3"/>
    </row>
    <row r="7" spans="2:19" x14ac:dyDescent="0.3">
      <c r="B7" s="1">
        <v>1</v>
      </c>
      <c r="C7" s="15">
        <v>1</v>
      </c>
    </row>
    <row r="8" spans="2:19" x14ac:dyDescent="0.3">
      <c r="B8" s="1">
        <v>2</v>
      </c>
      <c r="C8" s="15">
        <v>2</v>
      </c>
      <c r="O8" s="18"/>
      <c r="P8" s="18"/>
      <c r="Q8" s="18"/>
      <c r="R8" s="18"/>
      <c r="S8" s="18"/>
    </row>
    <row r="9" spans="2:19" x14ac:dyDescent="0.3">
      <c r="B9" s="1">
        <v>3</v>
      </c>
      <c r="C9" s="15" t="s">
        <v>96</v>
      </c>
      <c r="O9" s="18"/>
      <c r="P9" s="18"/>
      <c r="Q9" s="18"/>
      <c r="R9" s="18"/>
      <c r="S9" s="18"/>
    </row>
    <row r="10" spans="2:19" x14ac:dyDescent="0.3">
      <c r="B10" s="1">
        <v>4</v>
      </c>
      <c r="C10" s="15">
        <v>4</v>
      </c>
      <c r="O10" s="18"/>
      <c r="P10" s="18"/>
      <c r="Q10" s="18"/>
      <c r="R10" s="18"/>
      <c r="S10" s="18"/>
    </row>
    <row r="11" spans="2:19" x14ac:dyDescent="0.3">
      <c r="B11" s="1">
        <v>5</v>
      </c>
      <c r="C11" s="15" t="s">
        <v>97</v>
      </c>
      <c r="O11" s="18"/>
      <c r="P11" s="18"/>
      <c r="Q11" s="18"/>
      <c r="R11" s="18"/>
      <c r="S11" s="18"/>
    </row>
    <row r="12" spans="2:19" x14ac:dyDescent="0.3">
      <c r="B12" s="1">
        <v>6</v>
      </c>
      <c r="C12" s="15" t="s">
        <v>96</v>
      </c>
    </row>
    <row r="13" spans="2:19" x14ac:dyDescent="0.3">
      <c r="B13" s="1">
        <v>7</v>
      </c>
      <c r="C13" s="15">
        <v>7</v>
      </c>
    </row>
    <row r="14" spans="2:19" x14ac:dyDescent="0.3">
      <c r="B14" s="1">
        <v>8</v>
      </c>
      <c r="C14" s="15">
        <v>8</v>
      </c>
    </row>
    <row r="15" spans="2:19" x14ac:dyDescent="0.3">
      <c r="B15" s="1">
        <v>9</v>
      </c>
      <c r="C15" s="15" t="s">
        <v>96</v>
      </c>
    </row>
    <row r="16" spans="2:19" x14ac:dyDescent="0.3">
      <c r="B16" s="1">
        <v>10</v>
      </c>
      <c r="C16" s="15" t="s">
        <v>97</v>
      </c>
    </row>
    <row r="17" spans="2:3" x14ac:dyDescent="0.3">
      <c r="B17" s="1">
        <v>11</v>
      </c>
      <c r="C17" s="15">
        <v>11</v>
      </c>
    </row>
    <row r="18" spans="2:3" x14ac:dyDescent="0.3">
      <c r="B18" s="1">
        <v>12</v>
      </c>
      <c r="C18" s="15" t="s">
        <v>96</v>
      </c>
    </row>
    <row r="19" spans="2:3" x14ac:dyDescent="0.3">
      <c r="B19" s="1">
        <v>13</v>
      </c>
      <c r="C19" s="15">
        <v>13</v>
      </c>
    </row>
    <row r="20" spans="2:3" x14ac:dyDescent="0.3">
      <c r="B20" s="1">
        <v>14</v>
      </c>
      <c r="C20" s="15">
        <v>14</v>
      </c>
    </row>
    <row r="21" spans="2:3" x14ac:dyDescent="0.3">
      <c r="B21" s="1">
        <v>15</v>
      </c>
      <c r="C21" s="15" t="s">
        <v>98</v>
      </c>
    </row>
    <row r="23" spans="2:3" x14ac:dyDescent="0.3">
      <c r="B23" s="19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5892-A018-154D-A425-AA171494A570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4">
        <v>1</v>
      </c>
      <c r="C4" s="24">
        <v>2</v>
      </c>
      <c r="D4" s="24">
        <v>3</v>
      </c>
      <c r="F4" s="24">
        <v>1</v>
      </c>
    </row>
    <row r="5" spans="2:6" x14ac:dyDescent="0.3">
      <c r="F5" s="24">
        <v>4</v>
      </c>
    </row>
    <row r="6" spans="2:6" x14ac:dyDescent="0.3">
      <c r="F6" s="24">
        <v>7</v>
      </c>
    </row>
    <row r="8" spans="2:6" x14ac:dyDescent="0.3">
      <c r="F8" s="25">
        <f>B4*F4+C4*F5+D4*F6</f>
        <v>30</v>
      </c>
    </row>
    <row r="23" spans="2:2" x14ac:dyDescent="0.3">
      <c r="B23" s="19"/>
    </row>
    <row r="24" spans="2:2" x14ac:dyDescent="0.3">
      <c r="B24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997-C2A3-A348-8915-F27E2E70A2A9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4">
        <v>1</v>
      </c>
      <c r="C4" s="24">
        <v>2</v>
      </c>
      <c r="D4" s="24">
        <v>3</v>
      </c>
      <c r="F4" s="24">
        <v>1</v>
      </c>
      <c r="G4" s="24">
        <v>2</v>
      </c>
      <c r="H4" s="24">
        <v>3</v>
      </c>
    </row>
    <row r="5" spans="2:8" x14ac:dyDescent="0.3">
      <c r="F5" s="24">
        <v>4</v>
      </c>
      <c r="G5" s="24">
        <v>5</v>
      </c>
      <c r="H5" s="24">
        <v>6</v>
      </c>
    </row>
    <row r="6" spans="2:8" x14ac:dyDescent="0.3">
      <c r="F6" s="24">
        <v>7</v>
      </c>
      <c r="G6" s="24">
        <v>8</v>
      </c>
      <c r="H6" s="24">
        <v>9</v>
      </c>
    </row>
    <row r="8" spans="2:8" x14ac:dyDescent="0.3">
      <c r="F8" s="25">
        <f>B4*F4+C4*F5+D4*F6</f>
        <v>30</v>
      </c>
      <c r="G8" s="25">
        <f>B4*G4+C4*G5+D4*G6</f>
        <v>36</v>
      </c>
      <c r="H8" s="25">
        <f>B4*H4+C4*H5+D4*H6</f>
        <v>42</v>
      </c>
    </row>
    <row r="23" spans="2:2" x14ac:dyDescent="0.3">
      <c r="B23" s="19"/>
    </row>
    <row r="24" spans="2:2" x14ac:dyDescent="0.3">
      <c r="B24" s="1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3026-6DFB-2249-BE51-6CB095FC92D8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134</v>
      </c>
    </row>
  </sheetData>
  <hyperlinks>
    <hyperlink ref="B2" r:id="rId1" xr:uid="{BD7846BB-5E69-BE49-A07A-9E217B8DDE0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9"/>
  <sheetViews>
    <sheetView workbookViewId="0">
      <selection activeCell="C20" sqref="C20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47</v>
      </c>
    </row>
    <row r="4" spans="2:3" x14ac:dyDescent="0.3">
      <c r="C4" s="1" t="s">
        <v>49</v>
      </c>
    </row>
    <row r="5" spans="2:3" x14ac:dyDescent="0.3">
      <c r="C5" s="3" t="s">
        <v>50</v>
      </c>
    </row>
    <row r="6" spans="2:3" x14ac:dyDescent="0.3">
      <c r="C6" s="4" t="s">
        <v>51</v>
      </c>
    </row>
    <row r="8" spans="2:3" x14ac:dyDescent="0.3">
      <c r="B8" s="1" t="s">
        <v>48</v>
      </c>
    </row>
    <row r="10" spans="2:3" x14ac:dyDescent="0.3">
      <c r="C10" s="1" t="s">
        <v>52</v>
      </c>
    </row>
    <row r="11" spans="2:3" x14ac:dyDescent="0.3">
      <c r="C11" s="3" t="s">
        <v>53</v>
      </c>
    </row>
    <row r="13" spans="2:3" x14ac:dyDescent="0.3">
      <c r="C13" s="1" t="s">
        <v>54</v>
      </c>
    </row>
    <row r="14" spans="2:3" x14ac:dyDescent="0.3">
      <c r="C14" s="3" t="s">
        <v>55</v>
      </c>
    </row>
    <row r="16" spans="2:3" x14ac:dyDescent="0.3">
      <c r="C16" s="1" t="s">
        <v>56</v>
      </c>
    </row>
    <row r="17" spans="3:3" x14ac:dyDescent="0.3">
      <c r="C17" s="3" t="s">
        <v>57</v>
      </c>
    </row>
    <row r="19" spans="3:3" x14ac:dyDescent="0.3">
      <c r="C19" s="1" t="s">
        <v>131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5"/>
  </cols>
  <sheetData>
    <row r="2" spans="2:2" x14ac:dyDescent="0.3">
      <c r="B2" s="5" t="s">
        <v>62</v>
      </c>
    </row>
    <row r="3" spans="2:2" x14ac:dyDescent="0.3">
      <c r="B3" s="6" t="s">
        <v>64</v>
      </c>
    </row>
    <row r="5" spans="2:2" x14ac:dyDescent="0.3">
      <c r="B5" s="5" t="s">
        <v>65</v>
      </c>
    </row>
    <row r="6" spans="2:2" x14ac:dyDescent="0.3">
      <c r="B6" s="6" t="s">
        <v>66</v>
      </c>
    </row>
    <row r="8" spans="2:2" x14ac:dyDescent="0.3">
      <c r="B8" s="5" t="s">
        <v>54</v>
      </c>
    </row>
    <row r="9" spans="2:2" x14ac:dyDescent="0.3">
      <c r="B9" s="6" t="s">
        <v>55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5"/>
  </cols>
  <sheetData>
    <row r="2" spans="2:3" x14ac:dyDescent="0.3">
      <c r="B2" s="5" t="s">
        <v>116</v>
      </c>
    </row>
    <row r="3" spans="2:3" x14ac:dyDescent="0.3">
      <c r="B3" s="5" t="s">
        <v>106</v>
      </c>
      <c r="C3" s="5" t="s">
        <v>111</v>
      </c>
    </row>
    <row r="4" spans="2:3" x14ac:dyDescent="0.3">
      <c r="B4" s="5" t="s">
        <v>107</v>
      </c>
      <c r="C4" s="5" t="s">
        <v>112</v>
      </c>
    </row>
    <row r="5" spans="2:3" x14ac:dyDescent="0.3">
      <c r="B5" s="5" t="s">
        <v>108</v>
      </c>
      <c r="C5" s="5" t="s">
        <v>113</v>
      </c>
    </row>
    <row r="6" spans="2:3" x14ac:dyDescent="0.3">
      <c r="B6" s="5" t="s">
        <v>109</v>
      </c>
      <c r="C6" s="5" t="s">
        <v>114</v>
      </c>
    </row>
    <row r="7" spans="2:3" x14ac:dyDescent="0.3">
      <c r="B7" s="5" t="s">
        <v>110</v>
      </c>
      <c r="C7" s="5" t="s">
        <v>115</v>
      </c>
    </row>
    <row r="18" spans="2:2" x14ac:dyDescent="0.3">
      <c r="B18" s="5" t="s">
        <v>103</v>
      </c>
    </row>
    <row r="19" spans="2:2" x14ac:dyDescent="0.3">
      <c r="B19" s="5" t="s">
        <v>104</v>
      </c>
    </row>
    <row r="20" spans="2:2" x14ac:dyDescent="0.3">
      <c r="B20" s="5" t="s">
        <v>105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5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5"/>
  </cols>
  <sheetData>
    <row r="2" spans="2:2" x14ac:dyDescent="0.3">
      <c r="B2" s="5" t="s">
        <v>63</v>
      </c>
    </row>
    <row r="3" spans="2:2" x14ac:dyDescent="0.3">
      <c r="B3" s="6" t="s">
        <v>67</v>
      </c>
    </row>
    <row r="5" spans="2:2" x14ac:dyDescent="0.3">
      <c r="B5" s="5" t="s">
        <v>56</v>
      </c>
    </row>
    <row r="6" spans="2:2" x14ac:dyDescent="0.3">
      <c r="B6" s="6" t="s">
        <v>57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53500-3C0D-014E-9F8A-590FE07B5474}">
  <sheetPr>
    <tabColor rgb="FFFF0000"/>
  </sheetPr>
  <dimension ref="A1"/>
  <sheetViews>
    <sheetView workbookViewId="0">
      <selection activeCell="L6" sqref="L6"/>
    </sheetView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72AC-CC68-6540-BEC5-35E3E9665424}">
  <sheetPr>
    <tabColor rgb="FFFF0000"/>
  </sheetPr>
  <dimension ref="B2:Y2"/>
  <sheetViews>
    <sheetView workbookViewId="0"/>
  </sheetViews>
  <sheetFormatPr baseColWidth="10" defaultRowHeight="26" x14ac:dyDescent="0.3"/>
  <cols>
    <col min="1" max="16384" width="10.83203125" style="1"/>
  </cols>
  <sheetData>
    <row r="2" spans="2:25" x14ac:dyDescent="0.3">
      <c r="B2" s="1" t="s">
        <v>135</v>
      </c>
      <c r="E2" s="1" t="s">
        <v>136</v>
      </c>
      <c r="H2" s="1" t="s">
        <v>137</v>
      </c>
      <c r="K2" s="1" t="s">
        <v>138</v>
      </c>
      <c r="N2" s="1" t="s">
        <v>139</v>
      </c>
      <c r="Q2" s="1" t="s">
        <v>140</v>
      </c>
      <c r="T2" s="1" t="s">
        <v>141</v>
      </c>
      <c r="Y2" s="1" t="s">
        <v>142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VSCode</vt:lpstr>
      <vt:lpstr>Modules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  <vt:lpstr>MatMult1</vt:lpstr>
      <vt:lpstr>MatMult2</vt:lpstr>
      <vt:lpstr>SQL_GroupBy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2024-04-12T16:26:14Z</dcterms:modified>
</cp:coreProperties>
</file>