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vidromoff/Downloads/AA/GoodStuff/"/>
    </mc:Choice>
  </mc:AlternateContent>
  <xr:revisionPtr revIDLastSave="0" documentId="13_ncr:1_{71A2E444-374A-744A-8DA7-44479A0CC409}" xr6:coauthVersionLast="47" xr6:coauthVersionMax="47" xr10:uidLastSave="{00000000-0000-0000-0000-000000000000}"/>
  <bookViews>
    <workbookView xWindow="0" yWindow="0" windowWidth="28800" windowHeight="18000" xr2:uid="{C1F6CC11-1296-3549-A35C-9D74F73648F5}"/>
  </bookViews>
  <sheets>
    <sheet name="Today" sheetId="29" r:id="rId1"/>
    <sheet name="BigPicture" sheetId="30" r:id="rId2"/>
    <sheet name="Python" sheetId="36" r:id="rId3"/>
    <sheet name="iPython1" sheetId="38" r:id="rId4"/>
    <sheet name="iPython2" sheetId="55" r:id="rId5"/>
    <sheet name="iPython3" sheetId="52" r:id="rId6"/>
    <sheet name="Spyder" sheetId="39" r:id="rId7"/>
    <sheet name="dplyr1" sheetId="3" state="hidden" r:id="rId8"/>
    <sheet name="dplyr_db" sheetId="25" state="hidden" r:id="rId9"/>
    <sheet name="Types" sheetId="32" r:id="rId10"/>
    <sheet name="String" sheetId="53" r:id="rId11"/>
    <sheet name="Loops1" sheetId="51" r:id="rId12"/>
    <sheet name="Functions" sheetId="37" r:id="rId13"/>
    <sheet name="listMethods" sheetId="33" r:id="rId14"/>
    <sheet name="Loops2" sheetId="35" r:id="rId15"/>
    <sheet name="GitHub" sheetId="27" r:id="rId16"/>
    <sheet name="Homework" sheetId="45" r:id="rId17"/>
    <sheet name="WhoAmI" sheetId="44" r:id="rId18"/>
    <sheet name="getBondPrice" sheetId="48" r:id="rId19"/>
    <sheet name="getBondDuration" sheetId="49" r:id="rId20"/>
    <sheet name="getBondPrice_E" sheetId="41" r:id="rId21"/>
    <sheet name="getBondPrice_Z" sheetId="42" r:id="rId22"/>
    <sheet name="FizzBuzz" sheetId="50" r:id="rId23"/>
    <sheet name="MatMult1" sheetId="56" r:id="rId24"/>
    <sheet name="MatMult2" sheetId="57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_r2">#REF!</definedName>
    <definedName name="_R2_orig">[1]RSquareAdj!$C$6</definedName>
    <definedName name="A">[2]NextClass1_MeanVar!#REF!</definedName>
    <definedName name="A_x">[3]ProductRule!$C$14</definedName>
    <definedName name="A_x_h">[3]ProductRule!$C$16</definedName>
    <definedName name="AccrualPMT">[4]CDS!$I$21:$I$25</definedName>
    <definedName name="alan">[5]Excel!$C$10</definedName>
    <definedName name="alpha">[6]Liquidity_VaR!$G$28</definedName>
    <definedName name="B">[2]NextClass1_MeanVar!#REF!</definedName>
    <definedName name="b0">#REF!</definedName>
    <definedName name="b1_">#REF!</definedName>
    <definedName name="beta">#REF!</definedName>
    <definedName name="beta_0">[1]QualityOfFit!$C$1</definedName>
    <definedName name="beta0">[1]ExcelOutput!$C$1</definedName>
    <definedName name="beta1">#REF!</definedName>
    <definedName name="beta2">#REF!</definedName>
    <definedName name="bid">[6]Liquidity_VaR!$C$7:$C$23</definedName>
    <definedName name="Bins">#REF!</definedName>
    <definedName name="Bond_Value">#REF!</definedName>
    <definedName name="Bond_Value_">#REF!</definedName>
    <definedName name="C_">[7]OptionsHW!$C$20:$E$20</definedName>
    <definedName name="Cd">[8]Options2!#REF!</definedName>
    <definedName name="Change">[5]VaR0!#REF!</definedName>
    <definedName name="change1">#REF!</definedName>
    <definedName name="change2">#REF!</definedName>
    <definedName name="change3">#REF!</definedName>
    <definedName name="change4">#REF!</definedName>
    <definedName name="change5">#REF!</definedName>
    <definedName name="CI">#REF!</definedName>
    <definedName name="CI_lo">#REF!</definedName>
    <definedName name="Coffee">#REF!</definedName>
    <definedName name="contracts">[7]OptionsHW!$C$26:$E$26</definedName>
    <definedName name="corrmat">[9]PortfolioVaRExample!$M$43:$Q$47</definedName>
    <definedName name="CouponPmt">#REF!</definedName>
    <definedName name="couponRate">[10]qFunctions!$C$8</definedName>
    <definedName name="covmat">[11]VaR3!$D$43:$H$47</definedName>
    <definedName name="covmat_calc">[9]PortfolioVaRExample!$M$59:$Q$63</definedName>
    <definedName name="Cu">[8]Options2!#REF!</definedName>
    <definedName name="d">[8]Options2!$C$7</definedName>
    <definedName name="d1_">#REF!</definedName>
    <definedName name="d2_">#REF!</definedName>
    <definedName name="data">#REF!</definedName>
    <definedName name="df">#REF!</definedName>
    <definedName name="dollar_rate">[12]FX_Intro!$C$67</definedName>
    <definedName name="e">#REF!</definedName>
    <definedName name="e_2">#REF!</definedName>
    <definedName name="Eloss">[4]Spread2PD!$C$16</definedName>
    <definedName name="Epayoff">[4]CDS!$E$21:$E$25</definedName>
    <definedName name="ErrorFraction">[1]RSquareAdj!$C$7</definedName>
    <definedName name="F">[13]CentralLimitTheorem!$E$3</definedName>
    <definedName name="F_Draw">[13]FnS!$B$7:$B$106</definedName>
    <definedName name="F_Row">[13]CentralLimitTheorem!$E$5:$P$5</definedName>
    <definedName name="f_x">[3]ProductRule!$C$12</definedName>
    <definedName name="f_x_h">[3]ProductRule!$C$20</definedName>
    <definedName name="face">[10]qFunctions!$C$6</definedName>
    <definedName name="forward_rate">[12]FX_Intro!$C$68</definedName>
    <definedName name="Frequency">#REF!</definedName>
    <definedName name="g_x">[3]ProductRule!$C$13</definedName>
    <definedName name="g_x_h">[3]ProductRule!$D$20</definedName>
    <definedName name="h">[3]ProductRule!$C$15</definedName>
    <definedName name="hazard">[4]CDS!$B$7:$B$7</definedName>
    <definedName name="Heights">[14]Calcs_Mean2!$C$10:$C$109</definedName>
    <definedName name="Heights1">[14]Calcs_MeanDiff!$C$10:$C$109</definedName>
    <definedName name="Heights2">[14]Calcs_MeanDiff!$D$10:$D$109</definedName>
    <definedName name="idx">#REF!</definedName>
    <definedName name="Inflator">[1]RSquareAdj!$C$10</definedName>
    <definedName name="k">[2]Binomial!$C$14</definedName>
    <definedName name="LN_Sim">#REF!</definedName>
    <definedName name="loss">#REF!</definedName>
    <definedName name="loss_30">#REF!</definedName>
    <definedName name="loss_t">#REF!</definedName>
    <definedName name="lossAmount">[4]Spread2PD!$G$45</definedName>
    <definedName name="M">[9]MatrixMult_Credit!$I$7:$K$9</definedName>
    <definedName name="M1_">[9]MatrixMult_Credit!#REF!</definedName>
    <definedName name="M2_">[9]MatrixMult_Credit!#REF!</definedName>
    <definedName name="max">[2]NextClass1_MeanVar!$E$25</definedName>
    <definedName name="Mean">#REF!</definedName>
    <definedName name="midprice">[6]Liquidity_VaR!$E$7:$E$23</definedName>
    <definedName name="min">[2]NextClass1_MeanVar!$E$24</definedName>
    <definedName name="mu">[14]Calcs_Mean2!$O$23</definedName>
    <definedName name="MyBank">[15]Cor_N_Cov!$G$14:$G$35</definedName>
    <definedName name="MyBankDeposits">[15]Cor_N_Cov!$D$14:$D$35</definedName>
    <definedName name="MyFriendsBank">[15]Cor_N_Cov!$H$14:$H$35</definedName>
    <definedName name="MyFriendsDeposits">[15]Cor_N_Cov!$E$14:$E$35</definedName>
    <definedName name="n">[2]Binomial!$C$12</definedName>
    <definedName name="n_">#REF!</definedName>
    <definedName name="N__d1">[7]OptionsHW!$C$14:$E$14</definedName>
    <definedName name="N__d2">[7]OptionsHW!$C$15:$E$15</definedName>
    <definedName name="N_d1">[7]OptionsHW!$C$12:$E$12</definedName>
    <definedName name="N_d2">[7]OptionsHW!$C$13:$E$13</definedName>
    <definedName name="n1_">[14]Calcs_MeanDiff!$R$19</definedName>
    <definedName name="n2_">[14]Calcs_MeanDiff!$R$20</definedName>
    <definedName name="NewError">[1]RSquareAdj!$C$11</definedName>
    <definedName name="notional">[7]OptionsHW!$C$25:$E$25</definedName>
    <definedName name="offer">[6]Liquidity_VaR!$D$7:$D$23</definedName>
    <definedName name="p">[2]Binomial!$C$13</definedName>
    <definedName name="PD">[4]CDS!$C$21:$C$25</definedName>
    <definedName name="PDF">[14]Calcs_Mean2!$K$10:$K$30</definedName>
    <definedName name="Period">#REF!</definedName>
    <definedName name="peso_rate">[12]FX_Intro!$C$66</definedName>
    <definedName name="Pij">#REF!</definedName>
    <definedName name="pmt">#REF!</definedName>
    <definedName name="pmt_">#REF!</definedName>
    <definedName name="pmtperyear">[16]Bond!$C$6</definedName>
    <definedName name="pmts">[16]Bond!$E$12:$E$25</definedName>
    <definedName name="price1">#REF!</definedName>
    <definedName name="price2">#REF!</definedName>
    <definedName name="price3">#REF!</definedName>
    <definedName name="price4">#REF!</definedName>
    <definedName name="price5">#REF!</definedName>
    <definedName name="Prices">#REF!</definedName>
    <definedName name="Probability1">[15]Copula3!$E$13:$E$62</definedName>
    <definedName name="Probability2">[15]Copula3!$F$13:$F$62</definedName>
    <definedName name="PS">[4]CDS!$C$11:$C$15</definedName>
    <definedName name="PV">[4]CDS!$E$11:$E$15</definedName>
    <definedName name="PV_">[4]CDS!$F$21:$F$25</definedName>
    <definedName name="pv_rf">[4]Spread2PD!$F$20:$F$29</definedName>
    <definedName name="pv_rf_">[4]Spread2PD!$F$40:$F$44</definedName>
    <definedName name="pv2_">[16]Dur2!$G$12:$G$25</definedName>
    <definedName name="PVA">[16]InstallmentLoan!$F$3</definedName>
    <definedName name="Pvalue">[14]Calcs_VarianceDiff!$E$18</definedName>
    <definedName name="PVPMT_A">[4]CDS!$J$21:$J$25</definedName>
    <definedName name="q">#REF!</definedName>
    <definedName name="r_">#REF!</definedName>
    <definedName name="range">[2]NextClass1_MeanVar!$E$26</definedName>
    <definedName name="rate">[4]CDS!$C$7</definedName>
    <definedName name="rated">[7]fxHW!$F$4:$H$4</definedName>
    <definedName name="ratef">[7]fxHW!$F$5:$H$5</definedName>
    <definedName name="RatingLast">[17]CreditMatrix!$D$10:$D$109</definedName>
    <definedName name="RatingNow">[17]CreditMatrix!$E$10:$E$109</definedName>
    <definedName name="ratingsTbl">[17]CreditMatrix!$B$2:$C$7</definedName>
    <definedName name="Ratio">[14]Calcs_VarianceDiff!$E$17</definedName>
    <definedName name="Recovery">[4]Spread2PD!$D$40:$D$44</definedName>
    <definedName name="risk1">#REF!</definedName>
    <definedName name="risk2">#REF!</definedName>
    <definedName name="risk3">#REF!</definedName>
    <definedName name="RSE">#REF!</definedName>
    <definedName name="RSS">[1]RSquareAdj!#REF!</definedName>
    <definedName name="s">#REF!</definedName>
    <definedName name="S0">#REF!</definedName>
    <definedName name="S0_e_qt">[7]OptionsHW!$C$17:$E$17</definedName>
    <definedName name="SampleVar1">[14]Calcs_VarianceDiff!$E$13</definedName>
    <definedName name="SampleVar2">[14]Calcs_VarianceDiff!$E$14</definedName>
    <definedName name="SD">#REF!</definedName>
    <definedName name="sd_x">[1]MaximumLikelihood!$C$3</definedName>
    <definedName name="SD_xbar">[14]Calcs_Mean2!$O$28</definedName>
    <definedName name="SE0">#REF!</definedName>
    <definedName name="SE1_">#REF!</definedName>
    <definedName name="SE2_">#REF!</definedName>
    <definedName name="Shares">[11]VaR3!$D$6:$H$6</definedName>
    <definedName name="Sick">#REF!</definedName>
    <definedName name="sigma">[14]Calcs_Mean1!$O$21</definedName>
    <definedName name="simS">[6]Liquidity_VaR!$G$29</definedName>
    <definedName name="sims_a">[11]VaR1!$I$19:$I$39</definedName>
    <definedName name="sims_h">[11]VaR1!$H$19:$H$39</definedName>
    <definedName name="simSpread">[6]Liquidity_VaR!$J$7:$J$23</definedName>
    <definedName name="simSpreadPerShare">[6]Liquidity_VaR!$H$7:$H$23</definedName>
    <definedName name="Smoking">#REF!</definedName>
    <definedName name="Spot">[7]fxHW!$F$3:$H$3</definedName>
    <definedName name="spread">[6]Liquidity_VaR!$F$7:$F$23</definedName>
    <definedName name="SpreadVaR">#REF!</definedName>
    <definedName name="ssreg">#REF!</definedName>
    <definedName name="ssresid">#REF!</definedName>
    <definedName name="SST">#REF!</definedName>
    <definedName name="SSx">#REF!</definedName>
    <definedName name="StartingPortfolio">[4]ExporeInf!$C$29:$H$29</definedName>
    <definedName name="stdev">#REF!</definedName>
    <definedName name="Sum">[13]CentralLimitTheorem!$C$7:$C$106</definedName>
    <definedName name="t">#REF!</definedName>
    <definedName name="t_">[4]CDS!$B$21:$B$25</definedName>
    <definedName name="table_asf">[18]ASF!$C$31:$D$34</definedName>
    <definedName name="Time">#REF!</definedName>
    <definedName name="Time_">[4]Spread2PD!$B$40:$B$44</definedName>
    <definedName name="tmat">[4]ExporeInf!$C$3:$H$8</definedName>
    <definedName name="tmat12">#REF!</definedName>
    <definedName name="tmat5">[4]ExporeInf!$C$12:$H$17</definedName>
    <definedName name="tmatInf">[4]ExporeInf!$C$21:$H$26</definedName>
    <definedName name="TotalValue">[11]VaR3!$D$52</definedName>
    <definedName name="TSS">[1]RSquareAdj!#REF!</definedName>
    <definedName name="u">[9]MatrixMult_Credit!#REF!</definedName>
    <definedName name="usd_peso">[12]FX_Intro!$C$65</definedName>
    <definedName name="v">'[19]2_PMT'!$C$13</definedName>
    <definedName name="Value">[11]VaR3!$D$50:$H$50</definedName>
    <definedName name="value_01">[16]Dur2!$I$12</definedName>
    <definedName name="value_lo">#REF!</definedName>
    <definedName name="value_rf_">[4]Spread2PD!$C$40:$C$44</definedName>
    <definedName name="Variance">[11]VaR3!$D$61</definedName>
    <definedName name="Variance_calc">[9]PortfolioVaRExample!$M$65</definedName>
    <definedName name="Volatility">#REF!</definedName>
    <definedName name="Volatility_calc">#REF!</definedName>
    <definedName name="volmat">[9]PortfolioVaRExample!$M$52:$Q$56</definedName>
    <definedName name="vols">[9]PortfolioVaRExample!$J$52:$J$56</definedName>
    <definedName name="vols_">[9]PortfolioVaRExample!$M$49:$Q$49</definedName>
    <definedName name="w">[9]MatrixMult_CovCorr!$M$43:$M$45</definedName>
    <definedName name="weight">[17]CreditMatrix_Weighted!$F$10:$F$109</definedName>
    <definedName name="weights">[11]VaR3!$C$55:$C$59</definedName>
    <definedName name="Withdrawl">[20]InvestmentReturns!$B$12</definedName>
    <definedName name="X">[2]NextClass1_MeanVar!$C$30:$C$129</definedName>
    <definedName name="x_draw">#REF!</definedName>
    <definedName name="X_e_rt">[7]OptionsHW!$C$18:$E$18</definedName>
    <definedName name="x1_">#REF!</definedName>
    <definedName name="xbar">[14]Calcs_Mean2!$O$20</definedName>
    <definedName name="xbar_mu__sigma_average">[14]Calcs_Mean1!$O$29</definedName>
    <definedName name="xbar1">[14]Calcs_MeanDiff!$R$21</definedName>
    <definedName name="xbar2">[14]Calcs_MeanDiff!$R$22</definedName>
    <definedName name="y">[16]Bond!$C$8</definedName>
    <definedName name="y_draw">#REF!</definedName>
    <definedName name="ybar">#REF!</definedName>
    <definedName name="years">[16]Bond!$C$7</definedName>
    <definedName name="yhat">#REF!</definedName>
    <definedName name="ytm">[10]qFunctions!$C$7</definedName>
    <definedName name="YTM_rf">#REF!</definedName>
    <definedName name="σ">#REF!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57" l="1"/>
  <c r="G8" i="57"/>
  <c r="F8" i="57"/>
  <c r="F8" i="56"/>
  <c r="G7" i="42" l="1"/>
  <c r="G6" i="42"/>
  <c r="G5" i="42"/>
  <c r="G4" i="42"/>
  <c r="G3" i="42"/>
  <c r="G7" i="41"/>
  <c r="G6" i="41"/>
  <c r="G5" i="41"/>
  <c r="G4" i="41"/>
  <c r="G3" i="41"/>
  <c r="I9" i="42"/>
  <c r="H12" i="49"/>
  <c r="I12" i="49" s="1"/>
  <c r="J12" i="49" s="1"/>
  <c r="G12" i="49"/>
  <c r="G13" i="49" s="1"/>
  <c r="H11" i="49"/>
  <c r="I11" i="49" s="1"/>
  <c r="J11" i="49" s="1"/>
  <c r="G11" i="49"/>
  <c r="H10" i="49"/>
  <c r="I10" i="49" s="1"/>
  <c r="J10" i="49" s="1"/>
  <c r="G10" i="49"/>
  <c r="H9" i="49"/>
  <c r="I9" i="49" s="1"/>
  <c r="J9" i="49" s="1"/>
  <c r="G9" i="49"/>
  <c r="H8" i="49"/>
  <c r="I8" i="49" s="1"/>
  <c r="J8" i="49" s="1"/>
  <c r="G8" i="49"/>
  <c r="H7" i="49"/>
  <c r="I7" i="49" s="1"/>
  <c r="J7" i="49" s="1"/>
  <c r="G7" i="49"/>
  <c r="H6" i="49"/>
  <c r="I6" i="49" s="1"/>
  <c r="J6" i="49" s="1"/>
  <c r="G6" i="49"/>
  <c r="H5" i="49"/>
  <c r="I5" i="49" s="1"/>
  <c r="J5" i="49" s="1"/>
  <c r="G5" i="49"/>
  <c r="H4" i="49"/>
  <c r="I4" i="49" s="1"/>
  <c r="J4" i="49" s="1"/>
  <c r="G4" i="49"/>
  <c r="H3" i="49"/>
  <c r="I3" i="49" s="1"/>
  <c r="G3" i="49"/>
  <c r="J22" i="48"/>
  <c r="J21" i="48"/>
  <c r="J20" i="48"/>
  <c r="J19" i="48"/>
  <c r="J18" i="48"/>
  <c r="J17" i="48"/>
  <c r="J16" i="48"/>
  <c r="J15" i="48"/>
  <c r="J14" i="48"/>
  <c r="J13" i="48"/>
  <c r="J12" i="48"/>
  <c r="G12" i="48"/>
  <c r="J11" i="48"/>
  <c r="G11" i="48"/>
  <c r="J10" i="48"/>
  <c r="G10" i="48"/>
  <c r="J9" i="48"/>
  <c r="G9" i="48"/>
  <c r="J8" i="48"/>
  <c r="G8" i="48"/>
  <c r="J7" i="48"/>
  <c r="G7" i="48"/>
  <c r="J6" i="48"/>
  <c r="G6" i="48"/>
  <c r="J5" i="48"/>
  <c r="G5" i="48"/>
  <c r="J4" i="48"/>
  <c r="G4" i="48"/>
  <c r="J3" i="48"/>
  <c r="G3" i="48"/>
  <c r="G13" i="48" l="1"/>
  <c r="J23" i="48"/>
  <c r="I16" i="49"/>
  <c r="I19" i="49"/>
  <c r="J3" i="49"/>
  <c r="J16" i="49" l="1"/>
  <c r="J19" i="49"/>
  <c r="I22" i="49"/>
  <c r="J22" i="49" l="1"/>
  <c r="H7" i="42" l="1"/>
  <c r="I7" i="42"/>
  <c r="H6" i="42"/>
  <c r="H5" i="42"/>
  <c r="I5" i="42"/>
  <c r="H4" i="42"/>
  <c r="I4" i="42" s="1"/>
  <c r="H3" i="42"/>
  <c r="I3" i="42"/>
  <c r="H7" i="41"/>
  <c r="I9" i="41" s="1"/>
  <c r="I7" i="41"/>
  <c r="H6" i="41"/>
  <c r="H5" i="41"/>
  <c r="I5" i="41"/>
  <c r="H4" i="41"/>
  <c r="H3" i="41"/>
  <c r="I3" i="41"/>
  <c r="I4" i="41" l="1"/>
  <c r="I6" i="41"/>
  <c r="I6" i="42"/>
</calcChain>
</file>

<file path=xl/sharedStrings.xml><?xml version="1.0" encoding="utf-8"?>
<sst xmlns="http://schemas.openxmlformats.org/spreadsheetml/2006/main" count="210" uniqueCount="173">
  <si>
    <t>Filter</t>
  </si>
  <si>
    <t>Select</t>
  </si>
  <si>
    <t>Arrange</t>
  </si>
  <si>
    <t>Mutate</t>
  </si>
  <si>
    <t>Summarize</t>
  </si>
  <si>
    <t>Group_by</t>
  </si>
  <si>
    <t>right join</t>
  </si>
  <si>
    <t>inner join</t>
  </si>
  <si>
    <t>full join</t>
  </si>
  <si>
    <t>left join</t>
  </si>
  <si>
    <t>dplyr</t>
  </si>
  <si>
    <t>joins</t>
  </si>
  <si>
    <t>https://github.com/</t>
  </si>
  <si>
    <t>https://desktop.github.com/</t>
  </si>
  <si>
    <t>Exercise 0</t>
  </si>
  <si>
    <t>Exercise 1</t>
  </si>
  <si>
    <t>Exercise 2</t>
  </si>
  <si>
    <t>Exercise 3</t>
  </si>
  <si>
    <t>Exercise 4</t>
  </si>
  <si>
    <t>Exercise 5</t>
  </si>
  <si>
    <t>Create GitHub account</t>
  </si>
  <si>
    <t>Create Repository on GitHub</t>
  </si>
  <si>
    <t>Create Repository with GitHub Desktop</t>
  </si>
  <si>
    <t>On GitHub Desktop …</t>
  </si>
  <si>
    <t>Explore Github</t>
  </si>
  <si>
    <t>Download GitHub Desktop</t>
  </si>
  <si>
    <t>Add a file</t>
  </si>
  <si>
    <t>Create a repository with GitHub Desktop</t>
  </si>
  <si>
    <t>Select Repository from top menu</t>
  </si>
  <si>
    <t>https://github.com/rstudio/shiny-examples</t>
  </si>
  <si>
    <t>Download Zip File</t>
  </si>
  <si>
    <t>Share the Repository</t>
  </si>
  <si>
    <t>Add a file from your computer</t>
  </si>
  <si>
    <t>Select Remove</t>
  </si>
  <si>
    <t>Collaborator adjusts file and makes Pull Request</t>
  </si>
  <si>
    <r>
      <rPr>
        <sz val="14"/>
        <color rgb="FFFF0000"/>
        <rFont val="Calibri (Body)"/>
      </rPr>
      <t>A</t>
    </r>
    <r>
      <rPr>
        <sz val="14"/>
        <color theme="1"/>
        <rFont val="Calibri"/>
        <family val="2"/>
        <scheme val="minor"/>
      </rPr>
      <t>:</t>
    </r>
  </si>
  <si>
    <t>Merge to Main Branch on desktop</t>
  </si>
  <si>
    <t>Select 'Also move this repository to trash'</t>
  </si>
  <si>
    <t>Accept Pull Request</t>
  </si>
  <si>
    <t>Push to GitHub Repository</t>
  </si>
  <si>
    <t>On GitHub …</t>
  </si>
  <si>
    <t>Share Repository</t>
  </si>
  <si>
    <t>Go to settings</t>
  </si>
  <si>
    <t>Collaborator Updates Repository</t>
  </si>
  <si>
    <t>Scroll down to Danger Zone</t>
  </si>
  <si>
    <t>Collaborator makes Pull Request</t>
  </si>
  <si>
    <t>Select 'Delete this Repository'</t>
  </si>
  <si>
    <t>Fetch with GitHub Desktop</t>
  </si>
  <si>
    <t>Merge to Desktop</t>
  </si>
  <si>
    <t>Change the file</t>
  </si>
  <si>
    <r>
      <t xml:space="preserve">Goto </t>
    </r>
    <r>
      <rPr>
        <sz val="14"/>
        <color rgb="FFFF0000"/>
        <rFont val="Calibri (Body)"/>
      </rPr>
      <t>A</t>
    </r>
  </si>
  <si>
    <t>Topics</t>
  </si>
  <si>
    <t>Homework</t>
  </si>
  <si>
    <t>Last week</t>
  </si>
  <si>
    <t>This week</t>
  </si>
  <si>
    <t>Next week</t>
  </si>
  <si>
    <t>Python</t>
  </si>
  <si>
    <t>Text Type:</t>
  </si>
  <si>
    <t>str</t>
  </si>
  <si>
    <t>Numeric Types:</t>
  </si>
  <si>
    <t>Sequence Types:</t>
  </si>
  <si>
    <t>Mapping Type:</t>
  </si>
  <si>
    <t>dict</t>
  </si>
  <si>
    <t>Set Types:</t>
  </si>
  <si>
    <t>Boolean Type:</t>
  </si>
  <si>
    <t>bool</t>
  </si>
  <si>
    <t>Binary Types:</t>
  </si>
  <si>
    <t>list, tuple, range</t>
  </si>
  <si>
    <t>int, float</t>
  </si>
  <si>
    <t>set</t>
  </si>
  <si>
    <t>bytes, bytearray</t>
  </si>
  <si>
    <t>Memorize:</t>
  </si>
  <si>
    <t>mylist</t>
  </si>
  <si>
    <t>mylist.sort()</t>
  </si>
  <si>
    <t>mylist.index(x)</t>
  </si>
  <si>
    <t>mylist.reverse()</t>
  </si>
  <si>
    <t>mylist.append(x)</t>
  </si>
  <si>
    <t>mylist.copy()</t>
  </si>
  <si>
    <t>mylist.extend(x)</t>
  </si>
  <si>
    <t>mylist.insert(i,x)</t>
  </si>
  <si>
    <t>mylist.clear()</t>
  </si>
  <si>
    <t>mylist.pop(i)</t>
  </si>
  <si>
    <t>mylist.remove(x)</t>
  </si>
  <si>
    <t>Numpy</t>
  </si>
  <si>
    <t>dictionary methods</t>
  </si>
  <si>
    <t>list methods</t>
  </si>
  <si>
    <t>Installation</t>
  </si>
  <si>
    <t>Online sources</t>
  </si>
  <si>
    <t>Python Anaconda</t>
  </si>
  <si>
    <t>https://www.anaconda.com/products/individual</t>
  </si>
  <si>
    <t>Scroll to the bottom</t>
  </si>
  <si>
    <t>Online Editor</t>
  </si>
  <si>
    <t>https://www.python.org/shell/</t>
  </si>
  <si>
    <t>Online Jupyter</t>
  </si>
  <si>
    <t>https://jupyter.org/try</t>
  </si>
  <si>
    <t>Online Spyder</t>
  </si>
  <si>
    <t>https://docs.spyder-ide.org/current/installation.html</t>
  </si>
  <si>
    <t>Lists</t>
  </si>
  <si>
    <t>Dictionaries</t>
  </si>
  <si>
    <t>Loops</t>
  </si>
  <si>
    <t>Functions</t>
  </si>
  <si>
    <t>iPython</t>
  </si>
  <si>
    <t>Spyder</t>
  </si>
  <si>
    <t>https://ipython.org/notebook.html</t>
  </si>
  <si>
    <t>Jupyter</t>
  </si>
  <si>
    <t>https://jupyter.org/</t>
  </si>
  <si>
    <t>https://www.spyder-ide.org/</t>
  </si>
  <si>
    <t>t</t>
  </si>
  <si>
    <t>C</t>
  </si>
  <si>
    <t>PV</t>
  </si>
  <si>
    <t>PVCF</t>
  </si>
  <si>
    <t>face</t>
  </si>
  <si>
    <t>ytm</t>
  </si>
  <si>
    <t>coupon</t>
  </si>
  <si>
    <t>maturity</t>
  </si>
  <si>
    <t>yc</t>
  </si>
  <si>
    <t>getBondPrice</t>
  </si>
  <si>
    <t>getDuration</t>
  </si>
  <si>
    <t>WhoAmI</t>
  </si>
  <si>
    <t>FizzBuzz</t>
  </si>
  <si>
    <t>Question</t>
  </si>
  <si>
    <t>Points</t>
  </si>
  <si>
    <t>getBondPrice_enumerate</t>
  </si>
  <si>
    <t>getBondPrice_zip</t>
  </si>
  <si>
    <t>pv</t>
  </si>
  <si>
    <t>p</t>
  </si>
  <si>
    <t>couponRate</t>
  </si>
  <si>
    <t>cf</t>
  </si>
  <si>
    <t>pvcf</t>
  </si>
  <si>
    <t>w</t>
  </si>
  <si>
    <t>pvcf*t</t>
  </si>
  <si>
    <t>w*t</t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</si>
  <si>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scheme val="minor"/>
      </rPr>
      <t>pvcf</t>
    </r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</si>
  <si>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charset val="2"/>
        <scheme val="minor"/>
      </rPr>
      <t>w</t>
    </r>
  </si>
  <si>
    <t>Duration</t>
  </si>
  <si>
    <t>fizz</t>
  </si>
  <si>
    <t>buzz</t>
  </si>
  <si>
    <t>fizzbuzz</t>
  </si>
  <si>
    <t>Work is submitted through GitHub</t>
  </si>
  <si>
    <t>getBondPriceDuration</t>
  </si>
  <si>
    <t>getBondPrice_E</t>
  </si>
  <si>
    <t>getBondPrice_Z</t>
  </si>
  <si>
    <t>Note</t>
  </si>
  <si>
    <t>ipynb files can be uploaded and downloaded</t>
  </si>
  <si>
    <t>ipynb files can be downloaded as .py files and opened in Spyder</t>
  </si>
  <si>
    <t>a</t>
  </si>
  <si>
    <t>b</t>
  </si>
  <si>
    <t>x</t>
  </si>
  <si>
    <t>c</t>
  </si>
  <si>
    <t>v</t>
  </si>
  <si>
    <t>above</t>
  </si>
  <si>
    <t>below</t>
  </si>
  <si>
    <t>cut</t>
  </si>
  <si>
    <t>copy</t>
  </si>
  <si>
    <t>paste</t>
  </si>
  <si>
    <t>Shortcuts (Hit Esc):</t>
  </si>
  <si>
    <t>Obj_ListMethods.py</t>
  </si>
  <si>
    <t>Obj_ListMethods.ipynb</t>
  </si>
  <si>
    <t>GitHub</t>
  </si>
  <si>
    <t>mystr1 = 'Hello'</t>
  </si>
  <si>
    <t>mystr2 = 'World!'</t>
  </si>
  <si>
    <t>mystr = mystr1 + " " + mystr2</t>
  </si>
  <si>
    <t>print(mystr)</t>
  </si>
  <si>
    <t>type(mystr)</t>
  </si>
  <si>
    <t>mylist.count(x)</t>
  </si>
  <si>
    <t>Assignment Link:</t>
  </si>
  <si>
    <t>Click the link after you have logged into GitHub and installed GitHub Desktop.</t>
  </si>
  <si>
    <t>"abc".join(mylist)</t>
  </si>
  <si>
    <t>m</t>
  </si>
  <si>
    <t>Please find the link on your Canvas page.</t>
  </si>
  <si>
    <t>Google Colab</t>
  </si>
  <si>
    <t>i = 0</t>
  </si>
  <si>
    <t>while i &lt; 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</si>
</sst>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0.0"/>
  </numFmts>
  <fonts count="15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 (Body)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theme="0" tint="-0.249977111117893"/>
      <name val="Calibri"/>
      <family val="2"/>
      <scheme val="minor"/>
    </font>
    <font>
      <sz val="20"/>
      <color theme="0" tint="-0.34998626667073579"/>
      <name val="Calibri"/>
      <family val="2"/>
      <scheme val="minor"/>
    </font>
    <font>
      <sz val="20"/>
      <color theme="1"/>
      <name val="Calibri"/>
      <family val="2"/>
      <charset val="2"/>
      <scheme val="minor"/>
    </font>
    <font>
      <sz val="20"/>
      <color theme="1"/>
      <name val="Symbol"/>
      <charset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0" fontId="3" fillId="2" borderId="0" xfId="1" applyFont="1" applyFill="1"/>
    <xf numFmtId="0" fontId="4" fillId="2" borderId="0" xfId="1" applyFont="1" applyFill="1"/>
    <xf numFmtId="0" fontId="5" fillId="2" borderId="0" xfId="0" applyFont="1" applyFill="1"/>
    <xf numFmtId="0" fontId="2" fillId="2" borderId="0" xfId="1" applyFill="1"/>
    <xf numFmtId="0" fontId="5" fillId="2" borderId="0" xfId="0" applyFont="1" applyFill="1" applyAlignment="1">
      <alignment horizontal="right"/>
    </xf>
    <xf numFmtId="0" fontId="8" fillId="2" borderId="0" xfId="0" applyFont="1" applyFill="1" applyAlignment="1">
      <alignment vertical="top"/>
    </xf>
    <xf numFmtId="0" fontId="1" fillId="3" borderId="0" xfId="0" applyFont="1" applyFill="1"/>
    <xf numFmtId="0" fontId="2" fillId="3" borderId="0" xfId="1" applyFill="1"/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164" fontId="1" fillId="2" borderId="0" xfId="0" applyNumberFormat="1" applyFont="1" applyFill="1"/>
    <xf numFmtId="44" fontId="1" fillId="2" borderId="0" xfId="0" applyNumberFormat="1" applyFont="1" applyFill="1"/>
    <xf numFmtId="0" fontId="1" fillId="2" borderId="0" xfId="0" applyFont="1" applyFill="1" applyAlignment="1">
      <alignment horizontal="center"/>
    </xf>
    <xf numFmtId="165" fontId="1" fillId="2" borderId="0" xfId="3" applyNumberFormat="1" applyFont="1" applyFill="1"/>
    <xf numFmtId="166" fontId="1" fillId="2" borderId="0" xfId="0" applyNumberFormat="1" applyFont="1" applyFill="1"/>
    <xf numFmtId="0" fontId="9" fillId="2" borderId="0" xfId="0" applyFont="1" applyFill="1"/>
    <xf numFmtId="0" fontId="1" fillId="2" borderId="0" xfId="0" applyFont="1" applyFill="1" applyAlignment="1">
      <alignment horizontal="right"/>
    </xf>
    <xf numFmtId="164" fontId="1" fillId="2" borderId="0" xfId="2" applyNumberFormat="1" applyFont="1" applyFill="1"/>
    <xf numFmtId="9" fontId="1" fillId="2" borderId="0" xfId="0" applyNumberFormat="1" applyFont="1" applyFill="1"/>
    <xf numFmtId="0" fontId="10" fillId="4" borderId="0" xfId="0" applyFont="1" applyFill="1"/>
    <xf numFmtId="0" fontId="11" fillId="2" borderId="0" xfId="0" applyFont="1" applyFill="1"/>
    <xf numFmtId="44" fontId="1" fillId="2" borderId="0" xfId="2" applyFont="1" applyFill="1"/>
    <xf numFmtId="0" fontId="12" fillId="2" borderId="0" xfId="0" applyFont="1" applyFill="1"/>
    <xf numFmtId="1" fontId="1" fillId="2" borderId="0" xfId="0" applyNumberFormat="1" applyFont="1" applyFill="1"/>
    <xf numFmtId="0" fontId="13" fillId="2" borderId="0" xfId="0" applyFont="1" applyFill="1" applyAlignment="1">
      <alignment horizontal="right"/>
    </xf>
    <xf numFmtId="0" fontId="1" fillId="5" borderId="0" xfId="0" applyFont="1" applyFill="1"/>
    <xf numFmtId="0" fontId="1" fillId="6" borderId="0" xfId="0" applyFont="1" applyFill="1"/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9" Type="http://schemas.openxmlformats.org/officeDocument/2006/relationships/externalLink" Target="externalLinks/externalLink14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9.xml"/><Relationship Id="rId42" Type="http://schemas.openxmlformats.org/officeDocument/2006/relationships/externalLink" Target="externalLinks/externalLink17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4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7.xml"/><Relationship Id="rId37" Type="http://schemas.openxmlformats.org/officeDocument/2006/relationships/externalLink" Target="externalLinks/externalLink12.xml"/><Relationship Id="rId40" Type="http://schemas.openxmlformats.org/officeDocument/2006/relationships/externalLink" Target="externalLinks/externalLink15.xml"/><Relationship Id="rId45" Type="http://schemas.openxmlformats.org/officeDocument/2006/relationships/externalLink" Target="externalLinks/externalLink2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36" Type="http://schemas.openxmlformats.org/officeDocument/2006/relationships/externalLink" Target="externalLinks/externalLink11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6.xml"/><Relationship Id="rId44" Type="http://schemas.openxmlformats.org/officeDocument/2006/relationships/externalLink" Target="externalLinks/externalLink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35" Type="http://schemas.openxmlformats.org/officeDocument/2006/relationships/externalLink" Target="externalLinks/externalLink10.xml"/><Relationship Id="rId43" Type="http://schemas.openxmlformats.org/officeDocument/2006/relationships/externalLink" Target="externalLinks/externalLink18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8.xml"/><Relationship Id="rId38" Type="http://schemas.openxmlformats.org/officeDocument/2006/relationships/externalLink" Target="externalLinks/externalLink13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YKaxCTefIMA5YC_ROaCOizoxEKkYzKpB/view?usp=sharing" TargetMode="External"/><Relationship Id="rId1" Type="http://schemas.openxmlformats.org/officeDocument/2006/relationships/hyperlink" Target="https://classroom.github.com/a/W7nY0jHZ" TargetMode="Externa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Fizz_buzz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5</xdr:row>
      <xdr:rowOff>304800</xdr:rowOff>
    </xdr:from>
    <xdr:to>
      <xdr:col>13</xdr:col>
      <xdr:colOff>609600</xdr:colOff>
      <xdr:row>16</xdr:row>
      <xdr:rowOff>157062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F8B04F-94A0-0A48-A00B-B04DE74AC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8700" y="1955800"/>
          <a:ext cx="7772400" cy="34844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14</xdr:row>
      <xdr:rowOff>63500</xdr:rowOff>
    </xdr:from>
    <xdr:to>
      <xdr:col>12</xdr:col>
      <xdr:colOff>444500</xdr:colOff>
      <xdr:row>21</xdr:row>
      <xdr:rowOff>25400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7ED423-15D8-FE49-8E22-F8A124002D26}"/>
            </a:ext>
          </a:extLst>
        </xdr:cNvPr>
        <xdr:cNvSpPr txBox="1"/>
      </xdr:nvSpPr>
      <xdr:spPr>
        <a:xfrm>
          <a:off x="876300" y="5016500"/>
          <a:ext cx="11518900" cy="227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 Up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 sure to have GitHub Desktop installed and have a free GitHub account installed.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Accept the assignment and go to your GitHub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Move the Example files into the local repository (That’s the folder you have selected on your computer):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Hit the Green Button that says Code and then select use GitHub Desktop.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a folder on your computer. It will become the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the change.</a:t>
          </a:r>
          <a:endParaRPr lang="en-US" sz="1100"/>
        </a:p>
      </xdr:txBody>
    </xdr:sp>
    <xdr:clientData/>
  </xdr:twoCellAnchor>
  <xdr:twoCellAnchor>
    <xdr:from>
      <xdr:col>1</xdr:col>
      <xdr:colOff>50800</xdr:colOff>
      <xdr:row>22</xdr:row>
      <xdr:rowOff>12700</xdr:rowOff>
    </xdr:from>
    <xdr:to>
      <xdr:col>12</xdr:col>
      <xdr:colOff>444500</xdr:colOff>
      <xdr:row>28</xdr:row>
      <xdr:rowOff>304800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2CF731-9F75-444E-825B-785A22B5D870}"/>
            </a:ext>
          </a:extLst>
        </xdr:cNvPr>
        <xdr:cNvSpPr txBox="1"/>
      </xdr:nvSpPr>
      <xdr:spPr>
        <a:xfrm>
          <a:off x="876300" y="7607300"/>
          <a:ext cx="11518900" cy="227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First Practice Steps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Move the empty practice files into your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and then push the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 to action to observe the test of the file. (It will fail at first. This is for practice.)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your computer Open and update the WhoAmI_File.py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and then push the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 to action to observe the test of the file.</a:t>
          </a:r>
        </a:p>
        <a:p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</xdr:row>
      <xdr:rowOff>0</xdr:rowOff>
    </xdr:from>
    <xdr:to>
      <xdr:col>11</xdr:col>
      <xdr:colOff>177800</xdr:colOff>
      <xdr:row>7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77DFA9-1DF5-F04C-9148-D1DB03E4C38D}"/>
            </a:ext>
          </a:extLst>
        </xdr:cNvPr>
        <xdr:cNvSpPr txBox="1"/>
      </xdr:nvSpPr>
      <xdr:spPr>
        <a:xfrm>
          <a:off x="812800" y="330200"/>
          <a:ext cx="8445500" cy="208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# Identify yourself for grading</a:t>
          </a:r>
        </a:p>
        <a:p>
          <a:endParaRPr lang="en-US" sz="2000"/>
        </a:p>
        <a:p>
          <a:r>
            <a:rPr lang="en-US" sz="2000"/>
            <a:t>def WhoAmI():</a:t>
          </a:r>
        </a:p>
        <a:p>
          <a:r>
            <a:rPr lang="en-US" sz="2000"/>
            <a:t>    return('djr2132')</a:t>
          </a:r>
          <a:endParaRPr lang="en-US" sz="2000" baseline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1</xdr:row>
      <xdr:rowOff>101600</xdr:rowOff>
    </xdr:from>
    <xdr:to>
      <xdr:col>15</xdr:col>
      <xdr:colOff>812800</xdr:colOff>
      <xdr:row>21</xdr:row>
      <xdr:rowOff>292100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EFB8BDD-D29D-2C45-A694-00592CE1577F}"/>
            </a:ext>
          </a:extLst>
        </xdr:cNvPr>
        <xdr:cNvSpPr txBox="1"/>
      </xdr:nvSpPr>
      <xdr:spPr>
        <a:xfrm>
          <a:off x="12649200" y="431800"/>
          <a:ext cx="4292600" cy="679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r>
            <a:rPr lang="en-US" sz="1400"/>
            <a:t>def getBondPrice(y, face, couponRate, m, ppy=1):</a:t>
          </a:r>
        </a:p>
        <a:p>
          <a:r>
            <a:rPr lang="en-US" sz="1400"/>
            <a:t>    &lt;Your</a:t>
          </a:r>
          <a:r>
            <a:rPr lang="en-US" sz="1400" baseline="0"/>
            <a:t> work&gt;</a:t>
          </a:r>
          <a:endParaRPr lang="en-US" sz="1400"/>
        </a:p>
        <a:p>
          <a:r>
            <a:rPr lang="en-US" sz="1400"/>
            <a:t>    return(bondPrice)</a:t>
          </a:r>
        </a:p>
        <a:p>
          <a:endParaRPr lang="en-US" sz="1400"/>
        </a:p>
        <a:p>
          <a:endParaRPr lang="en-US" sz="1400"/>
        </a:p>
        <a:p>
          <a:r>
            <a:rPr lang="en-US" sz="1400"/>
            <a:t>#</a:t>
          </a:r>
          <a:r>
            <a:rPr lang="en-US" sz="1400" baseline="0"/>
            <a:t> Test values</a:t>
          </a:r>
          <a:endParaRPr lang="en-US" sz="1400"/>
        </a:p>
        <a:p>
          <a:endParaRPr lang="en-US" sz="1400"/>
        </a:p>
        <a:p>
          <a:r>
            <a:rPr lang="en-US" sz="1400"/>
            <a:t>y = 0.03</a:t>
          </a:r>
        </a:p>
        <a:p>
          <a:r>
            <a:rPr lang="en-US" sz="1400"/>
            <a:t>face = 2000000</a:t>
          </a:r>
        </a:p>
        <a:p>
          <a:r>
            <a:rPr lang="en-US" sz="1400"/>
            <a:t>couponRate = 0.04</a:t>
          </a:r>
        </a:p>
        <a:p>
          <a:r>
            <a:rPr lang="en-US" sz="1400"/>
            <a:t>m = 10</a:t>
          </a:r>
        </a:p>
        <a:p>
          <a:r>
            <a:rPr lang="en-US" sz="1400"/>
            <a:t>ppy = 1</a:t>
          </a:r>
        </a:p>
        <a:p>
          <a:r>
            <a:rPr lang="en-US" sz="1400"/>
            <a:t>ppy = 2</a:t>
          </a:r>
        </a:p>
        <a:p>
          <a:r>
            <a:rPr lang="en-US" sz="1400"/>
            <a:t>#&lt;no</a:t>
          </a:r>
          <a:r>
            <a:rPr lang="en-US" sz="1400" baseline="0"/>
            <a:t> ppy value passed&gt;</a:t>
          </a:r>
          <a:endParaRPr lang="en-US" sz="14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2</xdr:row>
      <xdr:rowOff>0</xdr:rowOff>
    </xdr:from>
    <xdr:to>
      <xdr:col>14</xdr:col>
      <xdr:colOff>127000</xdr:colOff>
      <xdr:row>20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ADC3DD-FD00-1247-AFA5-073F1624BDAC}"/>
            </a:ext>
          </a:extLst>
        </xdr:cNvPr>
        <xdr:cNvSpPr txBox="1"/>
      </xdr:nvSpPr>
      <xdr:spPr>
        <a:xfrm>
          <a:off x="13690600" y="660400"/>
          <a:ext cx="4191000" cy="595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r>
            <a:rPr lang="en-US" sz="1400"/>
            <a:t>def getBondDuration(y, face, couponRate, m, ppy = 1):</a:t>
          </a:r>
        </a:p>
        <a:p>
          <a:r>
            <a:rPr lang="en-US" sz="1400"/>
            <a:t>    &lt;Your</a:t>
          </a:r>
          <a:r>
            <a:rPr lang="en-US" sz="1400" baseline="0"/>
            <a:t> work&gt;</a:t>
          </a:r>
          <a:endParaRPr lang="en-US" sz="1400"/>
        </a:p>
        <a:p>
          <a:r>
            <a:rPr lang="en-US" sz="1400"/>
            <a:t>    return(bondDuration)</a:t>
          </a:r>
        </a:p>
        <a:p>
          <a:endParaRPr lang="en-US" sz="1400"/>
        </a:p>
        <a:p>
          <a:endParaRPr lang="en-US" sz="1400"/>
        </a:p>
        <a:p>
          <a:endParaRPr lang="en-US" sz="1400"/>
        </a:p>
        <a:p>
          <a:r>
            <a:rPr lang="en-US" sz="1400"/>
            <a:t>#</a:t>
          </a:r>
          <a:r>
            <a:rPr lang="en-US" sz="1400" baseline="0"/>
            <a:t> Test values</a:t>
          </a:r>
          <a:endParaRPr lang="en-US" sz="1400"/>
        </a:p>
        <a:p>
          <a:endParaRPr lang="en-US" sz="1400"/>
        </a:p>
        <a:p>
          <a:r>
            <a:rPr lang="en-US" sz="1400"/>
            <a:t>y = 0.03</a:t>
          </a:r>
        </a:p>
        <a:p>
          <a:r>
            <a:rPr lang="en-US" sz="1400"/>
            <a:t>face = 2000000</a:t>
          </a:r>
        </a:p>
        <a:p>
          <a:r>
            <a:rPr lang="en-US" sz="1400"/>
            <a:t>couponRate = 0.04</a:t>
          </a:r>
        </a:p>
        <a:p>
          <a:r>
            <a:rPr lang="en-US" sz="1400"/>
            <a:t>m = 10</a:t>
          </a:r>
        </a:p>
        <a:p>
          <a:r>
            <a:rPr lang="en-US" sz="1400"/>
            <a:t>ppy = 1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12700</xdr:rowOff>
    </xdr:from>
    <xdr:to>
      <xdr:col>16</xdr:col>
      <xdr:colOff>393700</xdr:colOff>
      <xdr:row>15</xdr:row>
      <xdr:rowOff>50800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4C9CF8F-06E6-1347-B3CD-9778CE542638}"/>
            </a:ext>
          </a:extLst>
        </xdr:cNvPr>
        <xdr:cNvSpPr txBox="1"/>
      </xdr:nvSpPr>
      <xdr:spPr>
        <a:xfrm>
          <a:off x="10401300" y="673100"/>
          <a:ext cx="5346700" cy="433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﻿def getBondPrice_E(face, couponRate, m, yc)</a:t>
          </a:r>
        </a:p>
        <a:p>
          <a:r>
            <a:rPr lang="en-US" sz="1100"/>
            <a:t>    &lt;Your</a:t>
          </a:r>
          <a:r>
            <a:rPr lang="en-US" sz="1100" baseline="0"/>
            <a:t> work using enumerate&gt;</a:t>
          </a:r>
          <a:endParaRPr lang="en-US" sz="1100"/>
        </a:p>
        <a:p>
          <a:r>
            <a:rPr lang="en-US" sz="1100"/>
            <a:t>    return(bondPrice)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</a:t>
          </a:r>
          <a:r>
            <a:rPr lang="en-US" sz="1100" baseline="0"/>
            <a:t> Test values</a:t>
          </a:r>
          <a:endParaRPr lang="en-US" sz="1100"/>
        </a:p>
        <a:p>
          <a:endParaRPr lang="en-US" sz="1100"/>
        </a:p>
        <a:p>
          <a:r>
            <a:rPr lang="en-US" sz="1100"/>
            <a:t>yc = [.010,.015,.020,.025,.030]</a:t>
          </a:r>
        </a:p>
        <a:p>
          <a:r>
            <a:rPr lang="en-US" sz="1100"/>
            <a:t>face = 2000000</a:t>
          </a:r>
        </a:p>
        <a:p>
          <a:r>
            <a:rPr lang="en-US" sz="1100"/>
            <a:t>couponRate = .04</a:t>
          </a:r>
        </a:p>
        <a:p>
          <a:r>
            <a:rPr lang="en-US" sz="1100"/>
            <a:t>m = 5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16</xdr:col>
      <xdr:colOff>393700</xdr:colOff>
      <xdr:row>15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AF2171-F467-FB40-8415-42274B715CC9}"/>
            </a:ext>
          </a:extLst>
        </xdr:cNvPr>
        <xdr:cNvSpPr txBox="1"/>
      </xdr:nvSpPr>
      <xdr:spPr>
        <a:xfrm>
          <a:off x="10401300" y="660400"/>
          <a:ext cx="5346700" cy="433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﻿def getBondPrice_Z(face, couponRate, times, yc):</a:t>
          </a:r>
        </a:p>
        <a:p>
          <a:r>
            <a:rPr lang="en-US" sz="1100"/>
            <a:t>    &lt;Your</a:t>
          </a:r>
          <a:r>
            <a:rPr lang="en-US" sz="1100" baseline="0"/>
            <a:t> work using zip&gt;</a:t>
          </a:r>
          <a:endParaRPr lang="en-US" sz="1100"/>
        </a:p>
        <a:p>
          <a:r>
            <a:rPr lang="en-US" sz="1100"/>
            <a:t>    return(bondPrice)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</a:t>
          </a:r>
          <a:r>
            <a:rPr lang="en-US" sz="1100" baseline="0"/>
            <a:t> Test values</a:t>
          </a:r>
          <a:endParaRPr lang="en-US" sz="1100"/>
        </a:p>
        <a:p>
          <a:r>
            <a:rPr lang="en-US" sz="1100"/>
            <a:t>﻿</a:t>
          </a:r>
        </a:p>
        <a:p>
          <a:r>
            <a:rPr lang="en-US" sz="1100"/>
            <a:t>yc = [.010,.015,.020,.025,.030]</a:t>
          </a:r>
        </a:p>
        <a:p>
          <a:r>
            <a:rPr lang="en-US" sz="1100"/>
            <a:t>times=[1,1.5,3,4,7]</a:t>
          </a:r>
        </a:p>
        <a:p>
          <a:r>
            <a:rPr lang="en-US" sz="1100"/>
            <a:t>face = 2000000</a:t>
          </a:r>
        </a:p>
        <a:p>
          <a:r>
            <a:rPr lang="en-US" sz="1100"/>
            <a:t>couponRate = .04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562355</xdr:colOff>
      <xdr:row>0</xdr:row>
      <xdr:rowOff>229685</xdr:rowOff>
    </xdr:from>
    <xdr:ext cx="2659895" cy="1059072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9F0BAC-6735-9742-9CD2-5F67EDC083C6}"/>
            </a:ext>
          </a:extLst>
        </xdr:cNvPr>
        <xdr:cNvSpPr/>
      </xdr:nvSpPr>
      <xdr:spPr>
        <a:xfrm>
          <a:off x="6455155" y="229685"/>
          <a:ext cx="2659895" cy="105907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i="1" u="sng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l Tarikh" pitchFamily="2" charset="-78"/>
            </a:rPr>
            <a:t>fizz buzz</a:t>
          </a:r>
        </a:p>
      </xdr:txBody>
    </xdr:sp>
    <xdr:clientData/>
  </xdr:oneCellAnchor>
  <xdr:twoCellAnchor>
    <xdr:from>
      <xdr:col>5</xdr:col>
      <xdr:colOff>406400</xdr:colOff>
      <xdr:row>6</xdr:row>
      <xdr:rowOff>203200</xdr:rowOff>
    </xdr:from>
    <xdr:to>
      <xdr:col>11</xdr:col>
      <xdr:colOff>139700</xdr:colOff>
      <xdr:row>13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973E6EB-5369-FC4E-82DF-7383BB1F3611}"/>
            </a:ext>
          </a:extLst>
        </xdr:cNvPr>
        <xdr:cNvSpPr txBox="1"/>
      </xdr:nvSpPr>
      <xdr:spPr>
        <a:xfrm>
          <a:off x="4648200" y="2184400"/>
          <a:ext cx="4686300" cy="229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# Have this code run for any start and finish values</a:t>
          </a:r>
        </a:p>
        <a:p>
          <a:endParaRPr lang="en-US" sz="1400"/>
        </a:p>
        <a:p>
          <a:r>
            <a:rPr lang="en-US" sz="1400"/>
            <a:t>def FizzBuzz(start, finish):</a:t>
          </a:r>
        </a:p>
        <a:p>
          <a:r>
            <a:rPr lang="en-US" sz="1400"/>
            <a:t>    outlist = []</a:t>
          </a:r>
        </a:p>
        <a:p>
          <a:r>
            <a:rPr lang="en-US" sz="1400"/>
            <a:t>    # &lt;Your work&gt;</a:t>
          </a:r>
        </a:p>
        <a:p>
          <a:r>
            <a:rPr lang="en-US" sz="1400"/>
            <a:t>    return(outlist)</a:t>
          </a:r>
        </a:p>
      </xdr:txBody>
    </xdr:sp>
    <xdr:clientData/>
  </xdr:twoCellAnchor>
  <xdr:twoCellAnchor>
    <xdr:from>
      <xdr:col>5</xdr:col>
      <xdr:colOff>393700</xdr:colOff>
      <xdr:row>14</xdr:row>
      <xdr:rowOff>317500</xdr:rowOff>
    </xdr:from>
    <xdr:to>
      <xdr:col>11</xdr:col>
      <xdr:colOff>127000</xdr:colOff>
      <xdr:row>21</xdr:row>
      <xdr:rowOff>304800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D7477B-D914-4948-83AE-95D82EECAC7D}"/>
            </a:ext>
          </a:extLst>
        </xdr:cNvPr>
        <xdr:cNvSpPr txBox="1"/>
      </xdr:nvSpPr>
      <xdr:spPr>
        <a:xfrm>
          <a:off x="4635500" y="4940300"/>
          <a:ext cx="4686300" cy="229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# Tools: Append to a list</a:t>
          </a:r>
        </a:p>
        <a:p>
          <a:endParaRPr lang="en-US" sz="1400"/>
        </a:p>
        <a:p>
          <a:r>
            <a:rPr lang="en-US" sz="1400"/>
            <a:t>myEmptyList = []</a:t>
          </a:r>
        </a:p>
        <a:p>
          <a:r>
            <a:rPr lang="en-US" sz="1400"/>
            <a:t>for i in range(1,5):</a:t>
          </a:r>
        </a:p>
        <a:p>
          <a:r>
            <a:rPr lang="en-US" sz="1400"/>
            <a:t>    myEmptyList.append(i)</a:t>
          </a:r>
        </a:p>
        <a:p>
          <a:r>
            <a:rPr lang="en-US" sz="1400"/>
            <a:t>    </a:t>
          </a:r>
        </a:p>
        <a:p>
          <a:r>
            <a:rPr lang="en-US" sz="1400"/>
            <a:t>print(myEmptyList)</a:t>
          </a:r>
        </a:p>
        <a:p>
          <a:r>
            <a:rPr lang="en-US" sz="1400"/>
            <a:t>  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5</xdr:row>
      <xdr:rowOff>304800</xdr:rowOff>
    </xdr:from>
    <xdr:to>
      <xdr:col>13</xdr:col>
      <xdr:colOff>609600</xdr:colOff>
      <xdr:row>16</xdr:row>
      <xdr:rowOff>157062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EE9EC1-04F8-584B-BCFF-9074669A9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8700" y="1955800"/>
          <a:ext cx="7772400" cy="34844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5</xdr:row>
      <xdr:rowOff>304800</xdr:rowOff>
    </xdr:from>
    <xdr:to>
      <xdr:col>13</xdr:col>
      <xdr:colOff>609600</xdr:colOff>
      <xdr:row>16</xdr:row>
      <xdr:rowOff>157062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860F09-C285-8F4A-B133-8AFE7AC1A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8700" y="1955800"/>
          <a:ext cx="7772400" cy="3484462"/>
        </a:xfrm>
        <a:prstGeom prst="rect">
          <a:avLst/>
        </a:prstGeom>
      </xdr:spPr>
    </xdr:pic>
    <xdr:clientData/>
  </xdr:twoCellAnchor>
  <xdr:twoCellAnchor>
    <xdr:from>
      <xdr:col>0</xdr:col>
      <xdr:colOff>812800</xdr:colOff>
      <xdr:row>2</xdr:row>
      <xdr:rowOff>0</xdr:rowOff>
    </xdr:from>
    <xdr:to>
      <xdr:col>4</xdr:col>
      <xdr:colOff>457200</xdr:colOff>
      <xdr:row>11</xdr:row>
      <xdr:rowOff>304800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24DC49-0CED-AF4C-935C-BAA30165C262}"/>
            </a:ext>
          </a:extLst>
        </xdr:cNvPr>
        <xdr:cNvSpPr txBox="1"/>
      </xdr:nvSpPr>
      <xdr:spPr>
        <a:xfrm>
          <a:off x="812800" y="660400"/>
          <a:ext cx="2946400" cy="327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&lt;html&gt;</a:t>
          </a:r>
        </a:p>
        <a:p>
          <a:r>
            <a:rPr lang="en-US" sz="1100"/>
            <a:t>&lt;body&gt;</a:t>
          </a:r>
        </a:p>
        <a:p>
          <a:endParaRPr lang="en-US" sz="1100"/>
        </a:p>
        <a:p>
          <a:r>
            <a:rPr lang="en-US" sz="1100"/>
            <a:t>&lt;h1&gt;Heading 1&lt;/h1&gt;</a:t>
          </a:r>
        </a:p>
        <a:p>
          <a:r>
            <a:rPr lang="en-US" sz="1100"/>
            <a:t>&lt;h2&gt;Heading 2&lt;/h2&gt;</a:t>
          </a:r>
        </a:p>
        <a:p>
          <a:r>
            <a:rPr lang="en-US" sz="1100"/>
            <a:t>&lt;h3&gt;Heading 3&lt;/h3&gt;</a:t>
          </a:r>
        </a:p>
        <a:p>
          <a:r>
            <a:rPr lang="en-US" sz="1100"/>
            <a:t>&lt;h4&gt;Heading 4&lt;/h4&gt;</a:t>
          </a:r>
        </a:p>
        <a:p>
          <a:r>
            <a:rPr lang="en-US" sz="1100"/>
            <a:t>&lt;h5&gt;Heading 5&lt;/h5&gt;</a:t>
          </a:r>
        </a:p>
        <a:p>
          <a:r>
            <a:rPr lang="en-US" sz="1100"/>
            <a:t>&lt;h6&gt;Heading 6&lt;/h6&gt;</a:t>
          </a:r>
        </a:p>
        <a:p>
          <a:endParaRPr lang="en-US" sz="1100"/>
        </a:p>
        <a:p>
          <a:r>
            <a:rPr lang="en-US" sz="1100"/>
            <a:t>&lt;/body&gt;</a:t>
          </a:r>
        </a:p>
        <a:p>
          <a:r>
            <a:rPr lang="en-US" sz="1100"/>
            <a:t>&lt;/html&gt;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508000</xdr:colOff>
      <xdr:row>7</xdr:row>
      <xdr:rowOff>215900</xdr:rowOff>
    </xdr:from>
    <xdr:to>
      <xdr:col>14</xdr:col>
      <xdr:colOff>25400</xdr:colOff>
      <xdr:row>13</xdr:row>
      <xdr:rowOff>223891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58FBF0-1801-6E45-801A-78A4B31EB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2527300"/>
          <a:ext cx="7772400" cy="19891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317500</xdr:colOff>
      <xdr:row>0</xdr:row>
      <xdr:rowOff>317500</xdr:rowOff>
    </xdr:from>
    <xdr:to>
      <xdr:col>20</xdr:col>
      <xdr:colOff>584200</xdr:colOff>
      <xdr:row>33</xdr:row>
      <xdr:rowOff>254000</xdr:rowOff>
    </xdr:to>
    <xdr:pic>
      <xdr:nvPicPr>
        <xdr:cNvPr id="2" name="Picture 1" descr="I fell out with tapply and in love with dplyr – scottishsnow">
          <a:extLst>
            <a:ext uri="{FF2B5EF4-FFF2-40B4-BE49-F238E27FC236}">
              <a16:creationId xmlns:a16="http://schemas.microsoft.com/office/drawing/2014/main" id="{425A0083-F407-2F47-A3AC-0B259BCD4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0" y="317500"/>
          <a:ext cx="9347200" cy="1083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317500</xdr:colOff>
      <xdr:row>0</xdr:row>
      <xdr:rowOff>317500</xdr:rowOff>
    </xdr:from>
    <xdr:to>
      <xdr:col>20</xdr:col>
      <xdr:colOff>584200</xdr:colOff>
      <xdr:row>33</xdr:row>
      <xdr:rowOff>254000</xdr:rowOff>
    </xdr:to>
    <xdr:pic>
      <xdr:nvPicPr>
        <xdr:cNvPr id="2" name="Picture 1" descr="I fell out with tapply and in love with dplyr – scottishsnow">
          <a:extLst>
            <a:ext uri="{FF2B5EF4-FFF2-40B4-BE49-F238E27FC236}">
              <a16:creationId xmlns:a16="http://schemas.microsoft.com/office/drawing/2014/main" id="{5F09B959-6333-0342-AEEE-6DC349948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0" y="317500"/>
          <a:ext cx="9347200" cy="1083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25400</xdr:colOff>
      <xdr:row>12</xdr:row>
      <xdr:rowOff>0</xdr:rowOff>
    </xdr:from>
    <xdr:to>
      <xdr:col>7</xdr:col>
      <xdr:colOff>431800</xdr:colOff>
      <xdr:row>21</xdr:row>
      <xdr:rowOff>304800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EC0CB40-803B-D14B-BB61-18805ED22D29}"/>
            </a:ext>
          </a:extLst>
        </xdr:cNvPr>
        <xdr:cNvSpPr txBox="1"/>
      </xdr:nvSpPr>
      <xdr:spPr>
        <a:xfrm>
          <a:off x="850900" y="3962400"/>
          <a:ext cx="5359400" cy="327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library(readxl)</a:t>
          </a:r>
        </a:p>
        <a:p>
          <a:r>
            <a:rPr lang="en-US" sz="1100"/>
            <a:t>library(dplyr)</a:t>
          </a:r>
        </a:p>
        <a:p>
          <a:endParaRPr lang="en-US" sz="1100"/>
        </a:p>
        <a:p>
          <a:r>
            <a:rPr lang="en-US" sz="1100"/>
            <a:t>db1 &lt;- read_excel("C4RM_Class9.xlsx", sheet = "dplyr_db1")</a:t>
          </a:r>
        </a:p>
        <a:p>
          <a:r>
            <a:rPr lang="en-US" sz="1100"/>
            <a:t>db2 &lt;- read_excel("C4RM_Class9.xlsx", sheet = "dplyr_db2")</a:t>
          </a:r>
        </a:p>
        <a:p>
          <a:r>
            <a:rPr lang="en-US" sz="1100"/>
            <a:t>db3 &lt;- read_excel("C4RM_Class9.xlsx", sheet = "dplyr_db3")</a:t>
          </a:r>
        </a:p>
        <a:p>
          <a:r>
            <a:rPr lang="en-US" sz="1100"/>
            <a:t>db4 &lt;- read_excel("C4RM_Class9.xlsx", sheet = "dplyr_db4")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304800</xdr:colOff>
      <xdr:row>9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C86F6C-4533-8B41-97DD-4555AB32968A}"/>
            </a:ext>
          </a:extLst>
        </xdr:cNvPr>
        <xdr:cNvSpPr txBox="1"/>
      </xdr:nvSpPr>
      <xdr:spPr>
        <a:xfrm>
          <a:off x="825500" y="330200"/>
          <a:ext cx="27813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for i in range(5):</a:t>
          </a:r>
        </a:p>
        <a:p>
          <a:r>
            <a:rPr lang="en-US" sz="2000"/>
            <a:t>    print(i)</a:t>
          </a:r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4</xdr:col>
      <xdr:colOff>304800</xdr:colOff>
      <xdr:row>19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3CC6F3B-168F-714F-B518-A643AF1588FC}"/>
            </a:ext>
          </a:extLst>
        </xdr:cNvPr>
        <xdr:cNvSpPr txBox="1"/>
      </xdr:nvSpPr>
      <xdr:spPr>
        <a:xfrm>
          <a:off x="825500" y="3632200"/>
          <a:ext cx="27813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mylist = ['cat','dog','fish']</a:t>
          </a:r>
        </a:p>
        <a:p>
          <a:r>
            <a:rPr lang="en-US" sz="2000"/>
            <a:t>for x in mylist:</a:t>
          </a:r>
        </a:p>
        <a:p>
          <a:r>
            <a:rPr lang="en-US" sz="2000"/>
            <a:t>    print(x)</a:t>
          </a: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4</xdr:col>
      <xdr:colOff>304800</xdr:colOff>
      <xdr:row>29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3F3B1F5-67A9-E249-B7AB-9F0557541BE6}"/>
            </a:ext>
          </a:extLst>
        </xdr:cNvPr>
        <xdr:cNvSpPr txBox="1"/>
      </xdr:nvSpPr>
      <xdr:spPr>
        <a:xfrm>
          <a:off x="825500" y="6934200"/>
          <a:ext cx="27813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﻿i = 0</a:t>
          </a:r>
        </a:p>
        <a:p>
          <a:r>
            <a:rPr lang="en-US" sz="2000"/>
            <a:t>while i &lt; 5:</a:t>
          </a:r>
        </a:p>
        <a:p>
          <a:r>
            <a:rPr lang="en-US" sz="2000"/>
            <a:t>    print(i)</a:t>
          </a:r>
        </a:p>
        <a:p>
          <a:r>
            <a:rPr lang="en-US" sz="2000"/>
            <a:t>    i += 1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2</xdr:row>
      <xdr:rowOff>25400</xdr:rowOff>
    </xdr:from>
    <xdr:to>
      <xdr:col>4</xdr:col>
      <xdr:colOff>469900</xdr:colOff>
      <xdr:row>10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68B4FD-5532-3943-B33C-4E8758E9E468}"/>
            </a:ext>
          </a:extLst>
        </xdr:cNvPr>
        <xdr:cNvSpPr txBox="1"/>
      </xdr:nvSpPr>
      <xdr:spPr>
        <a:xfrm>
          <a:off x="990600" y="685800"/>
          <a:ext cx="27813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# Example</a:t>
          </a:r>
        </a:p>
        <a:p>
          <a:endParaRPr lang="en-US" sz="2000"/>
        </a:p>
        <a:p>
          <a:r>
            <a:rPr lang="en-US" sz="2000"/>
            <a:t>﻿def MySum(a,b):</a:t>
          </a:r>
        </a:p>
        <a:p>
          <a:r>
            <a:rPr lang="en-US" sz="2000"/>
            <a:t>    value = a+b</a:t>
          </a:r>
        </a:p>
        <a:p>
          <a:r>
            <a:rPr lang="en-US" sz="2000"/>
            <a:t>    return(value)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444500</xdr:colOff>
      <xdr:row>9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FF95B3A-4E72-2B4B-91A1-2B3E154CF393}"/>
            </a:ext>
          </a:extLst>
        </xdr:cNvPr>
        <xdr:cNvSpPr txBox="1"/>
      </xdr:nvSpPr>
      <xdr:spPr>
        <a:xfrm>
          <a:off x="5778500" y="330200"/>
          <a:ext cx="45720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# Tuple</a:t>
          </a:r>
        </a:p>
        <a:p>
          <a:endParaRPr lang="en-US" sz="2000"/>
        </a:p>
        <a:p>
          <a:r>
            <a:rPr lang="en-US" sz="2000"/>
            <a:t>mytup = (1,2,3)</a:t>
          </a:r>
        </a:p>
        <a:p>
          <a:r>
            <a:rPr lang="en-US" sz="2000"/>
            <a:t>for x in mytup:</a:t>
          </a:r>
        </a:p>
        <a:p>
          <a:r>
            <a:rPr lang="en-US" sz="2000"/>
            <a:t>    print(x)</a:t>
          </a:r>
        </a:p>
        <a:p>
          <a:endParaRPr lang="en-US" sz="2000"/>
        </a:p>
        <a:p>
          <a:r>
            <a:rPr lang="en-US" sz="2000"/>
            <a:t># Error:</a:t>
          </a:r>
        </a:p>
        <a:p>
          <a:r>
            <a:rPr lang="en-US" sz="2000"/>
            <a:t>mytup[0] = 10</a:t>
          </a:r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6</xdr:col>
      <xdr:colOff>444500</xdr:colOff>
      <xdr:row>19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490D107-9D42-B24A-B4E1-B4CDEEDAF44F}"/>
            </a:ext>
          </a:extLst>
        </xdr:cNvPr>
        <xdr:cNvSpPr txBox="1"/>
      </xdr:nvSpPr>
      <xdr:spPr>
        <a:xfrm>
          <a:off x="5778500" y="3632200"/>
          <a:ext cx="45720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mylist = ['cat','dog','fish']</a:t>
          </a:r>
        </a:p>
        <a:p>
          <a:r>
            <a:rPr lang="en-US" sz="2000"/>
            <a:t>for i,x in enumerate(mylist):</a:t>
          </a:r>
        </a:p>
        <a:p>
          <a:r>
            <a:rPr lang="en-US" sz="2000"/>
            <a:t>    print(i,x)</a:t>
          </a: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6</xdr:col>
      <xdr:colOff>444500</xdr:colOff>
      <xdr:row>29</xdr:row>
      <xdr:rowOff>76200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7069412-257C-BE44-827A-C7D003C6FBA9}"/>
            </a:ext>
          </a:extLst>
        </xdr:cNvPr>
        <xdr:cNvSpPr txBox="1"/>
      </xdr:nvSpPr>
      <xdr:spPr>
        <a:xfrm>
          <a:off x="5778500" y="6934200"/>
          <a:ext cx="45720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mylist = ['cat','dog','fish']</a:t>
          </a:r>
        </a:p>
        <a:p>
          <a:r>
            <a:rPr lang="en-US" sz="2000"/>
            <a:t>mylist2 = ['lion','wolf','whale']</a:t>
          </a:r>
        </a:p>
        <a:p>
          <a:r>
            <a:rPr lang="en-US" sz="2000"/>
            <a:t>for x,y in zip(mylist,mylist2):</a:t>
          </a:r>
        </a:p>
        <a:p>
          <a:r>
            <a:rPr lang="en-US" sz="2000"/>
            <a:t>    print(x,y)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New%20-%20Spreadsheets%20-%20Lecture+Inclass%20prj%20XLS/RegressionAnalysisUpdate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C4RM_Class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Va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Subjects/Distribution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ClassFiles/iQRM_Class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/Google%20Drive/iQRM/SubjectFiles/Probability_IQRM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FixedIncome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Class/FRM_Class5/FRM_2_Credit_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FRM/ClassFiles/FRMClass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Old/iQRM_Class3_Wor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ClassFiles/iQRM_Class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iQRMClass9_Question_AVPl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gdin/2020/ColumbiaU/Review%20of%20Curriculum/Old%20-%20Spreadsheets%20-%20Lecture+Inclass%20prj%20XLS/Copy%20of%20iQRM_Class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Class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Class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FRMClass1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HW_Tem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ERMM/ERMM_Fall17/ERMM_Spring17/Class4/LinearAlgreb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inology"/>
      <sheetName val="NormalEquations"/>
      <sheetName val="ExcelOutput"/>
      <sheetName val="DegreesOfFreedom"/>
      <sheetName val="QualityOfFit"/>
      <sheetName val="RSquareAdj"/>
      <sheetName val="FTest"/>
      <sheetName val="OrdinaryLeastSquares"/>
      <sheetName val="MaximumLikelihood"/>
    </sheetNames>
    <sheetDataSet>
      <sheetData sheetId="0" refreshError="1"/>
      <sheetData sheetId="1" refreshError="1"/>
      <sheetData sheetId="2">
        <row r="1">
          <cell r="C1">
            <v>-2</v>
          </cell>
        </row>
      </sheetData>
      <sheetData sheetId="3" refreshError="1"/>
      <sheetData sheetId="4">
        <row r="1">
          <cell r="C1">
            <v>-2</v>
          </cell>
        </row>
      </sheetData>
      <sheetData sheetId="5">
        <row r="6">
          <cell r="C6">
            <v>0.8</v>
          </cell>
        </row>
        <row r="7">
          <cell r="C7">
            <v>0.19999999999999996</v>
          </cell>
        </row>
        <row r="10">
          <cell r="C10">
            <v>1.0555555555555556</v>
          </cell>
        </row>
        <row r="11">
          <cell r="C11">
            <v>0.21111111111111108</v>
          </cell>
        </row>
      </sheetData>
      <sheetData sheetId="6" refreshError="1"/>
      <sheetData sheetId="7">
        <row r="3">
          <cell r="E3">
            <v>20</v>
          </cell>
        </row>
      </sheetData>
      <sheetData sheetId="8">
        <row r="3">
          <cell r="C3">
            <v>0.2888819048927293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SetUp"/>
      <sheetName val="Macro"/>
      <sheetName val="Looping"/>
      <sheetName val="Conditioning"/>
      <sheetName val="Functions"/>
      <sheetName val="Computer"/>
      <sheetName val="DataTypes"/>
      <sheetName val="Mechanics"/>
      <sheetName val="Arrays"/>
      <sheetName val="qOffice1_Filter"/>
      <sheetName val="qOffice_Pivot"/>
      <sheetName val="Prework4NextClass"/>
      <sheetName val="InClassProjects"/>
      <sheetName val="qFunctions"/>
      <sheetName val="qArrays1"/>
      <sheetName val="qDataTypes"/>
      <sheetName val="qConditioning"/>
      <sheetName val="BLANK"/>
      <sheetName val="DataTypes_ASCII"/>
      <sheetName val="NextTime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6">
          <cell r="C6">
            <v>2000000</v>
          </cell>
        </row>
        <row r="7">
          <cell r="C7">
            <v>0.03</v>
          </cell>
        </row>
        <row r="8">
          <cell r="C8">
            <v>0.04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p"/>
      <sheetName val="correl0"/>
      <sheetName val="correl1"/>
      <sheetName val="VaR0"/>
      <sheetName val="VaR1"/>
      <sheetName val="VaR_HW_Q1"/>
      <sheetName val="VaR_HW_Q2"/>
      <sheetName val="VaR2"/>
      <sheetName val="TailVaR"/>
      <sheetName val="VaR3"/>
      <sheetName val="VaR4"/>
      <sheetName val="VaR_HW3.4_Q"/>
      <sheetName val="Remember"/>
    </sheetNames>
    <sheetDataSet>
      <sheetData sheetId="0"/>
      <sheetData sheetId="1"/>
      <sheetData sheetId="2"/>
      <sheetData sheetId="3"/>
      <sheetData sheetId="4">
        <row r="19">
          <cell r="H19">
            <v>-3.6363636363636376E-2</v>
          </cell>
          <cell r="I19">
            <v>3.1335242827992341E-2</v>
          </cell>
        </row>
        <row r="20">
          <cell r="H20">
            <v>3.4482758620689724E-2</v>
          </cell>
          <cell r="I20">
            <v>0.12128623626514207</v>
          </cell>
        </row>
        <row r="21">
          <cell r="H21">
            <v>-3.6363636363636376E-2</v>
          </cell>
          <cell r="I21">
            <v>2.2031614313908373E-2</v>
          </cell>
        </row>
        <row r="22">
          <cell r="H22">
            <v>-3.3898305084745783E-2</v>
          </cell>
          <cell r="I22">
            <v>-2.5675764418118051E-2</v>
          </cell>
        </row>
        <row r="23">
          <cell r="H23">
            <v>1.6666666666666607E-2</v>
          </cell>
          <cell r="I23">
            <v>-7.5025118620616255E-2</v>
          </cell>
        </row>
        <row r="24">
          <cell r="H24">
            <v>-5.6603773584905648E-2</v>
          </cell>
          <cell r="I24">
            <v>-6.2420982023724307E-2</v>
          </cell>
        </row>
        <row r="25">
          <cell r="H25">
            <v>-3.6363636363636376E-2</v>
          </cell>
          <cell r="I25">
            <v>-5.5685967450180833E-2</v>
          </cell>
        </row>
        <row r="26">
          <cell r="H26">
            <v>-6.6666666666666652E-2</v>
          </cell>
          <cell r="I26">
            <v>-0.10040284713631382</v>
          </cell>
        </row>
        <row r="27">
          <cell r="H27">
            <v>-3.6363636363636376E-2</v>
          </cell>
          <cell r="I27">
            <v>-5.5035114848648821E-2</v>
          </cell>
        </row>
        <row r="28">
          <cell r="H28">
            <v>-3.6363636363636376E-2</v>
          </cell>
          <cell r="I28">
            <v>-0.10472641732678739</v>
          </cell>
        </row>
        <row r="29">
          <cell r="H29">
            <v>6.0000000000000053E-2</v>
          </cell>
          <cell r="I29">
            <v>-4.3244955322382816E-2</v>
          </cell>
        </row>
        <row r="30">
          <cell r="H30">
            <v>1.8867924528301883E-2</v>
          </cell>
          <cell r="I30">
            <v>-2.9018639508895817E-2</v>
          </cell>
        </row>
        <row r="31">
          <cell r="H31">
            <v>0.1132075471698113</v>
          </cell>
          <cell r="I31">
            <v>-0.1220388993124347</v>
          </cell>
        </row>
        <row r="32">
          <cell r="H32">
            <v>-0.15517241379310343</v>
          </cell>
          <cell r="I32">
            <v>-3.5998974342412358E-2</v>
          </cell>
        </row>
        <row r="33">
          <cell r="H33">
            <v>0.1132075471698113</v>
          </cell>
          <cell r="I33">
            <v>-2.492329130908108E-2</v>
          </cell>
        </row>
        <row r="34">
          <cell r="H34">
            <v>0.1132075471698113</v>
          </cell>
          <cell r="I34">
            <v>9.0856185499100378E-2</v>
          </cell>
        </row>
        <row r="35">
          <cell r="H35">
            <v>-1.8867924528301883E-2</v>
          </cell>
          <cell r="I35">
            <v>-0.10132539430611255</v>
          </cell>
        </row>
        <row r="36">
          <cell r="H36">
            <v>-6.6666666666666652E-2</v>
          </cell>
          <cell r="I36">
            <v>1.4340235648464459E-2</v>
          </cell>
        </row>
        <row r="37">
          <cell r="H37">
            <v>-0.15517241379310343</v>
          </cell>
          <cell r="I37">
            <v>7.2441938262545148E-3</v>
          </cell>
        </row>
        <row r="38">
          <cell r="H38">
            <v>-1.7857142857142905E-2</v>
          </cell>
          <cell r="I38">
            <v>0.10641768332767668</v>
          </cell>
        </row>
        <row r="39">
          <cell r="H39">
            <v>1.8867924528301883E-2</v>
          </cell>
          <cell r="I39">
            <v>7.4319714351455582E-2</v>
          </cell>
        </row>
      </sheetData>
      <sheetData sheetId="5"/>
      <sheetData sheetId="6"/>
      <sheetData sheetId="7"/>
      <sheetData sheetId="8"/>
      <sheetData sheetId="9">
        <row r="6">
          <cell r="D6">
            <v>195</v>
          </cell>
          <cell r="E6">
            <v>227</v>
          </cell>
          <cell r="F6">
            <v>163</v>
          </cell>
          <cell r="G6">
            <v>20</v>
          </cell>
          <cell r="H6">
            <v>123</v>
          </cell>
        </row>
        <row r="43">
          <cell r="D43">
            <v>1.0999712113250716E-2</v>
          </cell>
          <cell r="E43">
            <v>1.0819140096616491E-2</v>
          </cell>
          <cell r="F43">
            <v>8.5042098208072958E-3</v>
          </cell>
          <cell r="G43">
            <v>1.7608708595784714E-3</v>
          </cell>
          <cell r="H43">
            <v>3.4293779776673043E-3</v>
          </cell>
        </row>
        <row r="44">
          <cell r="D44">
            <v>1.0819140096616491E-2</v>
          </cell>
          <cell r="E44">
            <v>1.123772887415129E-2</v>
          </cell>
          <cell r="F44">
            <v>1.0477348259320375E-2</v>
          </cell>
          <cell r="G44">
            <v>1.724420975308462E-3</v>
          </cell>
          <cell r="H44">
            <v>4.1941999689102385E-3</v>
          </cell>
        </row>
        <row r="45">
          <cell r="D45">
            <v>8.5042098208072958E-3</v>
          </cell>
          <cell r="E45">
            <v>1.0477348259320375E-2</v>
          </cell>
          <cell r="F45">
            <v>3.7241292673771638E-2</v>
          </cell>
          <cell r="G45">
            <v>4.1878852934225594E-3</v>
          </cell>
          <cell r="H45">
            <v>9.2891308174304094E-3</v>
          </cell>
        </row>
        <row r="46">
          <cell r="D46">
            <v>1.7608708595784714E-3</v>
          </cell>
          <cell r="E46">
            <v>1.724420975308462E-3</v>
          </cell>
          <cell r="F46">
            <v>4.1878852934225594E-3</v>
          </cell>
          <cell r="G46">
            <v>3.5675601391822981E-3</v>
          </cell>
          <cell r="H46">
            <v>-2.3968930140343772E-3</v>
          </cell>
        </row>
        <row r="47">
          <cell r="D47">
            <v>3.4293779776673043E-3</v>
          </cell>
          <cell r="E47">
            <v>4.1941999689102385E-3</v>
          </cell>
          <cell r="F47">
            <v>9.2891308174304094E-3</v>
          </cell>
          <cell r="G47">
            <v>-2.3968930140343772E-3</v>
          </cell>
          <cell r="H47">
            <v>1.0240970047855456E-2</v>
          </cell>
        </row>
        <row r="50">
          <cell r="D50">
            <v>31199.840863311452</v>
          </cell>
          <cell r="E50">
            <v>36319.814748572819</v>
          </cell>
          <cell r="F50">
            <v>19546.590790347815</v>
          </cell>
          <cell r="G50">
            <v>115.67353996275003</v>
          </cell>
          <cell r="H50">
            <v>29499.762787886888</v>
          </cell>
        </row>
        <row r="52">
          <cell r="D52">
            <v>116681.68273008172</v>
          </cell>
        </row>
        <row r="55">
          <cell r="C55">
            <v>0.26739279151026346</v>
          </cell>
        </row>
        <row r="56">
          <cell r="C56">
            <v>0.31127263421964002</v>
          </cell>
        </row>
        <row r="57">
          <cell r="C57">
            <v>0.16752064534040617</v>
          </cell>
        </row>
        <row r="58">
          <cell r="C58">
            <v>9.9135988834113896E-4</v>
          </cell>
        </row>
        <row r="59">
          <cell r="C59">
            <v>0.2528225690413492</v>
          </cell>
        </row>
        <row r="61">
          <cell r="D61">
            <v>9.1433944000212947E-3</v>
          </cell>
        </row>
      </sheetData>
      <sheetData sheetId="10">
        <row r="10">
          <cell r="C10" t="str">
            <v>PriceLevels</v>
          </cell>
        </row>
      </sheetData>
      <sheetData sheetId="11"/>
      <sheetData sheetId="1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3"/>
      <sheetName val="Objectives3"/>
      <sheetName val="FX_Intro"/>
      <sheetName val="CoveredInterestParity"/>
      <sheetName val="FXQuotation"/>
      <sheetName val="QuizBank"/>
      <sheetName val="Homework"/>
      <sheetName val="O_Material"/>
      <sheetName val="O_Discussion"/>
    </sheetNames>
    <sheetDataSet>
      <sheetData sheetId="0"/>
      <sheetData sheetId="1"/>
      <sheetData sheetId="2">
        <row r="65">
          <cell r="C65">
            <v>2</v>
          </cell>
        </row>
        <row r="66">
          <cell r="C66">
            <v>0.08</v>
          </cell>
        </row>
        <row r="67">
          <cell r="C67">
            <v>0.04</v>
          </cell>
        </row>
        <row r="68">
          <cell r="C68">
            <v>2.0769230769230771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LimitTheorem"/>
      <sheetName val="FnS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Normal"/>
      <sheetName val="Normal_Excel"/>
      <sheetName val="Intuition1"/>
      <sheetName val="Intuition2"/>
      <sheetName val="Intuition3"/>
      <sheetName val="Methods1"/>
      <sheetName val="Methods2"/>
      <sheetName val="Calcs_Mean1"/>
      <sheetName val="Calcs_Mean2"/>
      <sheetName val="Calcs_MeanDiff"/>
      <sheetName val="Calcs_VarianceDiff"/>
      <sheetName val="NextClass"/>
      <sheetName val="PreWork4NextClass"/>
      <sheetName val="Drills"/>
      <sheetName val="ClassWork"/>
      <sheetName val="1_Stats"/>
      <sheetName val="2_MeanSigmaKnown"/>
      <sheetName val="3_MeanSigmaUnknown"/>
      <sheetName val="4_TwoMeans"/>
      <sheetName val="5_BacktestMean"/>
      <sheetName val="FinalExamReview"/>
      <sheetName val="ClassPolicy"/>
      <sheetName val="Programming"/>
      <sheetName val="ProgrammingAnswer_R"/>
      <sheetName val="1_MeanSigmaKnown"/>
      <sheetName val="2_MeanSigmaUnknown"/>
      <sheetName val="3_TwoMeans"/>
      <sheetName val="4_BacktestMean"/>
      <sheetName val="4_Backt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1">
          <cell r="O21">
            <v>2</v>
          </cell>
        </row>
        <row r="29">
          <cell r="O29">
            <v>-9.3105936164507597</v>
          </cell>
        </row>
      </sheetData>
      <sheetData sheetId="9">
        <row r="10">
          <cell r="C10">
            <v>71.222704059275372</v>
          </cell>
          <cell r="K10">
            <v>0</v>
          </cell>
        </row>
        <row r="11">
          <cell r="C11">
            <v>69.592590560721447</v>
          </cell>
          <cell r="K11">
            <v>0</v>
          </cell>
        </row>
        <row r="12">
          <cell r="C12">
            <v>69.171701116206393</v>
          </cell>
          <cell r="K12">
            <v>0</v>
          </cell>
        </row>
        <row r="13">
          <cell r="C13">
            <v>69.886811841441983</v>
          </cell>
          <cell r="K13">
            <v>0</v>
          </cell>
        </row>
        <row r="14">
          <cell r="C14">
            <v>72.095059632317273</v>
          </cell>
          <cell r="K14">
            <v>3</v>
          </cell>
        </row>
        <row r="15">
          <cell r="C15">
            <v>68.71442093827325</v>
          </cell>
          <cell r="K15">
            <v>6</v>
          </cell>
        </row>
        <row r="16">
          <cell r="C16">
            <v>67.511488956444168</v>
          </cell>
          <cell r="K16">
            <v>8</v>
          </cell>
        </row>
        <row r="17">
          <cell r="C17">
            <v>67.80390447486333</v>
          </cell>
          <cell r="K17">
            <v>10</v>
          </cell>
        </row>
        <row r="18">
          <cell r="C18">
            <v>69.245440893422384</v>
          </cell>
          <cell r="K18">
            <v>10</v>
          </cell>
        </row>
        <row r="19">
          <cell r="C19">
            <v>67.486969775791792</v>
          </cell>
          <cell r="K19">
            <v>13</v>
          </cell>
        </row>
        <row r="20">
          <cell r="C20">
            <v>65.726288352833677</v>
          </cell>
          <cell r="K20">
            <v>16</v>
          </cell>
          <cell r="O20">
            <v>68.19602794463934</v>
          </cell>
        </row>
        <row r="21">
          <cell r="C21">
            <v>66.018996336968542</v>
          </cell>
          <cell r="K21">
            <v>12</v>
          </cell>
        </row>
        <row r="22">
          <cell r="C22">
            <v>73.909318116793344</v>
          </cell>
          <cell r="K22">
            <v>11</v>
          </cell>
        </row>
        <row r="23">
          <cell r="C23">
            <v>69.811447220932024</v>
          </cell>
          <cell r="K23">
            <v>6</v>
          </cell>
          <cell r="O23">
            <v>70</v>
          </cell>
        </row>
        <row r="24">
          <cell r="C24">
            <v>68.704207627980921</v>
          </cell>
          <cell r="K24">
            <v>3</v>
          </cell>
        </row>
        <row r="25">
          <cell r="C25">
            <v>71.577904534604286</v>
          </cell>
          <cell r="K25">
            <v>1</v>
          </cell>
        </row>
        <row r="26">
          <cell r="C26">
            <v>68.987160667245945</v>
          </cell>
          <cell r="K26">
            <v>0</v>
          </cell>
        </row>
        <row r="27">
          <cell r="C27">
            <v>68.139407647556311</v>
          </cell>
          <cell r="K27">
            <v>0</v>
          </cell>
        </row>
        <row r="28">
          <cell r="C28">
            <v>68.263303535487012</v>
          </cell>
          <cell r="K28">
            <v>1</v>
          </cell>
          <cell r="O28">
            <v>0.18827338580548053</v>
          </cell>
        </row>
        <row r="29">
          <cell r="C29">
            <v>69.298964805666813</v>
          </cell>
          <cell r="K29">
            <v>0</v>
          </cell>
        </row>
        <row r="30">
          <cell r="C30">
            <v>69.539151316452831</v>
          </cell>
          <cell r="K30">
            <v>0</v>
          </cell>
        </row>
        <row r="31">
          <cell r="C31">
            <v>69.88118428502932</v>
          </cell>
        </row>
        <row r="32">
          <cell r="C32">
            <v>67.756769947600134</v>
          </cell>
        </row>
        <row r="33">
          <cell r="C33">
            <v>66.376308331312686</v>
          </cell>
        </row>
        <row r="34">
          <cell r="C34">
            <v>68.517908635291761</v>
          </cell>
        </row>
        <row r="35">
          <cell r="C35">
            <v>67.176335799544432</v>
          </cell>
        </row>
        <row r="36">
          <cell r="C36">
            <v>70.415547610037279</v>
          </cell>
        </row>
        <row r="37">
          <cell r="C37">
            <v>66.641133397163529</v>
          </cell>
        </row>
        <row r="38">
          <cell r="C38">
            <v>65.412760760643977</v>
          </cell>
        </row>
        <row r="39">
          <cell r="C39">
            <v>66.032863657633825</v>
          </cell>
        </row>
        <row r="40">
          <cell r="C40">
            <v>66.062225895065012</v>
          </cell>
        </row>
        <row r="41">
          <cell r="C41">
            <v>68.982952489547841</v>
          </cell>
        </row>
        <row r="42">
          <cell r="C42">
            <v>66.974239665427405</v>
          </cell>
        </row>
        <row r="43">
          <cell r="C43">
            <v>68.853158106914321</v>
          </cell>
        </row>
        <row r="44">
          <cell r="C44">
            <v>70.432995512140366</v>
          </cell>
        </row>
        <row r="45">
          <cell r="C45">
            <v>69.579299462652926</v>
          </cell>
        </row>
        <row r="46">
          <cell r="C46">
            <v>69.64297816342922</v>
          </cell>
        </row>
        <row r="47">
          <cell r="C47">
            <v>66.128478998692785</v>
          </cell>
        </row>
        <row r="48">
          <cell r="C48">
            <v>67.088795754199452</v>
          </cell>
        </row>
        <row r="49">
          <cell r="C49">
            <v>68.5509594973812</v>
          </cell>
        </row>
        <row r="50">
          <cell r="C50">
            <v>68.857253603534062</v>
          </cell>
        </row>
        <row r="51">
          <cell r="C51">
            <v>68.908110446552669</v>
          </cell>
        </row>
        <row r="52">
          <cell r="C52">
            <v>66.659441774501317</v>
          </cell>
        </row>
        <row r="53">
          <cell r="C53">
            <v>70.888747042962166</v>
          </cell>
        </row>
        <row r="54">
          <cell r="C54">
            <v>66.662217014214619</v>
          </cell>
        </row>
        <row r="55">
          <cell r="C55">
            <v>69.443545321587251</v>
          </cell>
        </row>
        <row r="56">
          <cell r="C56">
            <v>65.317310019833698</v>
          </cell>
        </row>
        <row r="57">
          <cell r="C57">
            <v>70.070652963575014</v>
          </cell>
        </row>
        <row r="58">
          <cell r="C58">
            <v>68.066303419346966</v>
          </cell>
        </row>
        <row r="59">
          <cell r="C59">
            <v>69.705626880851014</v>
          </cell>
        </row>
        <row r="60">
          <cell r="C60">
            <v>70.166874042397652</v>
          </cell>
        </row>
        <row r="61">
          <cell r="C61">
            <v>71.117242640941711</v>
          </cell>
        </row>
        <row r="62">
          <cell r="C62">
            <v>68.437067932602758</v>
          </cell>
        </row>
        <row r="63">
          <cell r="C63">
            <v>68.539947100113963</v>
          </cell>
        </row>
        <row r="64">
          <cell r="C64">
            <v>64.188656827572402</v>
          </cell>
        </row>
        <row r="65">
          <cell r="C65">
            <v>69.955064984293955</v>
          </cell>
        </row>
        <row r="66">
          <cell r="C66">
            <v>66.746719582985932</v>
          </cell>
        </row>
        <row r="67">
          <cell r="C67">
            <v>67.590767916782511</v>
          </cell>
        </row>
        <row r="68">
          <cell r="C68">
            <v>67.0026153944589</v>
          </cell>
        </row>
        <row r="69">
          <cell r="C69">
            <v>68.89727318447936</v>
          </cell>
        </row>
        <row r="70">
          <cell r="C70">
            <v>66.240799836049845</v>
          </cell>
        </row>
        <row r="71">
          <cell r="C71">
            <v>67.622123312215663</v>
          </cell>
        </row>
        <row r="72">
          <cell r="C72">
            <v>68.011594143719293</v>
          </cell>
        </row>
        <row r="73">
          <cell r="C73">
            <v>65.079552318153816</v>
          </cell>
        </row>
        <row r="74">
          <cell r="C74">
            <v>68.191617814212336</v>
          </cell>
        </row>
        <row r="75">
          <cell r="C75">
            <v>65.453393107574044</v>
          </cell>
        </row>
        <row r="76">
          <cell r="C76">
            <v>64.701590959544774</v>
          </cell>
        </row>
        <row r="77">
          <cell r="C77">
            <v>65.032657870426192</v>
          </cell>
        </row>
        <row r="78">
          <cell r="C78">
            <v>66.866136438790662</v>
          </cell>
        </row>
        <row r="79">
          <cell r="C79">
            <v>69.058517012006291</v>
          </cell>
        </row>
        <row r="80">
          <cell r="C80">
            <v>66.402213707115507</v>
          </cell>
        </row>
        <row r="81">
          <cell r="C81">
            <v>69.997040942469823</v>
          </cell>
        </row>
        <row r="82">
          <cell r="C82">
            <v>66.216952837834071</v>
          </cell>
        </row>
        <row r="83">
          <cell r="C83">
            <v>67.730371627898421</v>
          </cell>
        </row>
        <row r="84">
          <cell r="C84">
            <v>69.666251154459914</v>
          </cell>
        </row>
        <row r="85">
          <cell r="C85">
            <v>68.990161299691067</v>
          </cell>
        </row>
        <row r="86">
          <cell r="C86">
            <v>70.885113562671862</v>
          </cell>
        </row>
        <row r="87">
          <cell r="C87">
            <v>68.837941179053828</v>
          </cell>
        </row>
        <row r="88">
          <cell r="C88">
            <v>68.161072368310286</v>
          </cell>
        </row>
        <row r="89">
          <cell r="C89">
            <v>65.674508989197008</v>
          </cell>
        </row>
        <row r="90">
          <cell r="C90">
            <v>69.051450571206871</v>
          </cell>
        </row>
        <row r="91">
          <cell r="C91">
            <v>68.288231788470611</v>
          </cell>
        </row>
        <row r="92">
          <cell r="C92">
            <v>68.896238533554296</v>
          </cell>
        </row>
        <row r="93">
          <cell r="C93">
            <v>66.266741537612248</v>
          </cell>
        </row>
        <row r="94">
          <cell r="C94">
            <v>70.588099195452173</v>
          </cell>
        </row>
        <row r="95">
          <cell r="C95">
            <v>70.215376294783667</v>
          </cell>
        </row>
        <row r="96">
          <cell r="C96">
            <v>65.616312664691804</v>
          </cell>
        </row>
        <row r="97">
          <cell r="C97">
            <v>70.611090333534975</v>
          </cell>
        </row>
        <row r="98">
          <cell r="C98">
            <v>70.218142748306263</v>
          </cell>
        </row>
        <row r="99">
          <cell r="C99">
            <v>64.316476310303443</v>
          </cell>
        </row>
        <row r="100">
          <cell r="C100">
            <v>65.948657745899951</v>
          </cell>
        </row>
        <row r="101">
          <cell r="C101">
            <v>68.000040590588611</v>
          </cell>
        </row>
        <row r="102">
          <cell r="C102">
            <v>69.482252970993812</v>
          </cell>
        </row>
        <row r="103">
          <cell r="C103">
            <v>69.735017836342777</v>
          </cell>
        </row>
        <row r="104">
          <cell r="C104">
            <v>67.081667923554122</v>
          </cell>
        </row>
        <row r="105">
          <cell r="C105">
            <v>68.546256125289673</v>
          </cell>
        </row>
        <row r="106">
          <cell r="C106">
            <v>67.412833594648333</v>
          </cell>
        </row>
        <row r="107">
          <cell r="C107">
            <v>67.088240140800323</v>
          </cell>
        </row>
        <row r="108">
          <cell r="C108">
            <v>68.094912132938745</v>
          </cell>
        </row>
        <row r="109">
          <cell r="C109">
            <v>64.889568468993559</v>
          </cell>
        </row>
      </sheetData>
      <sheetData sheetId="10">
        <row r="10">
          <cell r="C10">
            <v>69.636713419029206</v>
          </cell>
          <cell r="D10">
            <v>71.955870295235684</v>
          </cell>
        </row>
        <row r="11">
          <cell r="C11">
            <v>65.448684903785278</v>
          </cell>
          <cell r="D11">
            <v>72.088168016484488</v>
          </cell>
        </row>
        <row r="12">
          <cell r="C12">
            <v>67.422541587634299</v>
          </cell>
          <cell r="D12">
            <v>68.067804641860945</v>
          </cell>
        </row>
        <row r="13">
          <cell r="C13">
            <v>66.906068567438254</v>
          </cell>
          <cell r="D13">
            <v>68.191420112242369</v>
          </cell>
        </row>
        <row r="14">
          <cell r="C14">
            <v>68.08116991283147</v>
          </cell>
          <cell r="D14">
            <v>71.673141413412054</v>
          </cell>
        </row>
        <row r="15">
          <cell r="C15">
            <v>67.165125888370923</v>
          </cell>
          <cell r="D15">
            <v>72.509843575402215</v>
          </cell>
        </row>
        <row r="16">
          <cell r="C16">
            <v>67.997528895991138</v>
          </cell>
          <cell r="D16">
            <v>68.712852920465977</v>
          </cell>
        </row>
        <row r="17">
          <cell r="C17">
            <v>70.973398062336472</v>
          </cell>
          <cell r="D17">
            <v>68.738266259630151</v>
          </cell>
        </row>
        <row r="18">
          <cell r="C18">
            <v>68.848521927352749</v>
          </cell>
          <cell r="D18">
            <v>68.924825931662909</v>
          </cell>
        </row>
        <row r="19">
          <cell r="C19">
            <v>67.107323107390741</v>
          </cell>
          <cell r="D19">
            <v>70.760681367788152</v>
          </cell>
          <cell r="R19">
            <v>100</v>
          </cell>
        </row>
        <row r="20">
          <cell r="C20">
            <v>68.28516501091508</v>
          </cell>
          <cell r="D20">
            <v>70.844641725898441</v>
          </cell>
          <cell r="R20">
            <v>100</v>
          </cell>
        </row>
        <row r="21">
          <cell r="C21">
            <v>70.28446793343609</v>
          </cell>
          <cell r="D21">
            <v>68.291389524484401</v>
          </cell>
          <cell r="R21">
            <v>68.212317190546059</v>
          </cell>
        </row>
        <row r="22">
          <cell r="C22">
            <v>67.254486584130376</v>
          </cell>
          <cell r="D22">
            <v>71.643187497462023</v>
          </cell>
          <cell r="R22">
            <v>70.032144729678777</v>
          </cell>
        </row>
        <row r="23">
          <cell r="C23">
            <v>67.190102095930484</v>
          </cell>
          <cell r="D23">
            <v>68.996403457563034</v>
          </cell>
        </row>
        <row r="24">
          <cell r="C24">
            <v>67.604041046576739</v>
          </cell>
          <cell r="D24">
            <v>71.776296026494322</v>
          </cell>
        </row>
        <row r="25">
          <cell r="C25">
            <v>68.404322937460506</v>
          </cell>
          <cell r="D25">
            <v>68.444236626911902</v>
          </cell>
        </row>
        <row r="26">
          <cell r="C26">
            <v>68.368738773103871</v>
          </cell>
          <cell r="D26">
            <v>70.424356413421947</v>
          </cell>
        </row>
        <row r="27">
          <cell r="C27">
            <v>69.38439199690707</v>
          </cell>
          <cell r="D27">
            <v>70.427871668169843</v>
          </cell>
        </row>
        <row r="28">
          <cell r="C28">
            <v>65.861911573963383</v>
          </cell>
          <cell r="D28">
            <v>68.602071185152468</v>
          </cell>
        </row>
        <row r="29">
          <cell r="C29">
            <v>67.135236061381008</v>
          </cell>
          <cell r="D29">
            <v>68.293519831591041</v>
          </cell>
        </row>
        <row r="30">
          <cell r="C30">
            <v>69.385537582639202</v>
          </cell>
          <cell r="D30">
            <v>69.495629008158218</v>
          </cell>
        </row>
        <row r="31">
          <cell r="C31">
            <v>70.458100367462819</v>
          </cell>
          <cell r="D31">
            <v>71.968776397777489</v>
          </cell>
        </row>
        <row r="32">
          <cell r="C32">
            <v>66.527056179799743</v>
          </cell>
          <cell r="D32">
            <v>67.635410735970382</v>
          </cell>
        </row>
        <row r="33">
          <cell r="C33">
            <v>66.384631972484456</v>
          </cell>
          <cell r="D33">
            <v>68.262198258011495</v>
          </cell>
        </row>
        <row r="34">
          <cell r="C34">
            <v>72.185439467946992</v>
          </cell>
          <cell r="D34">
            <v>69.490289461608256</v>
          </cell>
        </row>
        <row r="35">
          <cell r="C35">
            <v>68.26063364495937</v>
          </cell>
          <cell r="D35">
            <v>72.044669722299076</v>
          </cell>
        </row>
        <row r="36">
          <cell r="C36">
            <v>67.759109276605287</v>
          </cell>
          <cell r="D36">
            <v>71.770089503712214</v>
          </cell>
        </row>
        <row r="37">
          <cell r="C37">
            <v>70.530729781092248</v>
          </cell>
          <cell r="D37">
            <v>67.441963663222737</v>
          </cell>
        </row>
        <row r="38">
          <cell r="C38">
            <v>66.773496982972446</v>
          </cell>
          <cell r="D38">
            <v>68.283639247621778</v>
          </cell>
        </row>
        <row r="39">
          <cell r="C39">
            <v>66.089240229389233</v>
          </cell>
          <cell r="D39">
            <v>69.295789280070849</v>
          </cell>
        </row>
        <row r="40">
          <cell r="C40">
            <v>73.553545521118735</v>
          </cell>
          <cell r="D40">
            <v>69.787189658683687</v>
          </cell>
        </row>
        <row r="41">
          <cell r="C41">
            <v>71.319151506755787</v>
          </cell>
          <cell r="D41">
            <v>68.845875044689691</v>
          </cell>
        </row>
        <row r="42">
          <cell r="C42">
            <v>68.12935685087777</v>
          </cell>
          <cell r="D42">
            <v>69.315641965706064</v>
          </cell>
        </row>
        <row r="43">
          <cell r="C43">
            <v>67.476128212092732</v>
          </cell>
          <cell r="D43">
            <v>68.147137729220901</v>
          </cell>
        </row>
        <row r="44">
          <cell r="C44">
            <v>67.878779722301701</v>
          </cell>
          <cell r="D44">
            <v>68.967370481077737</v>
          </cell>
        </row>
        <row r="45">
          <cell r="C45">
            <v>69.292375263267942</v>
          </cell>
          <cell r="D45">
            <v>69.701617586439895</v>
          </cell>
        </row>
        <row r="46">
          <cell r="C46">
            <v>67.021659175779263</v>
          </cell>
          <cell r="D46">
            <v>70.004945355647536</v>
          </cell>
        </row>
        <row r="47">
          <cell r="C47">
            <v>69.249321959130455</v>
          </cell>
          <cell r="D47">
            <v>69.510071151332255</v>
          </cell>
        </row>
        <row r="48">
          <cell r="C48">
            <v>68.272269617442674</v>
          </cell>
          <cell r="D48">
            <v>70.635061719408796</v>
          </cell>
        </row>
        <row r="49">
          <cell r="C49">
            <v>66.609403882413829</v>
          </cell>
          <cell r="D49">
            <v>68.444100814694906</v>
          </cell>
        </row>
        <row r="50">
          <cell r="C50">
            <v>65.779961877071898</v>
          </cell>
          <cell r="D50">
            <v>70.883354087886659</v>
          </cell>
        </row>
        <row r="51">
          <cell r="C51">
            <v>71.900872564649205</v>
          </cell>
          <cell r="D51">
            <v>68.995890507181187</v>
          </cell>
        </row>
        <row r="52">
          <cell r="C52">
            <v>66.614779486248949</v>
          </cell>
          <cell r="D52">
            <v>70.551004826600561</v>
          </cell>
        </row>
        <row r="53">
          <cell r="C53">
            <v>67.201210663945673</v>
          </cell>
          <cell r="D53">
            <v>71.701774142827759</v>
          </cell>
        </row>
        <row r="54">
          <cell r="C54">
            <v>67.621528957655684</v>
          </cell>
          <cell r="D54">
            <v>72.402627736228141</v>
          </cell>
        </row>
        <row r="55">
          <cell r="C55">
            <v>64.495444697763503</v>
          </cell>
          <cell r="D55">
            <v>70.907617613041822</v>
          </cell>
        </row>
        <row r="56">
          <cell r="C56">
            <v>69.362703640776047</v>
          </cell>
          <cell r="D56">
            <v>69.796962402834595</v>
          </cell>
        </row>
        <row r="57">
          <cell r="C57">
            <v>70.689475849512519</v>
          </cell>
          <cell r="D57">
            <v>72.392993625081857</v>
          </cell>
        </row>
        <row r="58">
          <cell r="C58">
            <v>64.221951420923645</v>
          </cell>
          <cell r="D58">
            <v>70.296488743990025</v>
          </cell>
        </row>
        <row r="59">
          <cell r="C59">
            <v>66.838179172843553</v>
          </cell>
          <cell r="D59">
            <v>69.33761274865428</v>
          </cell>
        </row>
        <row r="60">
          <cell r="C60">
            <v>66.978119045660648</v>
          </cell>
          <cell r="D60">
            <v>72.221643586092199</v>
          </cell>
        </row>
        <row r="61">
          <cell r="C61">
            <v>67.064577694142983</v>
          </cell>
          <cell r="D61">
            <v>67.578929089382342</v>
          </cell>
        </row>
        <row r="62">
          <cell r="C62">
            <v>66.878397270685056</v>
          </cell>
          <cell r="D62">
            <v>68.004754782366575</v>
          </cell>
        </row>
        <row r="63">
          <cell r="C63">
            <v>67.749220652855882</v>
          </cell>
          <cell r="D63">
            <v>69.934160844975537</v>
          </cell>
        </row>
        <row r="64">
          <cell r="C64">
            <v>67.691621108876731</v>
          </cell>
          <cell r="D64">
            <v>71.124837438515442</v>
          </cell>
        </row>
        <row r="65">
          <cell r="C65">
            <v>66.594574979176443</v>
          </cell>
          <cell r="D65">
            <v>71.219304577658534</v>
          </cell>
        </row>
        <row r="66">
          <cell r="C66">
            <v>65.175871772551218</v>
          </cell>
          <cell r="D66">
            <v>65.995936457135045</v>
          </cell>
        </row>
        <row r="67">
          <cell r="C67">
            <v>70.039953524939918</v>
          </cell>
          <cell r="D67">
            <v>68.435621625880046</v>
          </cell>
        </row>
        <row r="68">
          <cell r="C68">
            <v>67.992315376848552</v>
          </cell>
          <cell r="D68">
            <v>71.095512053969841</v>
          </cell>
        </row>
        <row r="69">
          <cell r="C69">
            <v>69.241731918144723</v>
          </cell>
          <cell r="D69">
            <v>69.766464555920692</v>
          </cell>
        </row>
        <row r="70">
          <cell r="C70">
            <v>65.000015025044661</v>
          </cell>
          <cell r="D70">
            <v>68.270796497839939</v>
          </cell>
        </row>
        <row r="71">
          <cell r="C71">
            <v>72.072968621434455</v>
          </cell>
          <cell r="D71">
            <v>68.99296430869083</v>
          </cell>
        </row>
        <row r="72">
          <cell r="C72">
            <v>73.059783706605074</v>
          </cell>
          <cell r="D72">
            <v>70.063742579725641</v>
          </cell>
        </row>
        <row r="73">
          <cell r="C73">
            <v>66.997443852275282</v>
          </cell>
          <cell r="D73">
            <v>70.782170104044525</v>
          </cell>
        </row>
        <row r="74">
          <cell r="C74">
            <v>70.265182596670215</v>
          </cell>
          <cell r="D74">
            <v>70.997412350510373</v>
          </cell>
        </row>
        <row r="75">
          <cell r="C75">
            <v>66.501268694840235</v>
          </cell>
          <cell r="D75">
            <v>70.667856526165195</v>
          </cell>
        </row>
        <row r="76">
          <cell r="C76">
            <v>65.522279818116175</v>
          </cell>
          <cell r="D76">
            <v>70.28033106535095</v>
          </cell>
        </row>
        <row r="77">
          <cell r="C77">
            <v>66.327280468287128</v>
          </cell>
          <cell r="D77">
            <v>69.774472880884005</v>
          </cell>
        </row>
        <row r="78">
          <cell r="C78">
            <v>68.975861583296179</v>
          </cell>
          <cell r="D78">
            <v>69.456784067467396</v>
          </cell>
        </row>
        <row r="79">
          <cell r="C79">
            <v>74.128186536020976</v>
          </cell>
          <cell r="D79">
            <v>71.660606432734241</v>
          </cell>
        </row>
        <row r="80">
          <cell r="C80">
            <v>68.228424067072979</v>
          </cell>
          <cell r="D80">
            <v>71.33232298759161</v>
          </cell>
        </row>
        <row r="81">
          <cell r="C81">
            <v>66.761427272563978</v>
          </cell>
          <cell r="D81">
            <v>72.616244624420375</v>
          </cell>
        </row>
        <row r="82">
          <cell r="C82">
            <v>68.608070928545743</v>
          </cell>
          <cell r="D82">
            <v>69.568953494564212</v>
          </cell>
        </row>
        <row r="83">
          <cell r="C83">
            <v>68.767904037551361</v>
          </cell>
          <cell r="D83">
            <v>71.12814319475001</v>
          </cell>
        </row>
        <row r="84">
          <cell r="C84">
            <v>67.947195347852755</v>
          </cell>
          <cell r="D84">
            <v>69.982158127359</v>
          </cell>
        </row>
        <row r="85">
          <cell r="C85">
            <v>66.36480344870391</v>
          </cell>
          <cell r="D85">
            <v>69.707084136669053</v>
          </cell>
        </row>
        <row r="86">
          <cell r="C86">
            <v>67.237578058670735</v>
          </cell>
          <cell r="D86">
            <v>70.763652121273324</v>
          </cell>
        </row>
        <row r="87">
          <cell r="C87">
            <v>70.900868413699214</v>
          </cell>
          <cell r="D87">
            <v>70.378242884626445</v>
          </cell>
        </row>
        <row r="88">
          <cell r="C88">
            <v>67.908767189083534</v>
          </cell>
          <cell r="D88">
            <v>72.562404625090224</v>
          </cell>
        </row>
        <row r="89">
          <cell r="C89">
            <v>69.185199185658405</v>
          </cell>
          <cell r="D89">
            <v>68.329197512940922</v>
          </cell>
        </row>
        <row r="90">
          <cell r="C90">
            <v>67.95871707918522</v>
          </cell>
          <cell r="D90">
            <v>68.013121854068444</v>
          </cell>
        </row>
        <row r="91">
          <cell r="C91">
            <v>66.979916275544383</v>
          </cell>
          <cell r="D91">
            <v>68.588413750088492</v>
          </cell>
        </row>
        <row r="92">
          <cell r="C92">
            <v>68.069804949520844</v>
          </cell>
          <cell r="D92">
            <v>73.631495535813116</v>
          </cell>
        </row>
        <row r="93">
          <cell r="C93">
            <v>65.773879854787211</v>
          </cell>
          <cell r="D93">
            <v>67.549452167535847</v>
          </cell>
        </row>
        <row r="94">
          <cell r="C94">
            <v>65.631274238364725</v>
          </cell>
          <cell r="D94">
            <v>71.710537227422662</v>
          </cell>
        </row>
        <row r="95">
          <cell r="C95">
            <v>69.35704956444917</v>
          </cell>
          <cell r="D95">
            <v>72.326182817926195</v>
          </cell>
        </row>
        <row r="96">
          <cell r="C96">
            <v>66.764066427763595</v>
          </cell>
          <cell r="D96">
            <v>68.738508807128511</v>
          </cell>
        </row>
        <row r="97">
          <cell r="C97">
            <v>70.040534832916009</v>
          </cell>
          <cell r="D97">
            <v>70.12039207215399</v>
          </cell>
        </row>
        <row r="98">
          <cell r="C98">
            <v>68.062720112100067</v>
          </cell>
          <cell r="D98">
            <v>71.989618818211454</v>
          </cell>
        </row>
        <row r="99">
          <cell r="C99">
            <v>67.36112687270932</v>
          </cell>
          <cell r="D99">
            <v>70.699388147479269</v>
          </cell>
        </row>
        <row r="100">
          <cell r="C100">
            <v>70.532949243170847</v>
          </cell>
          <cell r="D100">
            <v>71.649402835701764</v>
          </cell>
        </row>
        <row r="101">
          <cell r="C101">
            <v>68.922565375150484</v>
          </cell>
          <cell r="D101">
            <v>67.025477203643277</v>
          </cell>
        </row>
        <row r="102">
          <cell r="C102">
            <v>70.408226065643603</v>
          </cell>
          <cell r="D102">
            <v>69.291995020633863</v>
          </cell>
        </row>
        <row r="103">
          <cell r="C103">
            <v>67.499864121352203</v>
          </cell>
          <cell r="D103">
            <v>70.757771050164024</v>
          </cell>
        </row>
        <row r="104">
          <cell r="C104">
            <v>72.340262111685689</v>
          </cell>
          <cell r="D104">
            <v>72.109391143380023</v>
          </cell>
        </row>
        <row r="105">
          <cell r="C105">
            <v>68.086419180312788</v>
          </cell>
          <cell r="D105">
            <v>68.008632746184205</v>
          </cell>
        </row>
        <row r="106">
          <cell r="C106">
            <v>65.517824954735175</v>
          </cell>
          <cell r="D106">
            <v>70.496797876759103</v>
          </cell>
        </row>
        <row r="107">
          <cell r="C107">
            <v>69.921821712167684</v>
          </cell>
          <cell r="D107">
            <v>67.157069767832283</v>
          </cell>
        </row>
        <row r="108">
          <cell r="C108">
            <v>71.291395354164806</v>
          </cell>
          <cell r="D108">
            <v>73.885543024984855</v>
          </cell>
        </row>
        <row r="109">
          <cell r="C109">
            <v>67.302392719119482</v>
          </cell>
          <cell r="D109">
            <v>71.091933855155474</v>
          </cell>
        </row>
      </sheetData>
      <sheetData sheetId="11">
        <row r="13">
          <cell r="E13">
            <v>4.05591218745404</v>
          </cell>
        </row>
        <row r="14">
          <cell r="E14">
            <v>16.040841688285191</v>
          </cell>
        </row>
        <row r="17">
          <cell r="E17">
            <v>0.25284908773933717</v>
          </cell>
        </row>
        <row r="18">
          <cell r="E18">
            <v>2.3476972799816505E-11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ula3"/>
      <sheetName val="Cor_N_Cov"/>
    </sheetNames>
    <sheetDataSet>
      <sheetData sheetId="0" refreshError="1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p"/>
      <sheetName val="Bond"/>
      <sheetName val="InstallmentLoan"/>
      <sheetName val="Duration"/>
      <sheetName val="Dur2"/>
      <sheetName val="Dur3"/>
      <sheetName val="Curve0"/>
      <sheetName val="Remember"/>
    </sheetNames>
    <sheetDataSet>
      <sheetData sheetId="0"/>
      <sheetData sheetId="1">
        <row r="4">
          <cell r="C4">
            <v>2000000</v>
          </cell>
        </row>
        <row r="6">
          <cell r="C6">
            <v>2</v>
          </cell>
        </row>
        <row r="7">
          <cell r="C7">
            <v>7</v>
          </cell>
        </row>
        <row r="8">
          <cell r="C8">
            <v>2.5000000000000001E-2</v>
          </cell>
        </row>
        <row r="12">
          <cell r="E12">
            <v>35000</v>
          </cell>
        </row>
        <row r="13">
          <cell r="E13">
            <v>35000</v>
          </cell>
        </row>
        <row r="14">
          <cell r="E14">
            <v>35000</v>
          </cell>
        </row>
        <row r="15">
          <cell r="E15">
            <v>35000</v>
          </cell>
        </row>
        <row r="16">
          <cell r="E16">
            <v>35000</v>
          </cell>
        </row>
        <row r="17">
          <cell r="E17">
            <v>35000</v>
          </cell>
        </row>
        <row r="18">
          <cell r="E18">
            <v>35000</v>
          </cell>
        </row>
        <row r="19">
          <cell r="E19">
            <v>35000</v>
          </cell>
        </row>
        <row r="20">
          <cell r="E20">
            <v>35000</v>
          </cell>
        </row>
        <row r="21">
          <cell r="E21">
            <v>35000</v>
          </cell>
        </row>
        <row r="22">
          <cell r="E22">
            <v>35000</v>
          </cell>
        </row>
        <row r="23">
          <cell r="E23">
            <v>35000</v>
          </cell>
        </row>
        <row r="24">
          <cell r="E24">
            <v>35000</v>
          </cell>
        </row>
        <row r="25">
          <cell r="E25">
            <v>2035000</v>
          </cell>
        </row>
      </sheetData>
      <sheetData sheetId="2">
        <row r="3">
          <cell r="F3">
            <v>10.837769560171987</v>
          </cell>
        </row>
      </sheetData>
      <sheetData sheetId="3"/>
      <sheetData sheetId="4">
        <row r="12">
          <cell r="G12">
            <v>0.98760555034319286</v>
          </cell>
          <cell r="I12">
            <v>2126382.9183726022</v>
          </cell>
        </row>
        <row r="13">
          <cell r="G13">
            <v>0.97536472306868083</v>
          </cell>
        </row>
        <row r="14">
          <cell r="G14">
            <v>0.96327561411158036</v>
          </cell>
        </row>
        <row r="15">
          <cell r="G15">
            <v>0.95133634300684455</v>
          </cell>
        </row>
        <row r="16">
          <cell r="G16">
            <v>0.93954505259675514</v>
          </cell>
        </row>
        <row r="17">
          <cell r="G17">
            <v>0.92789990874204242</v>
          </cell>
        </row>
        <row r="18">
          <cell r="G18">
            <v>0.9163991000365832</v>
          </cell>
        </row>
        <row r="19">
          <cell r="G19">
            <v>0.90504083752563647</v>
          </cell>
        </row>
        <row r="20">
          <cell r="G20">
            <v>0.89382335442757033</v>
          </cell>
        </row>
        <row r="21">
          <cell r="G21">
            <v>0.88274490585903931</v>
          </cell>
        </row>
        <row r="22">
          <cell r="G22">
            <v>0.87180376856356656</v>
          </cell>
        </row>
        <row r="23">
          <cell r="G23">
            <v>0.86099824064349073</v>
          </cell>
        </row>
        <row r="24">
          <cell r="G24">
            <v>0.85032664129523539</v>
          </cell>
        </row>
        <row r="25">
          <cell r="G25">
            <v>0.83978731054785982</v>
          </cell>
        </row>
      </sheetData>
      <sheetData sheetId="5"/>
      <sheetData sheetId="6">
        <row r="26">
          <cell r="E26">
            <v>1200.2040073638184</v>
          </cell>
        </row>
      </sheetData>
      <sheetData sheetId="7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editMatrix"/>
      <sheetName val="CreditMatrix_Weighted"/>
    </sheetNames>
    <sheetDataSet>
      <sheetData sheetId="0" refreshError="1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10"/>
      <sheetName val="LearningObjectives"/>
      <sheetName val="Concepts1"/>
      <sheetName val="RiskDrivers"/>
      <sheetName val="SourcesOfLiquidity"/>
      <sheetName val="Concepts2"/>
      <sheetName val="Liquidity"/>
      <sheetName val="Scenario"/>
      <sheetName val="Ratios"/>
      <sheetName val="Matz_Ch2"/>
      <sheetName val="Matz_Ch4"/>
      <sheetName val="Matz_Ch7"/>
      <sheetName val="StressTesting"/>
      <sheetName val="LCR"/>
      <sheetName val="LCR_Calc"/>
      <sheetName val="NSFR"/>
      <sheetName val="ASF"/>
      <sheetName val="RSF"/>
      <sheetName val="IMix1"/>
      <sheetName val="IMix1Calc"/>
      <sheetName val="IMix2"/>
      <sheetName val="IMix2Calc"/>
      <sheetName val="O_Discussion"/>
      <sheetName val="Bon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31">
          <cell r="C31">
            <v>1</v>
          </cell>
          <cell r="D31" t="str">
            <v>Amount</v>
          </cell>
        </row>
        <row r="32">
          <cell r="C32">
            <v>2</v>
          </cell>
          <cell r="D32" t="str">
            <v>of</v>
          </cell>
        </row>
        <row r="33">
          <cell r="C33">
            <v>3</v>
          </cell>
          <cell r="D33" t="str">
            <v>Stable</v>
          </cell>
        </row>
        <row r="34">
          <cell r="C34">
            <v>4</v>
          </cell>
          <cell r="D34" t="str">
            <v>Funding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_PMT"/>
      <sheetName val="Today"/>
      <sheetName val="GeometricSeries"/>
      <sheetName val="NextClass"/>
      <sheetName val="PreWork4NextClass"/>
      <sheetName val="ClassWork"/>
      <sheetName val="1_GeoSeries"/>
      <sheetName val="3_IncreaseAnnuity"/>
      <sheetName val="4_Dice"/>
      <sheetName val="5_ConditionalProb"/>
      <sheetName val="5_ConditionalProb (2)"/>
      <sheetName val="FinalExamReview"/>
      <sheetName val="ClassPolicy"/>
      <sheetName val="Programming"/>
      <sheetName val="ProgrammingAnswer_R"/>
    </sheetNames>
    <sheetDataSet>
      <sheetData sheetId="0">
        <row r="13">
          <cell r="C13">
            <v>0.90909090909090906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TMat1"/>
      <sheetName val="TMat2"/>
      <sheetName val="TMat3"/>
      <sheetName val="Binomial"/>
      <sheetName val="Normal"/>
      <sheetName val="NextClass1_MeanVar"/>
      <sheetName val="NextClass2_CovCorr"/>
      <sheetName val="NextClass3_SkewKurt"/>
      <sheetName val="NextClass4_Videos"/>
      <sheetName val="PreWork4NextClass"/>
      <sheetName val="ClassWork"/>
      <sheetName val="1_Vote"/>
      <sheetName val="2_TMatrix"/>
      <sheetName val="3_TMatrix2"/>
      <sheetName val="4_ConditionalProbability"/>
      <sheetName val="5_DenomSwitch"/>
      <sheetName val="6_Normal"/>
      <sheetName val="7_Backtest"/>
      <sheetName val="8_LifeAnnuity"/>
      <sheetName val="FinalExamReview"/>
      <sheetName val="ClassPolicy"/>
      <sheetName val="Programming"/>
      <sheetName val="Programming_Data"/>
      <sheetName val="Programming_Answer_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2">
          <cell r="C12">
            <v>10</v>
          </cell>
        </row>
        <row r="13">
          <cell r="C13">
            <v>0.02</v>
          </cell>
        </row>
        <row r="14">
          <cell r="C14">
            <v>3</v>
          </cell>
        </row>
      </sheetData>
      <sheetData sheetId="5" refreshError="1"/>
      <sheetData sheetId="6" refreshError="1">
        <row r="24">
          <cell r="E24">
            <v>-2.0344842309874376</v>
          </cell>
        </row>
        <row r="25">
          <cell r="E25">
            <v>2.6710696453581235</v>
          </cell>
        </row>
        <row r="26">
          <cell r="E26">
            <v>4.7055538763455615</v>
          </cell>
        </row>
        <row r="30">
          <cell r="C30">
            <v>0.47283563207088219</v>
          </cell>
        </row>
        <row r="31">
          <cell r="C31">
            <v>0.45767178102260736</v>
          </cell>
        </row>
        <row r="32">
          <cell r="C32">
            <v>0.42492062610286929</v>
          </cell>
        </row>
        <row r="33">
          <cell r="C33">
            <v>0.59889153009821006</v>
          </cell>
        </row>
        <row r="34">
          <cell r="C34">
            <v>-0.53177593704778414</v>
          </cell>
        </row>
        <row r="35">
          <cell r="C35">
            <v>-1.0923730126346645</v>
          </cell>
        </row>
        <row r="36">
          <cell r="C36">
            <v>-1.5032931355800621</v>
          </cell>
        </row>
        <row r="37">
          <cell r="C37">
            <v>1.5847145107069514</v>
          </cell>
        </row>
        <row r="38">
          <cell r="C38">
            <v>-1.0653967582348218</v>
          </cell>
        </row>
        <row r="39">
          <cell r="C39">
            <v>-0.41124559773468478</v>
          </cell>
        </row>
        <row r="40">
          <cell r="C40">
            <v>-3.1141255841770681E-2</v>
          </cell>
        </row>
        <row r="41">
          <cell r="C41">
            <v>1.2468143389598696</v>
          </cell>
        </row>
        <row r="42">
          <cell r="C42">
            <v>0.13044182619797937</v>
          </cell>
        </row>
        <row r="43">
          <cell r="C43">
            <v>0.59193078372161201</v>
          </cell>
        </row>
        <row r="44">
          <cell r="C44">
            <v>0.82333603760006313</v>
          </cell>
        </row>
        <row r="45">
          <cell r="C45">
            <v>0.65275066245239</v>
          </cell>
        </row>
        <row r="46">
          <cell r="C46">
            <v>-1.3299123879368187</v>
          </cell>
        </row>
        <row r="47">
          <cell r="C47">
            <v>1.8144389682637543</v>
          </cell>
        </row>
        <row r="48">
          <cell r="C48">
            <v>0.18357809747018158</v>
          </cell>
        </row>
        <row r="49">
          <cell r="C49">
            <v>1.3548288082437756</v>
          </cell>
        </row>
        <row r="50">
          <cell r="C50">
            <v>0.96000378303928868</v>
          </cell>
        </row>
        <row r="51">
          <cell r="C51">
            <v>-0.75251590001080337</v>
          </cell>
        </row>
        <row r="52">
          <cell r="C52">
            <v>-0.54280595514466867</v>
          </cell>
        </row>
        <row r="53">
          <cell r="C53">
            <v>1.4450781934897143</v>
          </cell>
        </row>
        <row r="54">
          <cell r="C54">
            <v>-1.3103661952828956</v>
          </cell>
        </row>
        <row r="55">
          <cell r="C55">
            <v>0.86453510799169753</v>
          </cell>
        </row>
        <row r="56">
          <cell r="C56">
            <v>0.54063492010443293</v>
          </cell>
        </row>
        <row r="57">
          <cell r="C57">
            <v>-1.1926173327716567</v>
          </cell>
        </row>
        <row r="58">
          <cell r="C58">
            <v>-2.0344842309874376</v>
          </cell>
        </row>
        <row r="59">
          <cell r="C59">
            <v>1.7299667033107016</v>
          </cell>
        </row>
        <row r="60">
          <cell r="C60">
            <v>1.5877550893721093</v>
          </cell>
        </row>
        <row r="61">
          <cell r="C61">
            <v>0.65950770253534019</v>
          </cell>
        </row>
        <row r="62">
          <cell r="C62">
            <v>0.97540989122619604</v>
          </cell>
        </row>
        <row r="63">
          <cell r="C63">
            <v>0.36092288473141043</v>
          </cell>
        </row>
        <row r="64">
          <cell r="C64">
            <v>1.8562365796243729</v>
          </cell>
        </row>
        <row r="65">
          <cell r="C65">
            <v>-0.20913258218132988</v>
          </cell>
        </row>
        <row r="66">
          <cell r="C66">
            <v>-0.43135032447355126</v>
          </cell>
        </row>
        <row r="67">
          <cell r="C67">
            <v>-0.50537849528565904</v>
          </cell>
        </row>
        <row r="68">
          <cell r="C68">
            <v>1.2005463935897949</v>
          </cell>
        </row>
        <row r="69">
          <cell r="C69">
            <v>-0.95292427154916037</v>
          </cell>
        </row>
        <row r="70">
          <cell r="C70">
            <v>-1.489300177748593</v>
          </cell>
        </row>
        <row r="71">
          <cell r="C71">
            <v>1.3569249544412405</v>
          </cell>
        </row>
        <row r="72">
          <cell r="C72">
            <v>-3.4339261951630076E-2</v>
          </cell>
        </row>
        <row r="73">
          <cell r="C73">
            <v>0.47242793486658613</v>
          </cell>
        </row>
        <row r="74">
          <cell r="C74">
            <v>-0.20616730719777968</v>
          </cell>
        </row>
        <row r="75">
          <cell r="C75">
            <v>-0.1241253327308736</v>
          </cell>
        </row>
        <row r="76">
          <cell r="C76">
            <v>-0.15797703340739311</v>
          </cell>
        </row>
        <row r="77">
          <cell r="C77">
            <v>0.7834064814089936</v>
          </cell>
        </row>
        <row r="78">
          <cell r="C78">
            <v>-0.31403473645401986</v>
          </cell>
        </row>
        <row r="79">
          <cell r="C79">
            <v>-1.0892091579210856</v>
          </cell>
        </row>
        <row r="80">
          <cell r="C80">
            <v>-0.14229621061692244</v>
          </cell>
        </row>
        <row r="81">
          <cell r="C81">
            <v>-0.95498011758643009</v>
          </cell>
        </row>
        <row r="82">
          <cell r="C82">
            <v>2.4325997984353718</v>
          </cell>
        </row>
        <row r="83">
          <cell r="C83">
            <v>-0.24005877903367401</v>
          </cell>
        </row>
        <row r="84">
          <cell r="C84">
            <v>-0.54140727804528221</v>
          </cell>
        </row>
        <row r="85">
          <cell r="C85">
            <v>0.71219161995211278</v>
          </cell>
        </row>
        <row r="86">
          <cell r="C86">
            <v>0.48682362643606775</v>
          </cell>
        </row>
        <row r="87">
          <cell r="C87">
            <v>0.41460686137681257</v>
          </cell>
        </row>
        <row r="88">
          <cell r="C88">
            <v>1.002966196417018</v>
          </cell>
        </row>
        <row r="89">
          <cell r="C89">
            <v>0.54243255375052368</v>
          </cell>
        </row>
        <row r="90">
          <cell r="C90">
            <v>-1.8689342043077717</v>
          </cell>
        </row>
        <row r="91">
          <cell r="C91">
            <v>-0.1275510652267782</v>
          </cell>
        </row>
        <row r="92">
          <cell r="C92">
            <v>0.36656834921990267</v>
          </cell>
        </row>
        <row r="93">
          <cell r="C93">
            <v>0.1959142079947935</v>
          </cell>
        </row>
        <row r="94">
          <cell r="C94">
            <v>0.1633818377141269</v>
          </cell>
        </row>
        <row r="95">
          <cell r="C95">
            <v>2.6710696453581235</v>
          </cell>
        </row>
        <row r="96">
          <cell r="C96">
            <v>-0.42429971649028647</v>
          </cell>
        </row>
        <row r="97">
          <cell r="C97">
            <v>-0.61637830092325185</v>
          </cell>
        </row>
        <row r="98">
          <cell r="C98">
            <v>-1.2467608733272906</v>
          </cell>
        </row>
        <row r="99">
          <cell r="C99">
            <v>-1.2420790016593952</v>
          </cell>
        </row>
        <row r="100">
          <cell r="C100">
            <v>0.61925278950750406</v>
          </cell>
        </row>
        <row r="101">
          <cell r="C101">
            <v>0.20992154625570031</v>
          </cell>
        </row>
        <row r="102">
          <cell r="C102">
            <v>0.43154151978882149</v>
          </cell>
        </row>
        <row r="103">
          <cell r="C103">
            <v>-0.61942148444040201</v>
          </cell>
        </row>
        <row r="104">
          <cell r="C104">
            <v>0.31298184561513664</v>
          </cell>
        </row>
        <row r="105">
          <cell r="C105">
            <v>-1.3293756011157096</v>
          </cell>
        </row>
        <row r="106">
          <cell r="C106">
            <v>-0.71328480340091105</v>
          </cell>
        </row>
        <row r="107">
          <cell r="C107">
            <v>1.3924790675406515</v>
          </cell>
        </row>
        <row r="108">
          <cell r="C108">
            <v>1.1826914188463862</v>
          </cell>
        </row>
        <row r="109">
          <cell r="C109">
            <v>1.4342383981022007</v>
          </cell>
        </row>
        <row r="110">
          <cell r="C110">
            <v>0.78543422003077046</v>
          </cell>
        </row>
        <row r="111">
          <cell r="C111">
            <v>-1.0870596324040505</v>
          </cell>
        </row>
        <row r="112">
          <cell r="C112">
            <v>0.63325128160473498</v>
          </cell>
        </row>
        <row r="113">
          <cell r="C113">
            <v>0.77787386482362986</v>
          </cell>
        </row>
        <row r="114">
          <cell r="C114">
            <v>0.24837890304058732</v>
          </cell>
        </row>
        <row r="115">
          <cell r="C115">
            <v>0.80752026146839906</v>
          </cell>
        </row>
        <row r="116">
          <cell r="C116">
            <v>0.74478903054676848</v>
          </cell>
        </row>
        <row r="117">
          <cell r="C117">
            <v>-1.1491720845402209</v>
          </cell>
        </row>
        <row r="118">
          <cell r="C118">
            <v>0.42896914696081034</v>
          </cell>
        </row>
        <row r="119">
          <cell r="C119">
            <v>-0.597892993359188</v>
          </cell>
        </row>
        <row r="120">
          <cell r="C120">
            <v>0.88781240410706486</v>
          </cell>
        </row>
        <row r="121">
          <cell r="C121">
            <v>1.4220282396798032</v>
          </cell>
        </row>
        <row r="122">
          <cell r="C122">
            <v>1.5429318688961562</v>
          </cell>
        </row>
        <row r="123">
          <cell r="C123">
            <v>0.34104768407371333</v>
          </cell>
        </row>
        <row r="124">
          <cell r="C124">
            <v>0.99699934548788016</v>
          </cell>
        </row>
        <row r="125">
          <cell r="C125">
            <v>-1.509506598426565</v>
          </cell>
        </row>
        <row r="126">
          <cell r="C126">
            <v>-1.7004043615721947</v>
          </cell>
        </row>
        <row r="127">
          <cell r="C127">
            <v>0.36438233854416907</v>
          </cell>
        </row>
        <row r="128">
          <cell r="C128">
            <v>-0.68071196946934187</v>
          </cell>
        </row>
        <row r="129">
          <cell r="C129">
            <v>-1.4717164307075286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_Probability&amp;ThePublic"/>
      <sheetName val="InvestmentReturns"/>
      <sheetName val="AVPlot"/>
      <sheetName val="MaximumLikelihood"/>
    </sheetNames>
    <sheetDataSet>
      <sheetData sheetId="0"/>
      <sheetData sheetId="1">
        <row r="12">
          <cell r="B12">
            <v>10000</v>
          </cell>
        </row>
      </sheetData>
      <sheetData sheetId="2">
        <row r="3">
          <cell r="B3">
            <v>2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Derivatives"/>
      <sheetName val="SumRule"/>
      <sheetName val="ProductRule"/>
      <sheetName val="ChainRule"/>
      <sheetName val="PowerRule"/>
      <sheetName val="Minimization1"/>
      <sheetName val="Minimization2"/>
      <sheetName val="Minimization3"/>
      <sheetName val="MaximumLikelihood"/>
      <sheetName val="Prework4NextClass"/>
      <sheetName val="Drills"/>
      <sheetName val="ClassWork"/>
      <sheetName val="1_Derivatives"/>
      <sheetName val="2_Bond_WeightedCF"/>
      <sheetName val="3_Duration"/>
      <sheetName val="4_Sensitivity"/>
      <sheetName val="5_Elasticity"/>
      <sheetName val="6_OptimalHedge"/>
      <sheetName val="7_TaylorSeries"/>
      <sheetName val="8_MLE"/>
      <sheetName val="9_DurationTable"/>
      <sheetName val="FinalExamReview"/>
      <sheetName val="ClassPolicy"/>
    </sheetNames>
    <sheetDataSet>
      <sheetData sheetId="0"/>
      <sheetData sheetId="1"/>
      <sheetData sheetId="2"/>
      <sheetData sheetId="3">
        <row r="12">
          <cell r="C12">
            <v>4</v>
          </cell>
        </row>
        <row r="13">
          <cell r="C13">
            <v>7</v>
          </cell>
        </row>
        <row r="14">
          <cell r="C14">
            <v>28</v>
          </cell>
        </row>
        <row r="15">
          <cell r="C15">
            <v>0.1</v>
          </cell>
        </row>
        <row r="16">
          <cell r="C16">
            <v>37.268000000000008</v>
          </cell>
        </row>
        <row r="20">
          <cell r="C20">
            <v>4.8400000000000007</v>
          </cell>
          <cell r="D20">
            <v>7.7000000000000011</v>
          </cell>
        </row>
      </sheetData>
      <sheetData sheetId="4"/>
      <sheetData sheetId="5"/>
      <sheetData sheetId="6"/>
      <sheetData sheetId="7">
        <row r="3">
          <cell r="B3">
            <v>-10</v>
          </cell>
        </row>
      </sheetData>
      <sheetData sheetId="8">
        <row r="2">
          <cell r="S2">
            <v>-3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7"/>
      <sheetName val="Summary"/>
      <sheetName val="Loans"/>
      <sheetName val="DelinquencyTransition"/>
      <sheetName val="ExporeInf"/>
      <sheetName val="Spread2PD"/>
      <sheetName val="CDS"/>
      <sheetName val="CreditRiskMitigation"/>
      <sheetName val="Liquidity1"/>
      <sheetName val="Discussion1"/>
      <sheetName val="Discussion2"/>
      <sheetName val="Discussion3"/>
    </sheetNames>
    <sheetDataSet>
      <sheetData sheetId="0"/>
      <sheetData sheetId="1"/>
      <sheetData sheetId="2"/>
      <sheetData sheetId="3"/>
      <sheetData sheetId="4">
        <row r="3">
          <cell r="C3">
            <v>1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</row>
        <row r="4">
          <cell r="C4">
            <v>0.2</v>
          </cell>
          <cell r="D4">
            <v>0.7</v>
          </cell>
          <cell r="E4">
            <v>0.05</v>
          </cell>
          <cell r="F4">
            <v>0.05</v>
          </cell>
          <cell r="G4">
            <v>0</v>
          </cell>
          <cell r="H4">
            <v>0</v>
          </cell>
        </row>
        <row r="5">
          <cell r="C5">
            <v>0.1</v>
          </cell>
          <cell r="D5">
            <v>0.2</v>
          </cell>
          <cell r="E5">
            <v>0.6</v>
          </cell>
          <cell r="F5">
            <v>0.05</v>
          </cell>
          <cell r="G5">
            <v>0.05</v>
          </cell>
          <cell r="H5">
            <v>0</v>
          </cell>
        </row>
        <row r="6">
          <cell r="C6">
            <v>0.1</v>
          </cell>
          <cell r="D6">
            <v>0</v>
          </cell>
          <cell r="E6">
            <v>0</v>
          </cell>
          <cell r="F6">
            <v>0.6</v>
          </cell>
          <cell r="G6">
            <v>0.3</v>
          </cell>
          <cell r="H6">
            <v>0</v>
          </cell>
        </row>
        <row r="7">
          <cell r="C7">
            <v>0.05</v>
          </cell>
          <cell r="D7">
            <v>0</v>
          </cell>
          <cell r="E7">
            <v>0</v>
          </cell>
          <cell r="F7">
            <v>0</v>
          </cell>
          <cell r="G7">
            <v>0.55000000000000004</v>
          </cell>
          <cell r="H7">
            <v>0.4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</row>
        <row r="12"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C13">
            <v>0.67101876562500007</v>
          </cell>
          <cell r="D13">
            <v>0.14815299999999992</v>
          </cell>
          <cell r="E13">
            <v>3.8272000000000007E-2</v>
          </cell>
          <cell r="F13">
            <v>4.4510249999999994E-2</v>
          </cell>
          <cell r="G13">
            <v>4.3085859375E-2</v>
          </cell>
          <cell r="H13">
            <v>5.4960124999999999E-2</v>
          </cell>
        </row>
        <row r="14">
          <cell r="C14">
            <v>0.52224385937499984</v>
          </cell>
          <cell r="D14">
            <v>0.15308799999999997</v>
          </cell>
          <cell r="E14">
            <v>7.1609000000000006E-2</v>
          </cell>
          <cell r="F14">
            <v>5.0748500000000009E-2</v>
          </cell>
          <cell r="G14">
            <v>6.2223765624999997E-2</v>
          </cell>
          <cell r="H14">
            <v>0.140086875</v>
          </cell>
        </row>
        <row r="15">
          <cell r="C15">
            <v>0.30513109374999997</v>
          </cell>
          <cell r="D15">
            <v>0</v>
          </cell>
          <cell r="E15">
            <v>0</v>
          </cell>
          <cell r="F15">
            <v>4.6655999999999996E-2</v>
          </cell>
          <cell r="G15">
            <v>0.11385215625</v>
          </cell>
          <cell r="H15">
            <v>0.53436074999999994</v>
          </cell>
        </row>
        <row r="16">
          <cell r="C16">
            <v>0.10803548437500002</v>
          </cell>
          <cell r="D16">
            <v>0</v>
          </cell>
          <cell r="E16">
            <v>0</v>
          </cell>
          <cell r="F16">
            <v>0</v>
          </cell>
          <cell r="G16">
            <v>2.7680640625000016E-2</v>
          </cell>
          <cell r="H16">
            <v>0.86428387500000015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1</v>
          </cell>
        </row>
        <row r="21">
          <cell r="C21">
            <v>1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C22">
            <v>0.84342114600735374</v>
          </cell>
          <cell r="D22">
            <v>1.0352896953204995E-5</v>
          </cell>
          <cell r="E22">
            <v>3.1992182250593712E-6</v>
          </cell>
          <cell r="F22">
            <v>4.1876328384128526E-6</v>
          </cell>
          <cell r="G22">
            <v>6.6857073184685395E-6</v>
          </cell>
          <cell r="H22">
            <v>0.156554428537311</v>
          </cell>
        </row>
        <row r="23">
          <cell r="C23">
            <v>0.72725641449500444</v>
          </cell>
          <cell r="D23">
            <v>1.2796872900237485E-5</v>
          </cell>
          <cell r="E23">
            <v>3.9544605030862563E-6</v>
          </cell>
          <cell r="F23">
            <v>5.1760474517663339E-6</v>
          </cell>
          <cell r="G23">
            <v>8.2632168401722577E-6</v>
          </cell>
          <cell r="H23">
            <v>0.27271339490730012</v>
          </cell>
        </row>
        <row r="24">
          <cell r="C24">
            <v>0.33333333254637681</v>
          </cell>
          <cell r="D24">
            <v>0</v>
          </cell>
          <cell r="E24">
            <v>0</v>
          </cell>
          <cell r="F24">
            <v>8.0204967233062296E-10</v>
          </cell>
          <cell r="G24">
            <v>4.6764599586037787E-9</v>
          </cell>
          <cell r="H24">
            <v>0.66666666197511359</v>
          </cell>
        </row>
        <row r="25">
          <cell r="C25">
            <v>0.11111111110859562</v>
          </cell>
          <cell r="D25">
            <v>0</v>
          </cell>
          <cell r="E25">
            <v>0</v>
          </cell>
          <cell r="F25">
            <v>0</v>
          </cell>
          <cell r="G25">
            <v>2.2639679229993673E-11</v>
          </cell>
          <cell r="H25">
            <v>0.88888888886876494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</v>
          </cell>
        </row>
        <row r="29">
          <cell r="C29">
            <v>10000</v>
          </cell>
          <cell r="D29">
            <v>10000</v>
          </cell>
          <cell r="E29">
            <v>10000</v>
          </cell>
          <cell r="F29">
            <v>10000</v>
          </cell>
          <cell r="G29">
            <v>0</v>
          </cell>
          <cell r="H29">
            <v>0</v>
          </cell>
        </row>
      </sheetData>
      <sheetData sheetId="5">
        <row r="16">
          <cell r="C16">
            <v>8.7526935082926656</v>
          </cell>
        </row>
        <row r="20">
          <cell r="F20">
            <v>0.97530991202833262</v>
          </cell>
        </row>
        <row r="21">
          <cell r="F21">
            <v>0.95122942450071402</v>
          </cell>
        </row>
        <row r="22">
          <cell r="F22">
            <v>0.92774348632855286</v>
          </cell>
        </row>
        <row r="23">
          <cell r="F23">
            <v>0.90483741803595952</v>
          </cell>
        </row>
        <row r="24">
          <cell r="F24">
            <v>0.88249690258459546</v>
          </cell>
        </row>
        <row r="25">
          <cell r="F25">
            <v>0.86070797642505781</v>
          </cell>
        </row>
        <row r="26">
          <cell r="F26">
            <v>0.83945702076920736</v>
          </cell>
        </row>
        <row r="27">
          <cell r="F27">
            <v>0.81873075307798182</v>
          </cell>
        </row>
        <row r="28">
          <cell r="F28">
            <v>0.79851621875937706</v>
          </cell>
        </row>
        <row r="29">
          <cell r="F29">
            <v>0.77880078307140488</v>
          </cell>
        </row>
        <row r="40">
          <cell r="B40">
            <v>0.5</v>
          </cell>
          <cell r="C40">
            <v>106.72870921346704</v>
          </cell>
          <cell r="D40">
            <v>40</v>
          </cell>
          <cell r="F40">
            <v>0.97530991202833262</v>
          </cell>
        </row>
        <row r="41">
          <cell r="B41">
            <v>1.5</v>
          </cell>
          <cell r="C41">
            <v>105.97104849893799</v>
          </cell>
          <cell r="D41">
            <v>40</v>
          </cell>
          <cell r="F41">
            <v>0.92774348632855286</v>
          </cell>
        </row>
        <row r="42">
          <cell r="B42">
            <v>2.5</v>
          </cell>
          <cell r="C42">
            <v>105.17454168889401</v>
          </cell>
          <cell r="D42">
            <v>40</v>
          </cell>
          <cell r="F42">
            <v>0.88249690258459546</v>
          </cell>
        </row>
        <row r="43">
          <cell r="B43">
            <v>3.5</v>
          </cell>
          <cell r="C43">
            <v>104.33719710142807</v>
          </cell>
          <cell r="D43">
            <v>40</v>
          </cell>
          <cell r="F43">
            <v>0.83945702076920736</v>
          </cell>
        </row>
        <row r="44">
          <cell r="B44">
            <v>4.5</v>
          </cell>
          <cell r="C44">
            <v>103.45692093891826</v>
          </cell>
          <cell r="D44">
            <v>40</v>
          </cell>
          <cell r="F44">
            <v>0.79851621875937706</v>
          </cell>
        </row>
        <row r="45">
          <cell r="G45">
            <v>288.4814055773889</v>
          </cell>
        </row>
      </sheetData>
      <sheetData sheetId="6">
        <row r="7">
          <cell r="B7">
            <v>0.02</v>
          </cell>
          <cell r="C7">
            <v>0.05</v>
          </cell>
        </row>
        <row r="11">
          <cell r="C11">
            <v>0.98019867330675525</v>
          </cell>
          <cell r="E11">
            <v>0.95122942450071402</v>
          </cell>
        </row>
        <row r="12">
          <cell r="C12">
            <v>0.96078943915232318</v>
          </cell>
          <cell r="E12">
            <v>0.90483741803595952</v>
          </cell>
        </row>
        <row r="13">
          <cell r="C13">
            <v>0.94176453358424872</v>
          </cell>
          <cell r="E13">
            <v>0.86070797642505781</v>
          </cell>
        </row>
        <row r="14">
          <cell r="C14">
            <v>0.92311634638663576</v>
          </cell>
          <cell r="E14">
            <v>0.81873075307798182</v>
          </cell>
        </row>
        <row r="15">
          <cell r="C15">
            <v>0.90483741803595952</v>
          </cell>
          <cell r="E15">
            <v>0.77880078307140488</v>
          </cell>
        </row>
        <row r="21">
          <cell r="B21">
            <v>0.5</v>
          </cell>
          <cell r="C21">
            <v>1.9801326693244747E-2</v>
          </cell>
          <cell r="E21">
            <v>1.1880796015946849E-2</v>
          </cell>
          <cell r="F21">
            <v>0.97530991202833262</v>
          </cell>
          <cell r="I21">
            <v>9.9006633466223737E-3</v>
          </cell>
          <cell r="J21">
            <v>9.6562150976164038E-3</v>
          </cell>
        </row>
        <row r="22">
          <cell r="B22">
            <v>1.5</v>
          </cell>
          <cell r="C22">
            <v>1.9409234154432076E-2</v>
          </cell>
          <cell r="E22">
            <v>1.1645540492659244E-2</v>
          </cell>
          <cell r="F22">
            <v>0.92774348632855286</v>
          </cell>
          <cell r="I22">
            <v>9.7046170772160378E-3</v>
          </cell>
          <cell r="J22">
            <v>9.0033952807000179E-3</v>
          </cell>
        </row>
        <row r="23">
          <cell r="B23">
            <v>2.5</v>
          </cell>
          <cell r="C23">
            <v>1.9024905568074457E-2</v>
          </cell>
          <cell r="E23">
            <v>1.1414943340844674E-2</v>
          </cell>
          <cell r="F23">
            <v>0.88249690258459546</v>
          </cell>
          <cell r="I23">
            <v>9.5124527840372286E-3</v>
          </cell>
          <cell r="J23">
            <v>8.3947101178950666E-3</v>
          </cell>
        </row>
        <row r="24">
          <cell r="B24">
            <v>3.5</v>
          </cell>
          <cell r="C24">
            <v>1.8648187197612964E-2</v>
          </cell>
          <cell r="E24">
            <v>1.1188912318567779E-2</v>
          </cell>
          <cell r="F24">
            <v>0.83945702076920736</v>
          </cell>
          <cell r="I24">
            <v>9.3240935988064821E-3</v>
          </cell>
          <cell r="J24">
            <v>7.8271758338273271E-3</v>
          </cell>
        </row>
        <row r="25">
          <cell r="B25">
            <v>4.5</v>
          </cell>
          <cell r="C25">
            <v>1.8278928350676238E-2</v>
          </cell>
          <cell r="E25">
            <v>1.0967357010405743E-2</v>
          </cell>
          <cell r="F25">
            <v>0.79851621875937706</v>
          </cell>
          <cell r="I25">
            <v>9.1394641753381189E-3</v>
          </cell>
          <cell r="J25">
            <v>7.2980103747777832E-3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Intro1"/>
      <sheetName val="Day1"/>
      <sheetName val="Day2"/>
      <sheetName val="Themes"/>
      <sheetName val="Excel"/>
      <sheetName val="C0"/>
      <sheetName val="C1"/>
      <sheetName val="VaR0"/>
      <sheetName val="VaR1"/>
      <sheetName val="Clas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0">
          <cell r="C10">
            <v>0.30509841009160843</v>
          </cell>
        </row>
      </sheetData>
      <sheetData sheetId="6" refreshError="1"/>
      <sheetData sheetId="7" refreshError="1"/>
      <sheetData sheetId="8"/>
      <sheetData sheetId="9">
        <row r="17">
          <cell r="H17">
            <v>-0.1166666666666667</v>
          </cell>
        </row>
      </sheetData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quidity_VaR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onsHW"/>
      <sheetName val="fxHW"/>
      <sheetName val="VaR_HW_Q1"/>
      <sheetName val="VaR_HW_Q2"/>
      <sheetName val="VaR_HW_2.4"/>
      <sheetName val="VaR_HW_1"/>
      <sheetName val="VaR_HW_2"/>
      <sheetName val="HW6"/>
      <sheetName val="Date0"/>
      <sheetName val="Date1"/>
      <sheetName val="Date2"/>
      <sheetName val="Date0Check1"/>
      <sheetName val="Date0Check2"/>
      <sheetName val="4.2"/>
      <sheetName val="4.3"/>
      <sheetName val="4.4"/>
    </sheetNames>
    <sheetDataSet>
      <sheetData sheetId="0">
        <row r="2">
          <cell r="C2">
            <v>67</v>
          </cell>
        </row>
        <row r="12">
          <cell r="C12">
            <v>0.38595880367242197</v>
          </cell>
          <cell r="D12">
            <v>0.58659004994372632</v>
          </cell>
          <cell r="E12">
            <v>0.37550388277557334</v>
          </cell>
        </row>
        <row r="13">
          <cell r="C13">
            <v>0.3121138317415072</v>
          </cell>
          <cell r="D13">
            <v>0.5111143422154043</v>
          </cell>
          <cell r="E13">
            <v>0.18107379394568301</v>
          </cell>
        </row>
        <row r="14">
          <cell r="C14">
            <v>0.61404119632757803</v>
          </cell>
          <cell r="D14">
            <v>0.41340995005627368</v>
          </cell>
          <cell r="E14">
            <v>0.62449611722442666</v>
          </cell>
        </row>
        <row r="15">
          <cell r="C15">
            <v>0.6878861682584928</v>
          </cell>
          <cell r="D15">
            <v>0.48888565778459575</v>
          </cell>
          <cell r="E15">
            <v>0.81892620605431699</v>
          </cell>
        </row>
        <row r="17">
          <cell r="C17">
            <v>65.837699789559906</v>
          </cell>
          <cell r="D17">
            <v>775</v>
          </cell>
          <cell r="E17">
            <v>237</v>
          </cell>
        </row>
        <row r="18">
          <cell r="C18">
            <v>71.176742801849741</v>
          </cell>
          <cell r="D18">
            <v>756.96607190143357</v>
          </cell>
          <cell r="E18">
            <v>341.35846920991639</v>
          </cell>
        </row>
        <row r="20">
          <cell r="C20">
            <v>3.1953939205575459</v>
          </cell>
          <cell r="D20">
            <v>67.711072787108264</v>
          </cell>
          <cell r="E20">
            <v>27.183347102480703</v>
          </cell>
        </row>
        <row r="25">
          <cell r="C25">
            <v>3000000</v>
          </cell>
          <cell r="D25">
            <v>1000000</v>
          </cell>
          <cell r="E25">
            <v>5000000</v>
          </cell>
        </row>
        <row r="26">
          <cell r="C26">
            <v>44776.119402985074</v>
          </cell>
          <cell r="D26">
            <v>1290.3225806451612</v>
          </cell>
          <cell r="E26">
            <v>21097.04641350211</v>
          </cell>
        </row>
      </sheetData>
      <sheetData sheetId="1">
        <row r="3">
          <cell r="F3">
            <v>1.385</v>
          </cell>
          <cell r="G3">
            <v>121.9</v>
          </cell>
          <cell r="H3">
            <v>18.899999999999999</v>
          </cell>
        </row>
        <row r="4">
          <cell r="F4">
            <v>1.15E-2</v>
          </cell>
          <cell r="G4">
            <v>-7.0000000000000001E-3</v>
          </cell>
          <cell r="H4">
            <v>-1.2999999999999999E-3</v>
          </cell>
        </row>
        <row r="5">
          <cell r="F5">
            <v>5.0000000000000001E-3</v>
          </cell>
          <cell r="G5">
            <v>1.1000000000000001E-3</v>
          </cell>
          <cell r="H5">
            <v>3.85E-2</v>
          </cell>
        </row>
      </sheetData>
      <sheetData sheetId="2"/>
      <sheetData sheetId="3"/>
      <sheetData sheetId="4"/>
      <sheetData sheetId="5">
        <row r="6">
          <cell r="C6">
            <v>1.0699999999999999E-2</v>
          </cell>
        </row>
      </sheetData>
      <sheetData sheetId="6"/>
      <sheetData sheetId="7"/>
      <sheetData sheetId="8"/>
      <sheetData sheetId="9"/>
      <sheetData sheetId="10"/>
      <sheetData sheetId="11">
        <row r="4">
          <cell r="H4">
            <v>24</v>
          </cell>
        </row>
      </sheetData>
      <sheetData sheetId="12">
        <row r="4">
          <cell r="E4">
            <v>5.0000000000000001E-3</v>
          </cell>
        </row>
      </sheetData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4"/>
      <sheetName val="Options0"/>
      <sheetName val="Options1"/>
      <sheetName val="Options2"/>
      <sheetName val="Futures"/>
      <sheetName val="Swaps"/>
      <sheetName val="OptimalHedging"/>
      <sheetName val="QuizBank4"/>
      <sheetName val="O_Material"/>
      <sheetName val="O_Discussion"/>
    </sheetNames>
    <sheetDataSet>
      <sheetData sheetId="0"/>
      <sheetData sheetId="1"/>
      <sheetData sheetId="2"/>
      <sheetData sheetId="3">
        <row r="6">
          <cell r="C6">
            <v>2.1837080457267475</v>
          </cell>
        </row>
        <row r="7">
          <cell r="C7">
            <v>-0.18370804572674748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folioVaRExample"/>
      <sheetName val="MatrixMult_CovCorr"/>
      <sheetName val="MatrixMult_Credit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open?id=1u1Ymu-b3mB90engF5WNn4hoo1VaiDcog" TargetMode="External"/><Relationship Id="rId1" Type="http://schemas.openxmlformats.org/officeDocument/2006/relationships/hyperlink" Target="https://drive.google.com/open?id=1Gb4LNna1Uymw7p_LxyiJOgroy98ajFkX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studio/shiny-examples" TargetMode="External"/><Relationship Id="rId2" Type="http://schemas.openxmlformats.org/officeDocument/2006/relationships/hyperlink" Target="https://desktop.github.com/" TargetMode="External"/><Relationship Id="rId1" Type="http://schemas.openxmlformats.org/officeDocument/2006/relationships/hyperlink" Target="https://github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jupyter.org/try" TargetMode="External"/><Relationship Id="rId2" Type="http://schemas.openxmlformats.org/officeDocument/2006/relationships/hyperlink" Target="https://www.python.org/shell/" TargetMode="External"/><Relationship Id="rId1" Type="http://schemas.openxmlformats.org/officeDocument/2006/relationships/hyperlink" Target="https://www.anaconda.com/products/individual" TargetMode="External"/><Relationship Id="rId4" Type="http://schemas.openxmlformats.org/officeDocument/2006/relationships/hyperlink" Target="https://docs.spyder-ide.org/current/installation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jupyter.org/try" TargetMode="External"/><Relationship Id="rId2" Type="http://schemas.openxmlformats.org/officeDocument/2006/relationships/hyperlink" Target="https://jupyter.org/" TargetMode="External"/><Relationship Id="rId1" Type="http://schemas.openxmlformats.org/officeDocument/2006/relationships/hyperlink" Target="https://ipython.org/notebook.html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docs.spyder-ide.org/current/installation.html" TargetMode="External"/><Relationship Id="rId1" Type="http://schemas.openxmlformats.org/officeDocument/2006/relationships/hyperlink" Target="https://www.spyder-ide.org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drive.google.com/open?id=1sLQlcPfsw4eS99qbkvWyDJtgFLUI-vB5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drive.google.com/open?id=1SDXgJFB08pRqO03I2s-U97HpITVe9n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A7B8-F26D-3442-9338-39D695BA7AF8}">
  <dimension ref="B2:C16"/>
  <sheetViews>
    <sheetView tabSelected="1" workbookViewId="0"/>
  </sheetViews>
  <sheetFormatPr baseColWidth="10" defaultRowHeight="26" x14ac:dyDescent="0.3"/>
  <cols>
    <col min="1" max="16384" width="10.83203125" style="1"/>
  </cols>
  <sheetData>
    <row r="2" spans="2:3" x14ac:dyDescent="0.3">
      <c r="B2" s="1" t="s">
        <v>51</v>
      </c>
    </row>
    <row r="3" spans="2:3" x14ac:dyDescent="0.3">
      <c r="C3" s="1" t="s">
        <v>86</v>
      </c>
    </row>
    <row r="4" spans="2:3" x14ac:dyDescent="0.3">
      <c r="C4" s="1" t="s">
        <v>101</v>
      </c>
    </row>
    <row r="5" spans="2:3" x14ac:dyDescent="0.3">
      <c r="C5" s="1" t="s">
        <v>85</v>
      </c>
    </row>
    <row r="6" spans="2:3" x14ac:dyDescent="0.3">
      <c r="C6" s="1" t="s">
        <v>84</v>
      </c>
    </row>
    <row r="7" spans="2:3" x14ac:dyDescent="0.3">
      <c r="C7" s="1" t="s">
        <v>102</v>
      </c>
    </row>
    <row r="8" spans="2:3" x14ac:dyDescent="0.3">
      <c r="C8" s="1" t="s">
        <v>158</v>
      </c>
    </row>
    <row r="10" spans="2:3" x14ac:dyDescent="0.3">
      <c r="B10" s="1" t="s">
        <v>52</v>
      </c>
    </row>
    <row r="11" spans="2:3" x14ac:dyDescent="0.3">
      <c r="C11" s="1" t="s">
        <v>118</v>
      </c>
    </row>
    <row r="12" spans="2:3" x14ac:dyDescent="0.3">
      <c r="C12" s="1" t="s">
        <v>116</v>
      </c>
    </row>
    <row r="13" spans="2:3" x14ac:dyDescent="0.3">
      <c r="C13" s="1" t="s">
        <v>139</v>
      </c>
    </row>
    <row r="14" spans="2:3" x14ac:dyDescent="0.3">
      <c r="C14" s="1" t="s">
        <v>140</v>
      </c>
    </row>
    <row r="15" spans="2:3" x14ac:dyDescent="0.3">
      <c r="C15" s="1" t="s">
        <v>141</v>
      </c>
    </row>
    <row r="16" spans="2:3" x14ac:dyDescent="0.3">
      <c r="C16" s="1" t="s">
        <v>119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50B43-B134-054B-ADBC-101B2E3E9A34}">
  <sheetPr>
    <tabColor rgb="FFFF0000"/>
  </sheetPr>
  <dimension ref="B2:C10"/>
  <sheetViews>
    <sheetView workbookViewId="0"/>
  </sheetViews>
  <sheetFormatPr baseColWidth="10" defaultRowHeight="26" x14ac:dyDescent="0.3"/>
  <cols>
    <col min="1" max="1" width="10.83203125" style="1"/>
    <col min="2" max="2" width="24.83203125" style="1" bestFit="1" customWidth="1"/>
    <col min="3" max="16384" width="10.83203125" style="1"/>
  </cols>
  <sheetData>
    <row r="2" spans="2:3" x14ac:dyDescent="0.3">
      <c r="B2" s="1" t="s">
        <v>71</v>
      </c>
    </row>
    <row r="4" spans="2:3" x14ac:dyDescent="0.3">
      <c r="B4" s="1" t="s">
        <v>57</v>
      </c>
      <c r="C4" s="1" t="s">
        <v>58</v>
      </c>
    </row>
    <row r="5" spans="2:3" x14ac:dyDescent="0.3">
      <c r="B5" s="1" t="s">
        <v>59</v>
      </c>
      <c r="C5" s="1" t="s">
        <v>68</v>
      </c>
    </row>
    <row r="6" spans="2:3" x14ac:dyDescent="0.3">
      <c r="B6" s="1" t="s">
        <v>60</v>
      </c>
      <c r="C6" s="1" t="s">
        <v>67</v>
      </c>
    </row>
    <row r="7" spans="2:3" x14ac:dyDescent="0.3">
      <c r="B7" s="1" t="s">
        <v>61</v>
      </c>
      <c r="C7" s="1" t="s">
        <v>62</v>
      </c>
    </row>
    <row r="8" spans="2:3" x14ac:dyDescent="0.3">
      <c r="B8" s="1" t="s">
        <v>63</v>
      </c>
      <c r="C8" s="1" t="s">
        <v>69</v>
      </c>
    </row>
    <row r="9" spans="2:3" x14ac:dyDescent="0.3">
      <c r="B9" s="1" t="s">
        <v>64</v>
      </c>
      <c r="C9" s="1" t="s">
        <v>65</v>
      </c>
    </row>
    <row r="10" spans="2:3" x14ac:dyDescent="0.3">
      <c r="B10" s="1" t="s">
        <v>66</v>
      </c>
      <c r="C10" s="1" t="s">
        <v>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3AAF7-1CB7-AC48-BA3B-B9A2F3164069}">
  <sheetPr>
    <tabColor rgb="FFFF0000"/>
  </sheetPr>
  <dimension ref="B2:B6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1" t="s">
        <v>159</v>
      </c>
    </row>
    <row r="3" spans="2:2" x14ac:dyDescent="0.3">
      <c r="B3" s="1" t="s">
        <v>160</v>
      </c>
    </row>
    <row r="4" spans="2:2" x14ac:dyDescent="0.3">
      <c r="B4" s="1" t="s">
        <v>161</v>
      </c>
    </row>
    <row r="5" spans="2:2" x14ac:dyDescent="0.3">
      <c r="B5" s="1" t="s">
        <v>162</v>
      </c>
    </row>
    <row r="6" spans="2:2" x14ac:dyDescent="0.3">
      <c r="B6" s="1" t="s">
        <v>163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D204D-15C4-D145-ABFA-89EF6F7293FC}">
  <sheetPr>
    <tabColor rgb="FFFF0000"/>
  </sheetPr>
  <dimension ref="B22:B23"/>
  <sheetViews>
    <sheetView workbookViewId="0"/>
  </sheetViews>
  <sheetFormatPr baseColWidth="10" defaultRowHeight="26" x14ac:dyDescent="0.3"/>
  <cols>
    <col min="1" max="16384" width="10.83203125" style="1"/>
  </cols>
  <sheetData>
    <row r="22" spans="2:2" x14ac:dyDescent="0.3">
      <c r="B22" s="1" t="s">
        <v>171</v>
      </c>
    </row>
    <row r="23" spans="2:2" x14ac:dyDescent="0.3">
      <c r="B23" s="1" t="s">
        <v>172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1B26-E5AB-BB40-BEDA-86C7E8DCE73F}">
  <sheetPr>
    <tabColor rgb="FFFF0000"/>
  </sheetPr>
  <dimension ref="A1"/>
  <sheetViews>
    <sheetView workbookViewId="0"/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7A5E-D826-044D-810B-DD206378E9E2}">
  <sheetPr>
    <tabColor rgb="FFFF0000"/>
  </sheetPr>
  <dimension ref="B2:B17"/>
  <sheetViews>
    <sheetView workbookViewId="0">
      <selection activeCell="O14" sqref="O14"/>
    </sheetView>
  </sheetViews>
  <sheetFormatPr baseColWidth="10" defaultRowHeight="26" x14ac:dyDescent="0.3"/>
  <cols>
    <col min="1" max="1" width="10.83203125" style="1"/>
    <col min="2" max="2" width="34.5" style="1" bestFit="1" customWidth="1"/>
    <col min="3" max="16384" width="10.83203125" style="1"/>
  </cols>
  <sheetData>
    <row r="2" spans="2:2" x14ac:dyDescent="0.3">
      <c r="B2" s="2" t="s">
        <v>157</v>
      </c>
    </row>
    <row r="3" spans="2:2" x14ac:dyDescent="0.3">
      <c r="B3" s="2" t="s">
        <v>156</v>
      </c>
    </row>
    <row r="4" spans="2:2" x14ac:dyDescent="0.3">
      <c r="B4" s="2"/>
    </row>
    <row r="5" spans="2:2" x14ac:dyDescent="0.3">
      <c r="B5" s="1" t="s">
        <v>72</v>
      </c>
    </row>
    <row r="6" spans="2:2" x14ac:dyDescent="0.3">
      <c r="B6" s="1" t="s">
        <v>73</v>
      </c>
    </row>
    <row r="7" spans="2:2" x14ac:dyDescent="0.3">
      <c r="B7" s="1" t="s">
        <v>74</v>
      </c>
    </row>
    <row r="8" spans="2:2" x14ac:dyDescent="0.3">
      <c r="B8" s="1" t="s">
        <v>75</v>
      </c>
    </row>
    <row r="9" spans="2:2" x14ac:dyDescent="0.3">
      <c r="B9" s="1" t="s">
        <v>76</v>
      </c>
    </row>
    <row r="10" spans="2:2" x14ac:dyDescent="0.3">
      <c r="B10" s="1" t="s">
        <v>77</v>
      </c>
    </row>
    <row r="11" spans="2:2" x14ac:dyDescent="0.3">
      <c r="B11" s="1" t="s">
        <v>78</v>
      </c>
    </row>
    <row r="12" spans="2:2" x14ac:dyDescent="0.3">
      <c r="B12" s="1" t="s">
        <v>79</v>
      </c>
    </row>
    <row r="13" spans="2:2" x14ac:dyDescent="0.3">
      <c r="B13" s="1" t="s">
        <v>80</v>
      </c>
    </row>
    <row r="14" spans="2:2" x14ac:dyDescent="0.3">
      <c r="B14" s="1" t="s">
        <v>81</v>
      </c>
    </row>
    <row r="15" spans="2:2" x14ac:dyDescent="0.3">
      <c r="B15" s="1" t="s">
        <v>82</v>
      </c>
    </row>
    <row r="16" spans="2:2" x14ac:dyDescent="0.3">
      <c r="B16" s="1" t="s">
        <v>164</v>
      </c>
    </row>
    <row r="17" spans="2:2" x14ac:dyDescent="0.3">
      <c r="B17" s="1" t="s">
        <v>167</v>
      </c>
    </row>
  </sheetData>
  <hyperlinks>
    <hyperlink ref="B3" r:id="rId1" xr:uid="{75F049A6-191F-9C43-9DE8-8513335024B8}"/>
    <hyperlink ref="B2" r:id="rId2" xr:uid="{16F87412-F838-5F49-A166-5F81B7AB678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2865-F41A-B543-A32D-7DA26857845B}">
  <sheetPr>
    <tabColor rgb="FFFF0000"/>
  </sheetPr>
  <dimension ref="B22:B23"/>
  <sheetViews>
    <sheetView workbookViewId="0"/>
  </sheetViews>
  <sheetFormatPr baseColWidth="10" defaultRowHeight="26" x14ac:dyDescent="0.3"/>
  <cols>
    <col min="1" max="16384" width="10.83203125" style="1"/>
  </cols>
  <sheetData>
    <row r="22" spans="2:2" x14ac:dyDescent="0.3">
      <c r="B22" s="1" t="s">
        <v>171</v>
      </c>
    </row>
    <row r="23" spans="2:2" x14ac:dyDescent="0.3">
      <c r="B23" s="1" t="s">
        <v>172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DE792-9150-C34D-9348-1773E511C093}">
  <sheetPr>
    <tabColor rgb="FFC00000"/>
  </sheetPr>
  <dimension ref="B2:L19"/>
  <sheetViews>
    <sheetView workbookViewId="0"/>
  </sheetViews>
  <sheetFormatPr baseColWidth="10" defaultColWidth="2.33203125" defaultRowHeight="19" x14ac:dyDescent="0.25"/>
  <cols>
    <col min="1" max="1" width="2.33203125" style="4"/>
    <col min="2" max="2" width="28.33203125" style="4" bestFit="1" customWidth="1"/>
    <col min="3" max="3" width="2.33203125" style="4"/>
    <col min="4" max="4" width="28.5" style="4" bestFit="1" customWidth="1"/>
    <col min="5" max="5" width="2.33203125" style="4" customWidth="1"/>
    <col min="6" max="6" width="46.6640625" style="4" bestFit="1" customWidth="1"/>
    <col min="7" max="7" width="3.1640625" style="4" bestFit="1" customWidth="1"/>
    <col min="8" max="8" width="40" style="4" bestFit="1" customWidth="1"/>
    <col min="9" max="9" width="2.33203125" style="4"/>
    <col min="10" max="10" width="40.33203125" style="4" bestFit="1" customWidth="1"/>
    <col min="11" max="11" width="2.33203125" style="4"/>
    <col min="12" max="12" width="37.5" style="4" bestFit="1" customWidth="1"/>
    <col min="13" max="16384" width="2.33203125" style="4"/>
  </cols>
  <sheetData>
    <row r="2" spans="2:12" x14ac:dyDescent="0.25">
      <c r="B2" s="3" t="s">
        <v>12</v>
      </c>
    </row>
    <row r="4" spans="2:12" x14ac:dyDescent="0.25">
      <c r="B4" s="3" t="s">
        <v>13</v>
      </c>
    </row>
    <row r="6" spans="2:12" x14ac:dyDescent="0.25">
      <c r="B6" s="4" t="s">
        <v>14</v>
      </c>
      <c r="D6" s="4" t="s">
        <v>15</v>
      </c>
      <c r="F6" s="4" t="s">
        <v>16</v>
      </c>
      <c r="H6" s="4" t="s">
        <v>17</v>
      </c>
      <c r="J6" s="4" t="s">
        <v>18</v>
      </c>
      <c r="L6" s="4" t="s">
        <v>19</v>
      </c>
    </row>
    <row r="7" spans="2:12" x14ac:dyDescent="0.25">
      <c r="B7" s="4" t="s">
        <v>20</v>
      </c>
      <c r="D7" s="4" t="s">
        <v>21</v>
      </c>
      <c r="F7" s="4" t="s">
        <v>21</v>
      </c>
      <c r="H7" s="4" t="s">
        <v>22</v>
      </c>
      <c r="J7" s="4" t="s">
        <v>23</v>
      </c>
      <c r="L7" s="4" t="s">
        <v>24</v>
      </c>
    </row>
    <row r="8" spans="2:12" x14ac:dyDescent="0.25">
      <c r="B8" s="4" t="s">
        <v>25</v>
      </c>
      <c r="D8" s="4" t="s">
        <v>26</v>
      </c>
      <c r="F8" s="4" t="s">
        <v>26</v>
      </c>
      <c r="H8" s="4" t="s">
        <v>27</v>
      </c>
      <c r="J8" s="4" t="s">
        <v>28</v>
      </c>
      <c r="L8" s="5" t="s">
        <v>29</v>
      </c>
    </row>
    <row r="9" spans="2:12" x14ac:dyDescent="0.25">
      <c r="D9" s="4" t="s">
        <v>30</v>
      </c>
      <c r="F9" s="4" t="s">
        <v>31</v>
      </c>
      <c r="H9" s="4" t="s">
        <v>32</v>
      </c>
      <c r="J9" s="4" t="s">
        <v>33</v>
      </c>
    </row>
    <row r="10" spans="2:12" x14ac:dyDescent="0.25">
      <c r="F10" s="4" t="s">
        <v>34</v>
      </c>
      <c r="G10" s="6" t="s">
        <v>35</v>
      </c>
      <c r="H10" s="4" t="s">
        <v>36</v>
      </c>
      <c r="J10" s="4" t="s">
        <v>37</v>
      </c>
    </row>
    <row r="11" spans="2:12" x14ac:dyDescent="0.25">
      <c r="F11" s="4" t="s">
        <v>38</v>
      </c>
      <c r="H11" s="4" t="s">
        <v>39</v>
      </c>
      <c r="J11" s="4" t="s">
        <v>40</v>
      </c>
    </row>
    <row r="12" spans="2:12" x14ac:dyDescent="0.25">
      <c r="H12" s="4" t="s">
        <v>41</v>
      </c>
      <c r="J12" s="4" t="s">
        <v>42</v>
      </c>
    </row>
    <row r="13" spans="2:12" x14ac:dyDescent="0.25">
      <c r="H13" s="4" t="s">
        <v>43</v>
      </c>
      <c r="J13" s="4" t="s">
        <v>44</v>
      </c>
    </row>
    <row r="14" spans="2:12" x14ac:dyDescent="0.25">
      <c r="H14" s="4" t="s">
        <v>45</v>
      </c>
      <c r="J14" s="4" t="s">
        <v>46</v>
      </c>
    </row>
    <row r="15" spans="2:12" x14ac:dyDescent="0.25">
      <c r="H15" s="4" t="s">
        <v>38</v>
      </c>
    </row>
    <row r="16" spans="2:12" x14ac:dyDescent="0.25">
      <c r="H16" s="4" t="s">
        <v>47</v>
      </c>
    </row>
    <row r="17" spans="8:8" x14ac:dyDescent="0.25">
      <c r="H17" s="4" t="s">
        <v>48</v>
      </c>
    </row>
    <row r="18" spans="8:8" x14ac:dyDescent="0.25">
      <c r="H18" s="4" t="s">
        <v>49</v>
      </c>
    </row>
    <row r="19" spans="8:8" x14ac:dyDescent="0.25">
      <c r="H19" s="4" t="s">
        <v>50</v>
      </c>
    </row>
  </sheetData>
  <hyperlinks>
    <hyperlink ref="B2" r:id="rId1" xr:uid="{C9C25EFF-5D7C-F240-B1C4-8FEA1DFBC596}"/>
    <hyperlink ref="B4" r:id="rId2" xr:uid="{6D981E1E-ACA7-634E-B517-059B3B8F37C6}"/>
    <hyperlink ref="L8" r:id="rId3" xr:uid="{BC0B7E24-39EF-A147-BDD0-847885F67A94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D80C-62F5-D340-A567-9077FC280394}">
  <sheetPr>
    <tabColor rgb="FFFFFF00"/>
  </sheetPr>
  <dimension ref="B2:C13"/>
  <sheetViews>
    <sheetView workbookViewId="0"/>
  </sheetViews>
  <sheetFormatPr baseColWidth="10" defaultRowHeight="26" x14ac:dyDescent="0.3"/>
  <cols>
    <col min="1" max="1" width="10.83203125" style="1"/>
    <col min="2" max="2" width="37.6640625" style="1" bestFit="1" customWidth="1"/>
    <col min="3" max="16384" width="10.83203125" style="1"/>
  </cols>
  <sheetData>
    <row r="2" spans="2:3" x14ac:dyDescent="0.3">
      <c r="B2" s="17" t="s">
        <v>120</v>
      </c>
      <c r="C2" s="17" t="s">
        <v>121</v>
      </c>
    </row>
    <row r="3" spans="2:3" x14ac:dyDescent="0.3">
      <c r="B3" s="1" t="s">
        <v>118</v>
      </c>
      <c r="C3" s="1">
        <v>2</v>
      </c>
    </row>
    <row r="4" spans="2:3" x14ac:dyDescent="0.3">
      <c r="B4" s="1" t="s">
        <v>116</v>
      </c>
      <c r="C4" s="1">
        <v>2</v>
      </c>
    </row>
    <row r="5" spans="2:3" x14ac:dyDescent="0.3">
      <c r="B5" s="1" t="s">
        <v>117</v>
      </c>
      <c r="C5" s="1">
        <v>2</v>
      </c>
    </row>
    <row r="6" spans="2:3" x14ac:dyDescent="0.3">
      <c r="B6" s="1" t="s">
        <v>122</v>
      </c>
      <c r="C6" s="1">
        <v>1</v>
      </c>
    </row>
    <row r="7" spans="2:3" x14ac:dyDescent="0.3">
      <c r="B7" s="1" t="s">
        <v>123</v>
      </c>
      <c r="C7" s="1">
        <v>1</v>
      </c>
    </row>
    <row r="8" spans="2:3" x14ac:dyDescent="0.3">
      <c r="B8" s="1" t="s">
        <v>119</v>
      </c>
      <c r="C8" s="1">
        <v>2</v>
      </c>
    </row>
    <row r="10" spans="2:3" x14ac:dyDescent="0.3">
      <c r="B10" s="1" t="s">
        <v>138</v>
      </c>
    </row>
    <row r="11" spans="2:3" x14ac:dyDescent="0.3">
      <c r="B11" s="1" t="s">
        <v>165</v>
      </c>
    </row>
    <row r="12" spans="2:3" x14ac:dyDescent="0.3">
      <c r="B12" s="1" t="s">
        <v>166</v>
      </c>
    </row>
    <row r="13" spans="2:3" x14ac:dyDescent="0.3">
      <c r="B13" s="1" t="s">
        <v>169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A5BB-47DB-4E4A-9EF9-5B5B307F8DEB}">
  <sheetPr>
    <tabColor rgb="FFFFFF00"/>
  </sheetPr>
  <dimension ref="A1"/>
  <sheetViews>
    <sheetView workbookViewId="0"/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D64D-A42A-BC4C-BA5B-4FEB6F3EFE28}">
  <sheetPr>
    <tabColor rgb="FFFFFF00"/>
  </sheetPr>
  <dimension ref="B2:J23"/>
  <sheetViews>
    <sheetView workbookViewId="0"/>
  </sheetViews>
  <sheetFormatPr baseColWidth="10" defaultRowHeight="26" x14ac:dyDescent="0.3"/>
  <cols>
    <col min="1" max="1" width="10.83203125" style="1"/>
    <col min="2" max="2" width="27.83203125" style="1" customWidth="1"/>
    <col min="3" max="3" width="18.6640625" style="1" bestFit="1" customWidth="1"/>
    <col min="4" max="6" width="10.83203125" style="1"/>
    <col min="7" max="7" width="23" style="1" bestFit="1" customWidth="1"/>
    <col min="8" max="9" width="10.83203125" style="1"/>
    <col min="10" max="10" width="23" style="1" bestFit="1" customWidth="1"/>
    <col min="11" max="16384" width="10.83203125" style="1"/>
  </cols>
  <sheetData>
    <row r="2" spans="2:10" x14ac:dyDescent="0.3">
      <c r="F2" s="18" t="s">
        <v>107</v>
      </c>
      <c r="G2" s="18" t="s">
        <v>124</v>
      </c>
      <c r="H2" s="18"/>
      <c r="I2" s="18" t="s">
        <v>125</v>
      </c>
      <c r="J2" s="18" t="s">
        <v>124</v>
      </c>
    </row>
    <row r="3" spans="2:10" x14ac:dyDescent="0.3">
      <c r="B3" s="1" t="s">
        <v>111</v>
      </c>
      <c r="C3" s="19">
        <v>2000000</v>
      </c>
      <c r="F3" s="1">
        <v>1</v>
      </c>
      <c r="G3" s="1">
        <f t="shared" ref="G3:G12" si="0">(1+$C$4)^-F3</f>
        <v>0.970873786407767</v>
      </c>
      <c r="I3" s="1">
        <v>1</v>
      </c>
      <c r="J3" s="1">
        <f t="shared" ref="J3:J22" si="1">(1+$C$4/2)^-I3</f>
        <v>0.98522167487684742</v>
      </c>
    </row>
    <row r="4" spans="2:10" x14ac:dyDescent="0.3">
      <c r="B4" s="1" t="s">
        <v>112</v>
      </c>
      <c r="C4" s="20">
        <v>0.03</v>
      </c>
      <c r="F4" s="1">
        <v>2</v>
      </c>
      <c r="G4" s="1">
        <f t="shared" si="0"/>
        <v>0.94259590913375435</v>
      </c>
      <c r="I4" s="1">
        <v>2</v>
      </c>
      <c r="J4" s="1">
        <f t="shared" si="1"/>
        <v>0.9706617486471405</v>
      </c>
    </row>
    <row r="5" spans="2:10" x14ac:dyDescent="0.3">
      <c r="B5" s="1" t="s">
        <v>126</v>
      </c>
      <c r="C5" s="20">
        <v>0.04</v>
      </c>
      <c r="F5" s="1">
        <v>3</v>
      </c>
      <c r="G5" s="1">
        <f t="shared" si="0"/>
        <v>0.91514165935315961</v>
      </c>
      <c r="I5" s="1">
        <v>3</v>
      </c>
      <c r="J5" s="1">
        <f t="shared" si="1"/>
        <v>0.95631699374102519</v>
      </c>
    </row>
    <row r="6" spans="2:10" x14ac:dyDescent="0.3">
      <c r="B6" s="1" t="s">
        <v>114</v>
      </c>
      <c r="C6" s="1">
        <v>10</v>
      </c>
      <c r="F6" s="1">
        <v>4</v>
      </c>
      <c r="G6" s="1">
        <f t="shared" si="0"/>
        <v>0.888487047915689</v>
      </c>
      <c r="I6" s="1">
        <v>4</v>
      </c>
      <c r="J6" s="1">
        <f t="shared" si="1"/>
        <v>0.94218423028672449</v>
      </c>
    </row>
    <row r="7" spans="2:10" x14ac:dyDescent="0.3">
      <c r="F7" s="1">
        <v>5</v>
      </c>
      <c r="G7" s="1">
        <f t="shared" si="0"/>
        <v>0.86260878438416411</v>
      </c>
      <c r="I7" s="1">
        <v>5</v>
      </c>
      <c r="J7" s="1">
        <f t="shared" si="1"/>
        <v>0.92826032540563996</v>
      </c>
    </row>
    <row r="8" spans="2:10" x14ac:dyDescent="0.3">
      <c r="F8" s="1">
        <v>6</v>
      </c>
      <c r="G8" s="1">
        <f t="shared" si="0"/>
        <v>0.83748425668365445</v>
      </c>
      <c r="I8" s="1">
        <v>6</v>
      </c>
      <c r="J8" s="1">
        <f t="shared" si="1"/>
        <v>0.91454219251787205</v>
      </c>
    </row>
    <row r="9" spans="2:10" x14ac:dyDescent="0.3">
      <c r="F9" s="1">
        <v>7</v>
      </c>
      <c r="G9" s="1">
        <f t="shared" si="0"/>
        <v>0.81309151134335378</v>
      </c>
      <c r="I9" s="1">
        <v>7</v>
      </c>
      <c r="J9" s="1">
        <f t="shared" si="1"/>
        <v>0.90102679065800217</v>
      </c>
    </row>
    <row r="10" spans="2:10" x14ac:dyDescent="0.3">
      <c r="F10" s="1">
        <v>8</v>
      </c>
      <c r="G10" s="1">
        <f t="shared" si="0"/>
        <v>0.78940923431393573</v>
      </c>
      <c r="I10" s="1">
        <v>8</v>
      </c>
      <c r="J10" s="1">
        <f t="shared" si="1"/>
        <v>0.88771112380098749</v>
      </c>
    </row>
    <row r="11" spans="2:10" x14ac:dyDescent="0.3">
      <c r="F11" s="1">
        <v>9</v>
      </c>
      <c r="G11" s="1">
        <f t="shared" si="0"/>
        <v>0.76641673234362695</v>
      </c>
      <c r="I11" s="1">
        <v>9</v>
      </c>
      <c r="J11" s="1">
        <f t="shared" si="1"/>
        <v>0.87459224019801729</v>
      </c>
    </row>
    <row r="12" spans="2:10" x14ac:dyDescent="0.3">
      <c r="F12" s="1">
        <v>10</v>
      </c>
      <c r="G12" s="1">
        <f t="shared" si="0"/>
        <v>0.74409391489672516</v>
      </c>
      <c r="I12" s="1">
        <v>10</v>
      </c>
      <c r="J12" s="1">
        <f t="shared" si="1"/>
        <v>0.86166723172218462</v>
      </c>
    </row>
    <row r="13" spans="2:10" x14ac:dyDescent="0.3">
      <c r="B13" s="21"/>
      <c r="C13" s="21"/>
      <c r="D13" s="21"/>
      <c r="E13" s="21"/>
      <c r="F13" s="21"/>
      <c r="G13" s="13">
        <f>(SUM(G3:G12)*C5+G12)*C3</f>
        <v>2170604.0567355165</v>
      </c>
      <c r="I13" s="1">
        <v>11</v>
      </c>
      <c r="J13" s="1">
        <f t="shared" si="1"/>
        <v>0.8489332332238273</v>
      </c>
    </row>
    <row r="14" spans="2:10" x14ac:dyDescent="0.3">
      <c r="B14" s="21"/>
      <c r="C14" s="21"/>
      <c r="D14" s="21"/>
      <c r="E14" s="21"/>
      <c r="F14" s="21"/>
      <c r="I14" s="1">
        <v>12</v>
      </c>
      <c r="J14" s="1">
        <f t="shared" si="1"/>
        <v>0.83638742189539661</v>
      </c>
    </row>
    <row r="15" spans="2:10" x14ac:dyDescent="0.3">
      <c r="B15" s="21"/>
      <c r="C15" s="21"/>
      <c r="D15" s="21"/>
      <c r="E15" s="21"/>
      <c r="F15" s="21"/>
      <c r="I15" s="1">
        <v>13</v>
      </c>
      <c r="J15" s="1">
        <f t="shared" si="1"/>
        <v>0.82402701664571099</v>
      </c>
    </row>
    <row r="16" spans="2:10" x14ac:dyDescent="0.3">
      <c r="B16" s="21"/>
      <c r="C16" s="21"/>
      <c r="D16" s="21"/>
      <c r="E16" s="21"/>
      <c r="F16" s="21"/>
      <c r="I16" s="1">
        <v>14</v>
      </c>
      <c r="J16" s="1">
        <f t="shared" si="1"/>
        <v>0.81184927748345925</v>
      </c>
    </row>
    <row r="17" spans="2:10" x14ac:dyDescent="0.3">
      <c r="I17" s="1">
        <v>15</v>
      </c>
      <c r="J17" s="1">
        <f t="shared" si="1"/>
        <v>0.79985150490981216</v>
      </c>
    </row>
    <row r="18" spans="2:10" x14ac:dyDescent="0.3">
      <c r="I18" s="1">
        <v>16</v>
      </c>
      <c r="J18" s="1">
        <f t="shared" si="1"/>
        <v>0.78803103932001206</v>
      </c>
    </row>
    <row r="19" spans="2:10" x14ac:dyDescent="0.3">
      <c r="B19" s="22"/>
      <c r="I19" s="1">
        <v>17</v>
      </c>
      <c r="J19" s="1">
        <f t="shared" si="1"/>
        <v>0.77638526041380518</v>
      </c>
    </row>
    <row r="20" spans="2:10" x14ac:dyDescent="0.3">
      <c r="I20" s="1">
        <v>18</v>
      </c>
      <c r="J20" s="1">
        <f t="shared" si="1"/>
        <v>0.76491158661458636</v>
      </c>
    </row>
    <row r="21" spans="2:10" x14ac:dyDescent="0.3">
      <c r="I21" s="1">
        <v>19</v>
      </c>
      <c r="J21" s="1">
        <f t="shared" si="1"/>
        <v>0.7536074744971295</v>
      </c>
    </row>
    <row r="22" spans="2:10" x14ac:dyDescent="0.3">
      <c r="I22" s="1">
        <v>20</v>
      </c>
      <c r="J22" s="1">
        <f t="shared" si="1"/>
        <v>0.74247041822377313</v>
      </c>
    </row>
    <row r="23" spans="2:10" x14ac:dyDescent="0.3">
      <c r="J23" s="23">
        <f>(SUM(J3:J22)*C5/2+J22)*C3</f>
        <v>2171686.3878508247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92C54-9A61-E943-BED2-1263F5110AD8}">
  <dimension ref="B2:D15"/>
  <sheetViews>
    <sheetView workbookViewId="0"/>
  </sheetViews>
  <sheetFormatPr baseColWidth="10" defaultRowHeight="26" x14ac:dyDescent="0.3"/>
  <cols>
    <col min="1" max="2" width="10.83203125" style="1"/>
    <col min="3" max="3" width="8.5" style="1" customWidth="1"/>
    <col min="4" max="16384" width="10.83203125" style="1"/>
  </cols>
  <sheetData>
    <row r="2" spans="2:4" x14ac:dyDescent="0.3">
      <c r="B2" s="1" t="s">
        <v>53</v>
      </c>
    </row>
    <row r="5" spans="2:4" x14ac:dyDescent="0.3">
      <c r="B5" s="1" t="s">
        <v>54</v>
      </c>
    </row>
    <row r="7" spans="2:4" x14ac:dyDescent="0.3">
      <c r="D7" s="1" t="s">
        <v>56</v>
      </c>
    </row>
    <row r="8" spans="2:4" x14ac:dyDescent="0.3">
      <c r="D8" s="1" t="s">
        <v>97</v>
      </c>
    </row>
    <row r="9" spans="2:4" x14ac:dyDescent="0.3">
      <c r="D9" s="1" t="s">
        <v>98</v>
      </c>
    </row>
    <row r="10" spans="2:4" x14ac:dyDescent="0.3">
      <c r="D10" s="1" t="s">
        <v>99</v>
      </c>
    </row>
    <row r="11" spans="2:4" x14ac:dyDescent="0.3">
      <c r="D11" s="1" t="s">
        <v>100</v>
      </c>
    </row>
    <row r="13" spans="2:4" x14ac:dyDescent="0.3">
      <c r="B13" s="1" t="s">
        <v>55</v>
      </c>
    </row>
    <row r="15" spans="2:4" x14ac:dyDescent="0.3">
      <c r="D15" s="1" t="s">
        <v>83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EB94-11D8-5E47-91E3-29EBF011A8FC}">
  <sheetPr>
    <tabColor rgb="FFFFFF00"/>
  </sheetPr>
  <dimension ref="B2:K23"/>
  <sheetViews>
    <sheetView workbookViewId="0"/>
  </sheetViews>
  <sheetFormatPr baseColWidth="10" defaultRowHeight="26" x14ac:dyDescent="0.3"/>
  <cols>
    <col min="1" max="1" width="10.83203125" style="1"/>
    <col min="2" max="2" width="27.83203125" style="1" customWidth="1"/>
    <col min="3" max="3" width="18.6640625" style="1" bestFit="1" customWidth="1"/>
    <col min="4" max="6" width="10.83203125" style="1"/>
    <col min="7" max="7" width="23" style="1" bestFit="1" customWidth="1"/>
    <col min="8" max="8" width="18.6640625" style="1" bestFit="1" customWidth="1"/>
    <col min="9" max="11" width="23" style="1" bestFit="1" customWidth="1"/>
    <col min="12" max="16384" width="10.83203125" style="1"/>
  </cols>
  <sheetData>
    <row r="2" spans="2:10" x14ac:dyDescent="0.3">
      <c r="F2" s="18" t="s">
        <v>107</v>
      </c>
      <c r="G2" s="18" t="s">
        <v>124</v>
      </c>
      <c r="H2" s="18" t="s">
        <v>127</v>
      </c>
      <c r="I2" s="18" t="s">
        <v>128</v>
      </c>
      <c r="J2" s="18" t="s">
        <v>129</v>
      </c>
    </row>
    <row r="3" spans="2:10" x14ac:dyDescent="0.3">
      <c r="B3" s="1" t="s">
        <v>111</v>
      </c>
      <c r="C3" s="19">
        <v>2000000</v>
      </c>
      <c r="F3" s="1">
        <v>1</v>
      </c>
      <c r="G3" s="1">
        <f>(1+$C$4)^-F3</f>
        <v>0.970873786407767</v>
      </c>
      <c r="H3" s="12">
        <f>$C$3*$C$5</f>
        <v>80000</v>
      </c>
      <c r="I3" s="13">
        <f>H3*G3</f>
        <v>77669.902912621357</v>
      </c>
      <c r="J3" s="13">
        <f>I3</f>
        <v>77669.902912621357</v>
      </c>
    </row>
    <row r="4" spans="2:10" x14ac:dyDescent="0.3">
      <c r="B4" s="1" t="s">
        <v>112</v>
      </c>
      <c r="C4" s="20">
        <v>0.03</v>
      </c>
      <c r="F4" s="1">
        <v>2</v>
      </c>
      <c r="G4" s="1">
        <f t="shared" ref="G4:G12" si="0">(1+$C$4)^-F4</f>
        <v>0.94259590913375435</v>
      </c>
      <c r="H4" s="12">
        <f t="shared" ref="H4:H11" si="1">$C$3*$C$5</f>
        <v>80000</v>
      </c>
      <c r="I4" s="13">
        <f t="shared" ref="I4:I12" si="2">H4*G4</f>
        <v>75407.672730700346</v>
      </c>
      <c r="J4" s="13">
        <f t="shared" ref="J4:J12" si="3">I4</f>
        <v>75407.672730700346</v>
      </c>
    </row>
    <row r="5" spans="2:10" x14ac:dyDescent="0.3">
      <c r="B5" s="1" t="s">
        <v>126</v>
      </c>
      <c r="C5" s="20">
        <v>0.04</v>
      </c>
      <c r="F5" s="1">
        <v>3</v>
      </c>
      <c r="G5" s="1">
        <f t="shared" si="0"/>
        <v>0.91514165935315961</v>
      </c>
      <c r="H5" s="12">
        <f t="shared" si="1"/>
        <v>80000</v>
      </c>
      <c r="I5" s="13">
        <f t="shared" si="2"/>
        <v>73211.332748252767</v>
      </c>
      <c r="J5" s="13">
        <f t="shared" si="3"/>
        <v>73211.332748252767</v>
      </c>
    </row>
    <row r="6" spans="2:10" x14ac:dyDescent="0.3">
      <c r="B6" s="1" t="s">
        <v>114</v>
      </c>
      <c r="C6" s="1">
        <v>10</v>
      </c>
      <c r="F6" s="1">
        <v>4</v>
      </c>
      <c r="G6" s="1">
        <f t="shared" si="0"/>
        <v>0.888487047915689</v>
      </c>
      <c r="H6" s="12">
        <f t="shared" si="1"/>
        <v>80000</v>
      </c>
      <c r="I6" s="13">
        <f t="shared" si="2"/>
        <v>71078.963833255126</v>
      </c>
      <c r="J6" s="13">
        <f t="shared" si="3"/>
        <v>71078.963833255126</v>
      </c>
    </row>
    <row r="7" spans="2:10" x14ac:dyDescent="0.3">
      <c r="F7" s="1">
        <v>5</v>
      </c>
      <c r="G7" s="1">
        <f t="shared" si="0"/>
        <v>0.86260878438416411</v>
      </c>
      <c r="H7" s="12">
        <f t="shared" si="1"/>
        <v>80000</v>
      </c>
      <c r="I7" s="13">
        <f t="shared" si="2"/>
        <v>69008.702750733122</v>
      </c>
      <c r="J7" s="13">
        <f t="shared" si="3"/>
        <v>69008.702750733122</v>
      </c>
    </row>
    <row r="8" spans="2:10" x14ac:dyDescent="0.3">
      <c r="F8" s="1">
        <v>6</v>
      </c>
      <c r="G8" s="1">
        <f t="shared" si="0"/>
        <v>0.83748425668365445</v>
      </c>
      <c r="H8" s="12">
        <f t="shared" si="1"/>
        <v>80000</v>
      </c>
      <c r="I8" s="13">
        <f t="shared" si="2"/>
        <v>66998.740534692362</v>
      </c>
      <c r="J8" s="13">
        <f t="shared" si="3"/>
        <v>66998.740534692362</v>
      </c>
    </row>
    <row r="9" spans="2:10" x14ac:dyDescent="0.3">
      <c r="F9" s="1">
        <v>7</v>
      </c>
      <c r="G9" s="1">
        <f t="shared" si="0"/>
        <v>0.81309151134335378</v>
      </c>
      <c r="H9" s="12">
        <f t="shared" si="1"/>
        <v>80000</v>
      </c>
      <c r="I9" s="13">
        <f t="shared" si="2"/>
        <v>65047.320907468304</v>
      </c>
      <c r="J9" s="13">
        <f t="shared" si="3"/>
        <v>65047.320907468304</v>
      </c>
    </row>
    <row r="10" spans="2:10" x14ac:dyDescent="0.3">
      <c r="F10" s="1">
        <v>8</v>
      </c>
      <c r="G10" s="1">
        <f t="shared" si="0"/>
        <v>0.78940923431393573</v>
      </c>
      <c r="H10" s="12">
        <f t="shared" si="1"/>
        <v>80000</v>
      </c>
      <c r="I10" s="13">
        <f t="shared" si="2"/>
        <v>63152.738745114861</v>
      </c>
      <c r="J10" s="13">
        <f t="shared" si="3"/>
        <v>63152.738745114861</v>
      </c>
    </row>
    <row r="11" spans="2:10" x14ac:dyDescent="0.3">
      <c r="B11" s="22"/>
      <c r="F11" s="1">
        <v>9</v>
      </c>
      <c r="G11" s="1">
        <f t="shared" si="0"/>
        <v>0.76641673234362695</v>
      </c>
      <c r="H11" s="12">
        <f t="shared" si="1"/>
        <v>80000</v>
      </c>
      <c r="I11" s="13">
        <f t="shared" si="2"/>
        <v>61313.338587490158</v>
      </c>
      <c r="J11" s="13">
        <f t="shared" si="3"/>
        <v>61313.338587490158</v>
      </c>
    </row>
    <row r="12" spans="2:10" x14ac:dyDescent="0.3">
      <c r="B12" s="24"/>
      <c r="F12" s="1">
        <v>10</v>
      </c>
      <c r="G12" s="1">
        <f t="shared" si="0"/>
        <v>0.74409391489672516</v>
      </c>
      <c r="H12" s="12">
        <f>$C$3+$C$3*$C$5</f>
        <v>2080000</v>
      </c>
      <c r="I12" s="13">
        <f t="shared" si="2"/>
        <v>1547715.3429851884</v>
      </c>
      <c r="J12" s="13">
        <f t="shared" si="3"/>
        <v>1547715.3429851884</v>
      </c>
    </row>
    <row r="13" spans="2:10" x14ac:dyDescent="0.3">
      <c r="B13" s="21"/>
      <c r="C13" s="21"/>
      <c r="D13" s="21"/>
      <c r="E13" s="21"/>
      <c r="F13" s="21"/>
      <c r="G13" s="13">
        <f>(SUM(G3:G12)*C5+G12)*C3</f>
        <v>2170604.0567355165</v>
      </c>
      <c r="H13" s="13"/>
    </row>
    <row r="14" spans="2:10" x14ac:dyDescent="0.3">
      <c r="B14" s="21"/>
      <c r="C14" s="21"/>
      <c r="D14" s="21"/>
      <c r="E14" s="21"/>
      <c r="F14" s="21"/>
    </row>
    <row r="15" spans="2:10" x14ac:dyDescent="0.3">
      <c r="B15" s="21"/>
      <c r="C15" s="21"/>
      <c r="D15" s="21"/>
      <c r="E15" s="21"/>
      <c r="F15" s="21"/>
      <c r="I15" s="18" t="s">
        <v>130</v>
      </c>
      <c r="J15" s="18" t="s">
        <v>131</v>
      </c>
    </row>
    <row r="16" spans="2:10" x14ac:dyDescent="0.3">
      <c r="B16" s="21"/>
      <c r="C16" s="21"/>
      <c r="D16" s="21"/>
      <c r="E16" s="21"/>
      <c r="F16" s="21"/>
      <c r="I16" s="25">
        <f>SUMPRODUCT(F3:F12,I3:I12)</f>
        <v>18468997.692366112</v>
      </c>
      <c r="J16" s="25">
        <f>SUMPRODUCT(F3:F12,J3:J12)</f>
        <v>18468997.692366112</v>
      </c>
    </row>
    <row r="18" spans="9:11" x14ac:dyDescent="0.3">
      <c r="I18" s="26" t="s">
        <v>132</v>
      </c>
      <c r="J18" s="26" t="s">
        <v>133</v>
      </c>
    </row>
    <row r="19" spans="9:11" x14ac:dyDescent="0.3">
      <c r="I19" s="12">
        <f>SUM(I3:I12)</f>
        <v>2170604.0567355165</v>
      </c>
      <c r="J19" s="12">
        <f>SUM(J3:J12)</f>
        <v>2170604.0567355165</v>
      </c>
    </row>
    <row r="21" spans="9:11" x14ac:dyDescent="0.3">
      <c r="I21" s="18" t="s">
        <v>134</v>
      </c>
      <c r="J21" s="18" t="s">
        <v>134</v>
      </c>
    </row>
    <row r="22" spans="9:11" x14ac:dyDescent="0.3">
      <c r="I22" s="13">
        <f>I16/I19</f>
        <v>8.5086903044595754</v>
      </c>
      <c r="J22" s="13">
        <f>J16/J19</f>
        <v>8.5086903044595754</v>
      </c>
    </row>
    <row r="23" spans="9:11" x14ac:dyDescent="0.3">
      <c r="K23" s="23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938FE-67E6-2745-A505-39A9FE17E786}">
  <sheetPr>
    <tabColor rgb="FFFFFF00"/>
  </sheetPr>
  <dimension ref="B2:I12"/>
  <sheetViews>
    <sheetView workbookViewId="0"/>
  </sheetViews>
  <sheetFormatPr baseColWidth="10" defaultRowHeight="26" x14ac:dyDescent="0.3"/>
  <cols>
    <col min="1" max="1" width="10.83203125" style="1"/>
    <col min="2" max="2" width="13.5" style="1" bestFit="1" customWidth="1"/>
    <col min="3" max="3" width="13.1640625" style="1" bestFit="1" customWidth="1"/>
    <col min="4" max="4" width="13.1640625" style="1" customWidth="1"/>
    <col min="5" max="5" width="10.83203125" style="1"/>
    <col min="6" max="6" width="6.83203125" style="1" customWidth="1"/>
    <col min="7" max="7" width="18.6640625" style="1" bestFit="1" customWidth="1"/>
    <col min="8" max="8" width="20" style="1" bestFit="1" customWidth="1"/>
    <col min="9" max="9" width="23" style="1" bestFit="1" customWidth="1"/>
    <col min="10" max="16384" width="10.83203125" style="1"/>
  </cols>
  <sheetData>
    <row r="2" spans="2:9" x14ac:dyDescent="0.3">
      <c r="E2" s="11" t="s">
        <v>115</v>
      </c>
      <c r="F2" s="10" t="s">
        <v>107</v>
      </c>
      <c r="G2" s="11" t="s">
        <v>108</v>
      </c>
      <c r="H2" s="11" t="s">
        <v>109</v>
      </c>
      <c r="I2" s="11" t="s">
        <v>110</v>
      </c>
    </row>
    <row r="3" spans="2:9" x14ac:dyDescent="0.3">
      <c r="B3" s="1" t="s">
        <v>111</v>
      </c>
      <c r="C3" s="1">
        <v>2000000</v>
      </c>
      <c r="E3" s="15">
        <v>0.01</v>
      </c>
      <c r="F3" s="1">
        <v>1</v>
      </c>
      <c r="G3" s="12">
        <f>$C$4*$C$3+IF(F3=$C$5,$C$3,0)</f>
        <v>80000</v>
      </c>
      <c r="H3" s="1">
        <f>(1+E3)^-F3</f>
        <v>0.99009900990099009</v>
      </c>
      <c r="I3" s="13">
        <f>H3*G3</f>
        <v>79207.920792079211</v>
      </c>
    </row>
    <row r="4" spans="2:9" x14ac:dyDescent="0.3">
      <c r="B4" s="1" t="s">
        <v>113</v>
      </c>
      <c r="C4" s="1">
        <v>0.04</v>
      </c>
      <c r="E4" s="15">
        <v>1.4999999999999999E-2</v>
      </c>
      <c r="F4" s="1">
        <v>2</v>
      </c>
      <c r="G4" s="12">
        <f t="shared" ref="G4:G7" si="0">$C$4*$C$3+IF(F4=$C$5,$C$3,0)</f>
        <v>80000</v>
      </c>
      <c r="H4" s="1">
        <f t="shared" ref="H4:H7" si="1">(1+E4)^-F4</f>
        <v>0.9706617486471405</v>
      </c>
      <c r="I4" s="13">
        <f t="shared" ref="I4:I7" si="2">H4*G4</f>
        <v>77652.939891771239</v>
      </c>
    </row>
    <row r="5" spans="2:9" x14ac:dyDescent="0.3">
      <c r="B5" s="1" t="s">
        <v>114</v>
      </c>
      <c r="C5" s="1">
        <v>5</v>
      </c>
      <c r="E5" s="15">
        <v>0.02</v>
      </c>
      <c r="F5" s="1">
        <v>3</v>
      </c>
      <c r="G5" s="12">
        <f t="shared" si="0"/>
        <v>80000</v>
      </c>
      <c r="H5" s="1">
        <f t="shared" si="1"/>
        <v>0.94232233454704462</v>
      </c>
      <c r="I5" s="13">
        <f t="shared" si="2"/>
        <v>75385.786763763565</v>
      </c>
    </row>
    <row r="6" spans="2:9" x14ac:dyDescent="0.3">
      <c r="E6" s="15">
        <v>2.5000000000000001E-2</v>
      </c>
      <c r="F6" s="1">
        <v>4</v>
      </c>
      <c r="G6" s="12">
        <f t="shared" si="0"/>
        <v>80000</v>
      </c>
      <c r="H6" s="1">
        <f t="shared" si="1"/>
        <v>0.90595064479975507</v>
      </c>
      <c r="I6" s="13">
        <f t="shared" si="2"/>
        <v>72476.051583980399</v>
      </c>
    </row>
    <row r="7" spans="2:9" x14ac:dyDescent="0.3">
      <c r="E7" s="15">
        <v>0.03</v>
      </c>
      <c r="F7" s="1">
        <v>5</v>
      </c>
      <c r="G7" s="12">
        <f t="shared" si="0"/>
        <v>2080000</v>
      </c>
      <c r="H7" s="1">
        <f t="shared" si="1"/>
        <v>0.86260878438416411</v>
      </c>
      <c r="I7" s="13">
        <f t="shared" si="2"/>
        <v>1794226.2715190614</v>
      </c>
    </row>
    <row r="8" spans="2:9" x14ac:dyDescent="0.3">
      <c r="G8" s="12"/>
      <c r="I8" s="13"/>
    </row>
    <row r="9" spans="2:9" x14ac:dyDescent="0.3">
      <c r="E9" s="12"/>
      <c r="F9" s="12"/>
      <c r="G9" s="12"/>
      <c r="I9" s="13">
        <f>(SUM(H3:H7)*C4+H7)*C3</f>
        <v>2098948.9705506559</v>
      </c>
    </row>
    <row r="10" spans="2:9" x14ac:dyDescent="0.3">
      <c r="G10" s="12"/>
      <c r="I10" s="13"/>
    </row>
    <row r="11" spans="2:9" x14ac:dyDescent="0.3">
      <c r="G11" s="12"/>
      <c r="I11" s="13"/>
    </row>
    <row r="12" spans="2:9" x14ac:dyDescent="0.3">
      <c r="G12" s="12"/>
      <c r="I12" s="13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64802-6032-2C4C-B400-55946905B1DA}">
  <sheetPr>
    <tabColor rgb="FFFFFF00"/>
  </sheetPr>
  <dimension ref="B2:I12"/>
  <sheetViews>
    <sheetView workbookViewId="0"/>
  </sheetViews>
  <sheetFormatPr baseColWidth="10" defaultRowHeight="26" x14ac:dyDescent="0.3"/>
  <cols>
    <col min="1" max="1" width="10.83203125" style="1"/>
    <col min="2" max="2" width="13.5" style="1" bestFit="1" customWidth="1"/>
    <col min="3" max="3" width="13.1640625" style="1" bestFit="1" customWidth="1"/>
    <col min="4" max="4" width="13.1640625" style="1" customWidth="1"/>
    <col min="5" max="5" width="10.83203125" style="1"/>
    <col min="6" max="6" width="6.83203125" style="1" customWidth="1"/>
    <col min="7" max="7" width="18.6640625" style="1" bestFit="1" customWidth="1"/>
    <col min="8" max="8" width="20" style="1" bestFit="1" customWidth="1"/>
    <col min="9" max="9" width="23" style="1" bestFit="1" customWidth="1"/>
    <col min="10" max="16384" width="10.83203125" style="1"/>
  </cols>
  <sheetData>
    <row r="2" spans="2:9" x14ac:dyDescent="0.3">
      <c r="E2" s="14" t="s">
        <v>115</v>
      </c>
      <c r="F2" s="10" t="s">
        <v>107</v>
      </c>
      <c r="G2" s="11" t="s">
        <v>108</v>
      </c>
      <c r="H2" s="11" t="s">
        <v>109</v>
      </c>
      <c r="I2" s="11" t="s">
        <v>110</v>
      </c>
    </row>
    <row r="3" spans="2:9" x14ac:dyDescent="0.3">
      <c r="B3" s="1" t="s">
        <v>111</v>
      </c>
      <c r="C3" s="1">
        <v>2000000</v>
      </c>
      <c r="E3" s="15">
        <v>0.01</v>
      </c>
      <c r="F3" s="16">
        <v>1</v>
      </c>
      <c r="G3" s="12">
        <f>$C$4*$C$3+IF(F3=$C$5,$C$3,0)</f>
        <v>80000</v>
      </c>
      <c r="H3" s="1">
        <f>(1+E3)^-F3</f>
        <v>0.99009900990099009</v>
      </c>
      <c r="I3" s="13">
        <f>H3*G3</f>
        <v>79207.920792079211</v>
      </c>
    </row>
    <row r="4" spans="2:9" x14ac:dyDescent="0.3">
      <c r="B4" s="1" t="s">
        <v>113</v>
      </c>
      <c r="C4" s="1">
        <v>0.04</v>
      </c>
      <c r="E4" s="15">
        <v>1.4999999999999999E-2</v>
      </c>
      <c r="F4" s="16">
        <v>1.5</v>
      </c>
      <c r="G4" s="12">
        <f t="shared" ref="G4:G7" si="0">$C$4*$C$3+IF(F4=$C$5,$C$3,0)</f>
        <v>80000</v>
      </c>
      <c r="H4" s="1">
        <f t="shared" ref="H4:H7" si="1">(1+E4)^-F4</f>
        <v>0.97791461474968511</v>
      </c>
      <c r="I4" s="13">
        <f t="shared" ref="I4:I7" si="2">H4*G4</f>
        <v>78233.169179974808</v>
      </c>
    </row>
    <row r="5" spans="2:9" x14ac:dyDescent="0.3">
      <c r="B5" s="1" t="s">
        <v>168</v>
      </c>
      <c r="C5" s="1">
        <v>7</v>
      </c>
      <c r="E5" s="15">
        <v>0.02</v>
      </c>
      <c r="F5" s="16">
        <v>3</v>
      </c>
      <c r="G5" s="12">
        <f t="shared" si="0"/>
        <v>80000</v>
      </c>
      <c r="H5" s="1">
        <f t="shared" si="1"/>
        <v>0.94232233454704462</v>
      </c>
      <c r="I5" s="13">
        <f t="shared" si="2"/>
        <v>75385.786763763565</v>
      </c>
    </row>
    <row r="6" spans="2:9" x14ac:dyDescent="0.3">
      <c r="E6" s="15">
        <v>2.5000000000000001E-2</v>
      </c>
      <c r="F6" s="16">
        <v>4</v>
      </c>
      <c r="G6" s="12">
        <f t="shared" si="0"/>
        <v>80000</v>
      </c>
      <c r="H6" s="1">
        <f t="shared" si="1"/>
        <v>0.90595064479975507</v>
      </c>
      <c r="I6" s="13">
        <f t="shared" si="2"/>
        <v>72476.051583980399</v>
      </c>
    </row>
    <row r="7" spans="2:9" x14ac:dyDescent="0.3">
      <c r="E7" s="15">
        <v>0.03</v>
      </c>
      <c r="F7" s="16">
        <v>7</v>
      </c>
      <c r="G7" s="12">
        <f t="shared" si="0"/>
        <v>2080000</v>
      </c>
      <c r="H7" s="1">
        <f t="shared" si="1"/>
        <v>0.81309151134335378</v>
      </c>
      <c r="I7" s="13">
        <f t="shared" si="2"/>
        <v>1691230.3435941758</v>
      </c>
    </row>
    <row r="8" spans="2:9" x14ac:dyDescent="0.3">
      <c r="G8" s="12"/>
      <c r="I8" s="13"/>
    </row>
    <row r="9" spans="2:9" x14ac:dyDescent="0.3">
      <c r="E9" s="12"/>
      <c r="F9" s="12"/>
      <c r="G9" s="12"/>
      <c r="I9" s="13">
        <f>(SUM(H3:H7)*C4+H7)*C3</f>
        <v>1996533.2719139738</v>
      </c>
    </row>
    <row r="10" spans="2:9" x14ac:dyDescent="0.3">
      <c r="G10" s="12"/>
      <c r="I10" s="13"/>
    </row>
    <row r="11" spans="2:9" x14ac:dyDescent="0.3">
      <c r="G11" s="12"/>
      <c r="I11" s="13"/>
    </row>
    <row r="12" spans="2:9" x14ac:dyDescent="0.3">
      <c r="G12" s="12"/>
      <c r="I12" s="13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A6D8-5EBB-9642-B3B4-B77C711B8BC1}">
  <sheetPr>
    <tabColor rgb="FFFFFF00"/>
  </sheetPr>
  <dimension ref="B5:S23"/>
  <sheetViews>
    <sheetView workbookViewId="0"/>
  </sheetViews>
  <sheetFormatPr baseColWidth="10" defaultRowHeight="26" x14ac:dyDescent="0.3"/>
  <cols>
    <col min="1" max="2" width="10.83203125" style="1"/>
    <col min="3" max="3" width="12.33203125" style="18" bestFit="1" customWidth="1"/>
    <col min="4" max="16384" width="10.83203125" style="1"/>
  </cols>
  <sheetData>
    <row r="5" spans="2:19" x14ac:dyDescent="0.3">
      <c r="C5" s="1"/>
      <c r="D5" s="5"/>
    </row>
    <row r="7" spans="2:19" x14ac:dyDescent="0.3">
      <c r="B7" s="1">
        <v>1</v>
      </c>
      <c r="C7" s="18">
        <v>1</v>
      </c>
    </row>
    <row r="8" spans="2:19" x14ac:dyDescent="0.3">
      <c r="B8" s="1">
        <v>2</v>
      </c>
      <c r="C8" s="18">
        <v>2</v>
      </c>
      <c r="O8" s="21"/>
      <c r="P8" s="21"/>
      <c r="Q8" s="21"/>
      <c r="R8" s="21"/>
      <c r="S8" s="21"/>
    </row>
    <row r="9" spans="2:19" x14ac:dyDescent="0.3">
      <c r="B9" s="1">
        <v>3</v>
      </c>
      <c r="C9" s="18" t="s">
        <v>135</v>
      </c>
      <c r="O9" s="21"/>
      <c r="P9" s="21"/>
      <c r="Q9" s="21"/>
      <c r="R9" s="21"/>
      <c r="S9" s="21"/>
    </row>
    <row r="10" spans="2:19" x14ac:dyDescent="0.3">
      <c r="B10" s="1">
        <v>4</v>
      </c>
      <c r="C10" s="18">
        <v>4</v>
      </c>
      <c r="O10" s="21"/>
      <c r="P10" s="21"/>
      <c r="Q10" s="21"/>
      <c r="R10" s="21"/>
      <c r="S10" s="21"/>
    </row>
    <row r="11" spans="2:19" x14ac:dyDescent="0.3">
      <c r="B11" s="1">
        <v>5</v>
      </c>
      <c r="C11" s="18" t="s">
        <v>136</v>
      </c>
      <c r="O11" s="21"/>
      <c r="P11" s="21"/>
      <c r="Q11" s="21"/>
      <c r="R11" s="21"/>
      <c r="S11" s="21"/>
    </row>
    <row r="12" spans="2:19" x14ac:dyDescent="0.3">
      <c r="B12" s="1">
        <v>6</v>
      </c>
      <c r="C12" s="18" t="s">
        <v>135</v>
      </c>
    </row>
    <row r="13" spans="2:19" x14ac:dyDescent="0.3">
      <c r="B13" s="1">
        <v>7</v>
      </c>
      <c r="C13" s="18">
        <v>7</v>
      </c>
    </row>
    <row r="14" spans="2:19" x14ac:dyDescent="0.3">
      <c r="B14" s="1">
        <v>8</v>
      </c>
      <c r="C14" s="18">
        <v>8</v>
      </c>
    </row>
    <row r="15" spans="2:19" x14ac:dyDescent="0.3">
      <c r="B15" s="1">
        <v>9</v>
      </c>
      <c r="C15" s="18" t="s">
        <v>135</v>
      </c>
    </row>
    <row r="16" spans="2:19" x14ac:dyDescent="0.3">
      <c r="B16" s="1">
        <v>10</v>
      </c>
      <c r="C16" s="18" t="s">
        <v>136</v>
      </c>
    </row>
    <row r="17" spans="2:3" x14ac:dyDescent="0.3">
      <c r="B17" s="1">
        <v>11</v>
      </c>
      <c r="C17" s="18">
        <v>11</v>
      </c>
    </row>
    <row r="18" spans="2:3" x14ac:dyDescent="0.3">
      <c r="B18" s="1">
        <v>12</v>
      </c>
      <c r="C18" s="18" t="s">
        <v>135</v>
      </c>
    </row>
    <row r="19" spans="2:3" x14ac:dyDescent="0.3">
      <c r="B19" s="1">
        <v>13</v>
      </c>
      <c r="C19" s="18">
        <v>13</v>
      </c>
    </row>
    <row r="20" spans="2:3" x14ac:dyDescent="0.3">
      <c r="B20" s="1">
        <v>14</v>
      </c>
      <c r="C20" s="18">
        <v>14</v>
      </c>
    </row>
    <row r="21" spans="2:3" x14ac:dyDescent="0.3">
      <c r="B21" s="1">
        <v>15</v>
      </c>
      <c r="C21" s="18" t="s">
        <v>137</v>
      </c>
    </row>
    <row r="23" spans="2:3" x14ac:dyDescent="0.3">
      <c r="B23" s="22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95892-A018-154D-A425-AA171494A570}">
  <sheetPr>
    <tabColor rgb="FFFFFF00"/>
  </sheetPr>
  <dimension ref="B4:F24"/>
  <sheetViews>
    <sheetView workbookViewId="0">
      <selection activeCell="Y17" sqref="Y17"/>
    </sheetView>
  </sheetViews>
  <sheetFormatPr baseColWidth="10" defaultRowHeight="26" x14ac:dyDescent="0.3"/>
  <cols>
    <col min="1" max="16384" width="10.83203125" style="1"/>
  </cols>
  <sheetData>
    <row r="4" spans="2:6" x14ac:dyDescent="0.3">
      <c r="B4" s="27">
        <v>1</v>
      </c>
      <c r="C4" s="27">
        <v>2</v>
      </c>
      <c r="D4" s="27">
        <v>3</v>
      </c>
      <c r="F4" s="27">
        <v>1</v>
      </c>
    </row>
    <row r="5" spans="2:6" x14ac:dyDescent="0.3">
      <c r="F5" s="27">
        <v>4</v>
      </c>
    </row>
    <row r="6" spans="2:6" x14ac:dyDescent="0.3">
      <c r="F6" s="27">
        <v>7</v>
      </c>
    </row>
    <row r="8" spans="2:6" x14ac:dyDescent="0.3">
      <c r="F8" s="28">
        <f>B4*F4+C4*F5+D4*F6</f>
        <v>30</v>
      </c>
    </row>
    <row r="23" spans="2:2" x14ac:dyDescent="0.3">
      <c r="B23" s="22"/>
    </row>
    <row r="24" spans="2:2" x14ac:dyDescent="0.3">
      <c r="B24" s="2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7997-C2A3-A348-8915-F27E2E70A2A9}">
  <sheetPr>
    <tabColor rgb="FFFFFF00"/>
  </sheetPr>
  <dimension ref="B4:H24"/>
  <sheetViews>
    <sheetView workbookViewId="0">
      <selection activeCell="Y17" sqref="Y17"/>
    </sheetView>
  </sheetViews>
  <sheetFormatPr baseColWidth="10" defaultRowHeight="26" x14ac:dyDescent="0.3"/>
  <cols>
    <col min="1" max="16384" width="10.83203125" style="1"/>
  </cols>
  <sheetData>
    <row r="4" spans="2:8" x14ac:dyDescent="0.3">
      <c r="B4" s="27">
        <v>1</v>
      </c>
      <c r="C4" s="27">
        <v>2</v>
      </c>
      <c r="D4" s="27">
        <v>3</v>
      </c>
      <c r="F4" s="27">
        <v>1</v>
      </c>
      <c r="G4" s="27">
        <v>2</v>
      </c>
      <c r="H4" s="27">
        <v>3</v>
      </c>
    </row>
    <row r="5" spans="2:8" x14ac:dyDescent="0.3">
      <c r="F5" s="27">
        <v>4</v>
      </c>
      <c r="G5" s="27">
        <v>5</v>
      </c>
      <c r="H5" s="27">
        <v>6</v>
      </c>
    </row>
    <row r="6" spans="2:8" x14ac:dyDescent="0.3">
      <c r="F6" s="27">
        <v>7</v>
      </c>
      <c r="G6" s="27">
        <v>8</v>
      </c>
      <c r="H6" s="27">
        <v>9</v>
      </c>
    </row>
    <row r="8" spans="2:8" x14ac:dyDescent="0.3">
      <c r="F8" s="28">
        <f>B4*F4+C4*F5+D4*F6</f>
        <v>30</v>
      </c>
      <c r="G8" s="28">
        <f>B4*G4+C4*G5+D4*G6</f>
        <v>36</v>
      </c>
      <c r="H8" s="28">
        <f>B4*H4+C4*H5+D4*H6</f>
        <v>42</v>
      </c>
    </row>
    <row r="23" spans="2:2" x14ac:dyDescent="0.3">
      <c r="B23" s="22"/>
    </row>
    <row r="24" spans="2:2" x14ac:dyDescent="0.3">
      <c r="B24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BDB49-2AA1-344F-A9D7-AAECBE1A2566}">
  <sheetPr>
    <tabColor rgb="FFFF0000"/>
  </sheetPr>
  <dimension ref="B2:C19"/>
  <sheetViews>
    <sheetView workbookViewId="0">
      <selection activeCell="C20" sqref="C20"/>
    </sheetView>
  </sheetViews>
  <sheetFormatPr baseColWidth="10" defaultRowHeight="26" x14ac:dyDescent="0.3"/>
  <cols>
    <col min="1" max="16384" width="10.83203125" style="1"/>
  </cols>
  <sheetData>
    <row r="2" spans="2:3" x14ac:dyDescent="0.3">
      <c r="B2" s="1" t="s">
        <v>86</v>
      </c>
    </row>
    <row r="4" spans="2:3" x14ac:dyDescent="0.3">
      <c r="C4" s="1" t="s">
        <v>88</v>
      </c>
    </row>
    <row r="5" spans="2:3" x14ac:dyDescent="0.3">
      <c r="C5" s="5" t="s">
        <v>89</v>
      </c>
    </row>
    <row r="6" spans="2:3" x14ac:dyDescent="0.3">
      <c r="C6" s="7" t="s">
        <v>90</v>
      </c>
    </row>
    <row r="8" spans="2:3" x14ac:dyDescent="0.3">
      <c r="B8" s="1" t="s">
        <v>87</v>
      </c>
    </row>
    <row r="10" spans="2:3" x14ac:dyDescent="0.3">
      <c r="C10" s="1" t="s">
        <v>91</v>
      </c>
    </row>
    <row r="11" spans="2:3" x14ac:dyDescent="0.3">
      <c r="C11" s="5" t="s">
        <v>92</v>
      </c>
    </row>
    <row r="13" spans="2:3" x14ac:dyDescent="0.3">
      <c r="C13" s="1" t="s">
        <v>93</v>
      </c>
    </row>
    <row r="14" spans="2:3" x14ac:dyDescent="0.3">
      <c r="C14" s="5" t="s">
        <v>94</v>
      </c>
    </row>
    <row r="16" spans="2:3" x14ac:dyDescent="0.3">
      <c r="C16" s="1" t="s">
        <v>95</v>
      </c>
    </row>
    <row r="17" spans="3:3" x14ac:dyDescent="0.3">
      <c r="C17" s="5" t="s">
        <v>96</v>
      </c>
    </row>
    <row r="19" spans="3:3" x14ac:dyDescent="0.3">
      <c r="C19" s="1" t="s">
        <v>170</v>
      </c>
    </row>
  </sheetData>
  <hyperlinks>
    <hyperlink ref="C5" r:id="rId1" xr:uid="{C8275F73-3BDD-7945-84EB-79CE6733917B}"/>
    <hyperlink ref="C11" r:id="rId2" xr:uid="{9DE927F0-5F47-2340-8DB0-0BCA6F230D5F}"/>
    <hyperlink ref="C14" r:id="rId3" xr:uid="{2ADACCFE-CC43-E248-A942-38B6EDBC39FE}"/>
    <hyperlink ref="C17" r:id="rId4" xr:uid="{FFCC1C50-C4F9-ED4B-AB12-019F27ED649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E34E-EDB9-7549-A4DE-9A6F26D79683}">
  <sheetPr>
    <tabColor rgb="FFFF0000"/>
  </sheetPr>
  <dimension ref="B2:B9"/>
  <sheetViews>
    <sheetView workbookViewId="0"/>
  </sheetViews>
  <sheetFormatPr baseColWidth="10" defaultRowHeight="26" x14ac:dyDescent="0.3"/>
  <cols>
    <col min="1" max="16384" width="10.83203125" style="8"/>
  </cols>
  <sheetData>
    <row r="2" spans="2:2" x14ac:dyDescent="0.3">
      <c r="B2" s="8" t="s">
        <v>101</v>
      </c>
    </row>
    <row r="3" spans="2:2" x14ac:dyDescent="0.3">
      <c r="B3" s="9" t="s">
        <v>103</v>
      </c>
    </row>
    <row r="5" spans="2:2" x14ac:dyDescent="0.3">
      <c r="B5" s="8" t="s">
        <v>104</v>
      </c>
    </row>
    <row r="6" spans="2:2" x14ac:dyDescent="0.3">
      <c r="B6" s="9" t="s">
        <v>105</v>
      </c>
    </row>
    <row r="8" spans="2:2" x14ac:dyDescent="0.3">
      <c r="B8" s="8" t="s">
        <v>93</v>
      </c>
    </row>
    <row r="9" spans="2:2" x14ac:dyDescent="0.3">
      <c r="B9" s="9" t="s">
        <v>94</v>
      </c>
    </row>
  </sheetData>
  <hyperlinks>
    <hyperlink ref="B3" r:id="rId1" xr:uid="{7FEDD5BA-6AC9-6F48-A676-DB9D97A87699}"/>
    <hyperlink ref="B6" r:id="rId2" xr:uid="{607A872D-0E02-164B-96C0-663066655969}"/>
    <hyperlink ref="B9" r:id="rId3" xr:uid="{DBC6AAA9-D6C3-B24E-8997-6FA910AFE624}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D773-8D57-974D-8CF4-E5528A8E49AD}">
  <sheetPr>
    <tabColor rgb="FFFF0000"/>
  </sheetPr>
  <dimension ref="B2:C20"/>
  <sheetViews>
    <sheetView workbookViewId="0"/>
  </sheetViews>
  <sheetFormatPr baseColWidth="10" defaultRowHeight="26" x14ac:dyDescent="0.3"/>
  <cols>
    <col min="1" max="16384" width="10.83203125" style="8"/>
  </cols>
  <sheetData>
    <row r="2" spans="2:3" x14ac:dyDescent="0.3">
      <c r="B2" s="8" t="s">
        <v>155</v>
      </c>
    </row>
    <row r="3" spans="2:3" x14ac:dyDescent="0.3">
      <c r="B3" s="8" t="s">
        <v>145</v>
      </c>
      <c r="C3" s="8" t="s">
        <v>150</v>
      </c>
    </row>
    <row r="4" spans="2:3" x14ac:dyDescent="0.3">
      <c r="B4" s="8" t="s">
        <v>146</v>
      </c>
      <c r="C4" s="8" t="s">
        <v>151</v>
      </c>
    </row>
    <row r="5" spans="2:3" x14ac:dyDescent="0.3">
      <c r="B5" s="8" t="s">
        <v>147</v>
      </c>
      <c r="C5" s="8" t="s">
        <v>152</v>
      </c>
    </row>
    <row r="6" spans="2:3" x14ac:dyDescent="0.3">
      <c r="B6" s="8" t="s">
        <v>148</v>
      </c>
      <c r="C6" s="8" t="s">
        <v>153</v>
      </c>
    </row>
    <row r="7" spans="2:3" x14ac:dyDescent="0.3">
      <c r="B7" s="8" t="s">
        <v>149</v>
      </c>
      <c r="C7" s="8" t="s">
        <v>154</v>
      </c>
    </row>
    <row r="18" spans="2:2" x14ac:dyDescent="0.3">
      <c r="B18" s="8" t="s">
        <v>142</v>
      </c>
    </row>
    <row r="19" spans="2:2" x14ac:dyDescent="0.3">
      <c r="B19" s="8" t="s">
        <v>143</v>
      </c>
    </row>
    <row r="20" spans="2:2" x14ac:dyDescent="0.3">
      <c r="B20" s="8" t="s">
        <v>144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40CC-B947-F543-9B31-34D2B345BB40}">
  <sheetPr>
    <tabColor rgb="FFFF0000"/>
  </sheetPr>
  <dimension ref="A1"/>
  <sheetViews>
    <sheetView workbookViewId="0"/>
  </sheetViews>
  <sheetFormatPr baseColWidth="10" defaultRowHeight="26" x14ac:dyDescent="0.3"/>
  <cols>
    <col min="1" max="16384" width="10.83203125" style="8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F70E-8EEC-FC48-B793-3818A40431EB}">
  <sheetPr>
    <tabColor rgb="FFFF0000"/>
  </sheetPr>
  <dimension ref="B2:B6"/>
  <sheetViews>
    <sheetView workbookViewId="0">
      <selection activeCell="B6" sqref="B6"/>
    </sheetView>
  </sheetViews>
  <sheetFormatPr baseColWidth="10" defaultRowHeight="26" x14ac:dyDescent="0.3"/>
  <cols>
    <col min="1" max="16384" width="10.83203125" style="8"/>
  </cols>
  <sheetData>
    <row r="2" spans="2:2" x14ac:dyDescent="0.3">
      <c r="B2" s="8" t="s">
        <v>102</v>
      </c>
    </row>
    <row r="3" spans="2:2" x14ac:dyDescent="0.3">
      <c r="B3" s="9" t="s">
        <v>106</v>
      </c>
    </row>
    <row r="5" spans="2:2" x14ac:dyDescent="0.3">
      <c r="B5" s="8" t="s">
        <v>95</v>
      </c>
    </row>
    <row r="6" spans="2:2" x14ac:dyDescent="0.3">
      <c r="B6" s="9" t="s">
        <v>96</v>
      </c>
    </row>
  </sheetData>
  <hyperlinks>
    <hyperlink ref="B3" r:id="rId1" xr:uid="{5A4BB9AB-2EC2-3948-8B90-83F159522141}"/>
    <hyperlink ref="B6" r:id="rId2" xr:uid="{F0B703FB-A00B-9A4D-BB4D-9B0E0B2FD356}"/>
  </hyperlink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6AC4-2549-7F45-A734-246A01564900}">
  <sheetPr codeName="Sheet3">
    <tabColor rgb="FFC00000"/>
  </sheetPr>
  <dimension ref="B2:B14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2" t="s">
        <v>10</v>
      </c>
    </row>
    <row r="4" spans="2:2" x14ac:dyDescent="0.3">
      <c r="B4" s="1" t="s">
        <v>0</v>
      </c>
    </row>
    <row r="6" spans="2:2" x14ac:dyDescent="0.3">
      <c r="B6" s="1" t="s">
        <v>1</v>
      </c>
    </row>
    <row r="8" spans="2:2" x14ac:dyDescent="0.3">
      <c r="B8" s="1" t="s">
        <v>2</v>
      </c>
    </row>
    <row r="10" spans="2:2" x14ac:dyDescent="0.3">
      <c r="B10" s="1" t="s">
        <v>3</v>
      </c>
    </row>
    <row r="12" spans="2:2" x14ac:dyDescent="0.3">
      <c r="B12" s="1" t="s">
        <v>4</v>
      </c>
    </row>
    <row r="14" spans="2:2" x14ac:dyDescent="0.3">
      <c r="B14" s="1" t="s">
        <v>5</v>
      </c>
    </row>
  </sheetData>
  <hyperlinks>
    <hyperlink ref="B2" r:id="rId1" xr:uid="{FEEA5D3C-C515-264C-933B-39936D6B97B3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37D1-C8A2-2A43-A267-DBE476EF9688}">
  <sheetPr>
    <tabColor rgb="FFC00000"/>
  </sheetPr>
  <dimension ref="B2:B10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2" t="s">
        <v>11</v>
      </c>
    </row>
    <row r="4" spans="2:2" x14ac:dyDescent="0.3">
      <c r="B4" s="1" t="s">
        <v>9</v>
      </c>
    </row>
    <row r="6" spans="2:2" x14ac:dyDescent="0.3">
      <c r="B6" s="1" t="s">
        <v>6</v>
      </c>
    </row>
    <row r="8" spans="2:2" x14ac:dyDescent="0.3">
      <c r="B8" s="1" t="s">
        <v>7</v>
      </c>
    </row>
    <row r="10" spans="2:2" x14ac:dyDescent="0.3">
      <c r="B10" s="1" t="s">
        <v>8</v>
      </c>
    </row>
  </sheetData>
  <hyperlinks>
    <hyperlink ref="B2" r:id="rId1" xr:uid="{847D99D0-906E-3B41-B2E8-4A6045309FF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Today</vt:lpstr>
      <vt:lpstr>BigPicture</vt:lpstr>
      <vt:lpstr>Python</vt:lpstr>
      <vt:lpstr>iPython1</vt:lpstr>
      <vt:lpstr>iPython2</vt:lpstr>
      <vt:lpstr>iPython3</vt:lpstr>
      <vt:lpstr>Spyder</vt:lpstr>
      <vt:lpstr>dplyr1</vt:lpstr>
      <vt:lpstr>dplyr_db</vt:lpstr>
      <vt:lpstr>Types</vt:lpstr>
      <vt:lpstr>String</vt:lpstr>
      <vt:lpstr>Loops1</vt:lpstr>
      <vt:lpstr>Functions</vt:lpstr>
      <vt:lpstr>listMethods</vt:lpstr>
      <vt:lpstr>Loops2</vt:lpstr>
      <vt:lpstr>GitHub</vt:lpstr>
      <vt:lpstr>Homework</vt:lpstr>
      <vt:lpstr>WhoAmI</vt:lpstr>
      <vt:lpstr>getBondPrice</vt:lpstr>
      <vt:lpstr>getBondDuration</vt:lpstr>
      <vt:lpstr>getBondPrice_E</vt:lpstr>
      <vt:lpstr>getBondPrice_Z</vt:lpstr>
      <vt:lpstr>FizzBuzz</vt:lpstr>
      <vt:lpstr>MatMult1</vt:lpstr>
      <vt:lpstr>MatMult2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Romoff</cp:lastModifiedBy>
  <dcterms:created xsi:type="dcterms:W3CDTF">2018-10-10T15:42:26Z</dcterms:created>
  <dcterms:modified xsi:type="dcterms:W3CDTF">2024-05-23T16:26:44Z</dcterms:modified>
</cp:coreProperties>
</file>