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6133A071-86E9-A541-B91F-6B578D1A5704}" xr6:coauthVersionLast="47" xr6:coauthVersionMax="47" xr10:uidLastSave="{00000000-0000-0000-0000-000000000000}"/>
  <bookViews>
    <workbookView xWindow="-11540" yWindow="-21600" windowWidth="51200" windowHeight="21600" xr2:uid="{C1F6CC11-1296-3549-A35C-9D74F73648F5}"/>
  </bookViews>
  <sheets>
    <sheet name="Today" sheetId="10" r:id="rId1"/>
    <sheet name="Objectives" sheetId="6" r:id="rId2"/>
    <sheet name="Swaps" sheetId="18" r:id="rId3"/>
    <sheet name="Swaps_" sheetId="78" state="hidden" r:id="rId4"/>
    <sheet name="Swaps_IRS" sheetId="79" state="hidden" r:id="rId5"/>
    <sheet name="Swaps_FX" sheetId="80" state="hidden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RiskWeights" sheetId="101" r:id="rId37"/>
    <sheet name="Case_Questions" sheetId="94" r:id="rId38"/>
    <sheet name="Case_AssetList" sheetId="91" r:id="rId39"/>
    <sheet name="Case Prices" sheetId="92" r:id="rId40"/>
    <sheet name="Case_Readings" sheetId="99" r:id="rId41"/>
    <sheet name="Case_WorkSpace" sheetId="96" r:id="rId42"/>
    <sheet name="Appendix" sheetId="102" r:id="rId43"/>
    <sheet name="PVariance1" sheetId="103" r:id="rId44"/>
    <sheet name="PVariance2" sheetId="104" r:id="rId45"/>
    <sheet name="PVariance3" sheetId="10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2_15_2017" localSheetId="35">[1]VaR3!$D$11:$H$11</definedName>
    <definedName name="_2_15_2017" localSheetId="39">[1]VaR3!$D$11:$H$11</definedName>
    <definedName name="_2_15_2017" localSheetId="38">[1]VaR3!$D$11:$H$11</definedName>
    <definedName name="_2_15_2017" localSheetId="37">[1]VaR3!$D$11:$H$11</definedName>
    <definedName name="_2_15_2017" localSheetId="40">[1]VaR3!$D$11:$H$11</definedName>
    <definedName name="_2_15_2017" localSheetId="36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9">#REF!</definedName>
    <definedName name="ad" localSheetId="38">#REF!</definedName>
    <definedName name="ad" localSheetId="37">#REF!</definedName>
    <definedName name="ad" localSheetId="40">#REF!</definedName>
    <definedName name="ad" localSheetId="36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9">#REF!</definedName>
    <definedName name="alan" localSheetId="38">#REF!</definedName>
    <definedName name="alan" localSheetId="37">#REF!</definedName>
    <definedName name="alan" localSheetId="40">#REF!</definedName>
    <definedName name="alan" localSheetId="36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9">#REF!</definedName>
    <definedName name="alpha" localSheetId="38">#REF!</definedName>
    <definedName name="alpha" localSheetId="37">#REF!</definedName>
    <definedName name="alpha" localSheetId="40">#REF!</definedName>
    <definedName name="alpha" localSheetId="36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9">#REF!</definedName>
    <definedName name="Bins" localSheetId="38">#REF!</definedName>
    <definedName name="Bins" localSheetId="37">#REF!</definedName>
    <definedName name="Bins" localSheetId="40">#REF!</definedName>
    <definedName name="Bins" localSheetId="36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9">[7]A4_1!$C$20:$E$20</definedName>
    <definedName name="C_" localSheetId="38">[7]A4_1!$C$20:$E$20</definedName>
    <definedName name="C_" localSheetId="37">[7]A4_1!$C$20:$E$20</definedName>
    <definedName name="C_" localSheetId="40">[7]A4_1!$C$20:$E$20</definedName>
    <definedName name="C_" localSheetId="36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9">#REF!</definedName>
    <definedName name="Cd" localSheetId="38">#REF!</definedName>
    <definedName name="Cd" localSheetId="37">#REF!</definedName>
    <definedName name="Cd" localSheetId="40">#REF!</definedName>
    <definedName name="Cd" localSheetId="36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9">[9]BOPM3!#REF!</definedName>
    <definedName name="Cd_" localSheetId="38">[9]BOPM3!#REF!</definedName>
    <definedName name="Cd_" localSheetId="37">[9]BOPM3!#REF!</definedName>
    <definedName name="Cd_" localSheetId="40">[9]BOPM3!#REF!</definedName>
    <definedName name="Cd_" localSheetId="36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9">#REF!</definedName>
    <definedName name="Change" localSheetId="38">#REF!</definedName>
    <definedName name="Change" localSheetId="37">#REF!</definedName>
    <definedName name="Change" localSheetId="40">#REF!</definedName>
    <definedName name="Change" localSheetId="36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9">#REF!</definedName>
    <definedName name="CI" localSheetId="38">#REF!</definedName>
    <definedName name="CI" localSheetId="37">#REF!</definedName>
    <definedName name="CI" localSheetId="40">#REF!</definedName>
    <definedName name="CI" localSheetId="36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9">#REF!</definedName>
    <definedName name="CI_lo" localSheetId="38">#REF!</definedName>
    <definedName name="CI_lo" localSheetId="37">#REF!</definedName>
    <definedName name="CI_lo" localSheetId="40">#REF!</definedName>
    <definedName name="CI_lo" localSheetId="36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9">[7]A4_1!$C$25:$E$25</definedName>
    <definedName name="contracts" localSheetId="38">[7]A4_1!$C$25:$E$25</definedName>
    <definedName name="contracts" localSheetId="37">[7]A4_1!$C$25:$E$25</definedName>
    <definedName name="contracts" localSheetId="40">[7]A4_1!$C$25:$E$25</definedName>
    <definedName name="contracts" localSheetId="36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9">[12]VaR4!$M$43:$Q$47</definedName>
    <definedName name="corrmat" localSheetId="38">[12]VaR4!$M$43:$Q$47</definedName>
    <definedName name="corrmat" localSheetId="37">[12]VaR4!$M$43:$Q$47</definedName>
    <definedName name="corrmat" localSheetId="40">[12]VaR4!$M$43:$Q$47</definedName>
    <definedName name="corrmat" localSheetId="36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9">#REF!</definedName>
    <definedName name="couponrate" localSheetId="38">#REF!</definedName>
    <definedName name="couponrate" localSheetId="37">#REF!</definedName>
    <definedName name="couponrate" localSheetId="40">#REF!</definedName>
    <definedName name="couponrate" localSheetId="36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9">[1]VaR3!$D$43:$H$47</definedName>
    <definedName name="covmat" localSheetId="38">[1]VaR3!$D$43:$H$47</definedName>
    <definedName name="covmat" localSheetId="37">[1]VaR3!$D$43:$H$47</definedName>
    <definedName name="covmat" localSheetId="40">[1]VaR3!$D$43:$H$47</definedName>
    <definedName name="covmat" localSheetId="36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9">[12]VaR4!$M$59:$Q$63</definedName>
    <definedName name="covmat_calc" localSheetId="38">[12]VaR4!$M$59:$Q$63</definedName>
    <definedName name="covmat_calc" localSheetId="37">[12]VaR4!$M$59:$Q$63</definedName>
    <definedName name="covmat_calc" localSheetId="40">[12]VaR4!$M$59:$Q$63</definedName>
    <definedName name="covmat_calc" localSheetId="36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9">#REF!</definedName>
    <definedName name="Cu" localSheetId="38">#REF!</definedName>
    <definedName name="Cu" localSheetId="37">#REF!</definedName>
    <definedName name="Cu" localSheetId="40">#REF!</definedName>
    <definedName name="Cu" localSheetId="36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9">#REF!</definedName>
    <definedName name="d" localSheetId="38">#REF!</definedName>
    <definedName name="d" localSheetId="37">#REF!</definedName>
    <definedName name="d" localSheetId="40">#REF!</definedName>
    <definedName name="d" localSheetId="36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9">[7]A4_1!$C$9:$E$9</definedName>
    <definedName name="d1_" localSheetId="38">[7]A4_1!$C$9:$E$9</definedName>
    <definedName name="d1_" localSheetId="37">[7]A4_1!$C$9:$E$9</definedName>
    <definedName name="d1_" localSheetId="40">[7]A4_1!$C$9:$E$9</definedName>
    <definedName name="d1_" localSheetId="36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9">[7]A4_1!$C$10:$E$10</definedName>
    <definedName name="d2_" localSheetId="38">[7]A4_1!$C$10:$E$10</definedName>
    <definedName name="d2_" localSheetId="37">[7]A4_1!$C$10:$E$10</definedName>
    <definedName name="d2_" localSheetId="40">[7]A4_1!$C$10:$E$10</definedName>
    <definedName name="d2_" localSheetId="36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9">#REF!</definedName>
    <definedName name="df" localSheetId="38">#REF!</definedName>
    <definedName name="df" localSheetId="37">#REF!</definedName>
    <definedName name="df" localSheetId="40">#REF!</definedName>
    <definedName name="df" localSheetId="36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9">#REF!</definedName>
    <definedName name="dollar_rate" localSheetId="38">#REF!</definedName>
    <definedName name="dollar_rate" localSheetId="37">#REF!</definedName>
    <definedName name="dollar_rate" localSheetId="40">#REF!</definedName>
    <definedName name="dollar_rate" localSheetId="36">#REF!</definedName>
    <definedName name="dollar_rate" localSheetId="34">#REF!</definedName>
    <definedName name="dollar_rate" localSheetId="7">[17]FX_Intro!$C$66</definedName>
    <definedName name="dollar_rate">#REF!</definedName>
    <definedName name="Dollar_S" localSheetId="43">PVariance1!$D$16:$G$19</definedName>
    <definedName name="Dollar_S" localSheetId="45">PVariance3!$D$16:$G$19</definedName>
    <definedName name="Dollar_S">PVariance2!$D$16:$G$19</definedName>
    <definedName name="dollars" localSheetId="43">PVariance1!$B$4:$B$7</definedName>
    <definedName name="dollars" localSheetId="45">PVariance3!$B$4:$B$7</definedName>
    <definedName name="dollars">PVariance2!$B$4:$B$7</definedName>
    <definedName name="DollarVolMat" localSheetId="43">PVariance1!$D$28:$G$31</definedName>
    <definedName name="DollarVolMat" localSheetId="45">PVariance3!$D$28:$G$31</definedName>
    <definedName name="DollarVolMat">PVariance2!$D$28:$G$31</definedName>
    <definedName name="dollarvols" localSheetId="43">PVariance1!$B$10:$B$13</definedName>
    <definedName name="dollarvols" localSheetId="45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9">[18]CentralLimitTheorem!$E$8</definedName>
    <definedName name="F" localSheetId="38">[18]CentralLimitTheorem!$E$8</definedName>
    <definedName name="F" localSheetId="37">[18]CentralLimitTheorem!$E$8</definedName>
    <definedName name="F" localSheetId="40">[18]CentralLimitTheorem!$E$8</definedName>
    <definedName name="F" localSheetId="36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9">[18]FnS!$B$7:$B$106</definedName>
    <definedName name="F_Draw" localSheetId="38">[18]FnS!$B$7:$B$106</definedName>
    <definedName name="F_Draw" localSheetId="37">[18]FnS!$B$7:$B$106</definedName>
    <definedName name="F_Draw" localSheetId="40">[18]FnS!$B$7:$B$106</definedName>
    <definedName name="F_Draw" localSheetId="36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40">[18]CentralLimitTheorem!$E$10:$P$10</definedName>
    <definedName name="F_Row" localSheetId="36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9">#REF!</definedName>
    <definedName name="face" localSheetId="38">#REF!</definedName>
    <definedName name="face" localSheetId="37">#REF!</definedName>
    <definedName name="face" localSheetId="40">#REF!</definedName>
    <definedName name="face" localSheetId="36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9">#REF!</definedName>
    <definedName name="forward_rate" localSheetId="38">#REF!</definedName>
    <definedName name="forward_rate" localSheetId="37">#REF!</definedName>
    <definedName name="forward_rate" localSheetId="40">#REF!</definedName>
    <definedName name="forward_rate" localSheetId="36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9">[7]A4_1!$C$3</definedName>
    <definedName name="K" localSheetId="38">[7]A4_1!$C$3</definedName>
    <definedName name="K" localSheetId="37">[7]A4_1!$C$3</definedName>
    <definedName name="K" localSheetId="40">[7]A4_1!$C$3</definedName>
    <definedName name="K" localSheetId="36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9">#REF!</definedName>
    <definedName name="LN_Sim" localSheetId="38">#REF!</definedName>
    <definedName name="LN_Sim" localSheetId="37">#REF!</definedName>
    <definedName name="LN_Sim" localSheetId="40">#REF!</definedName>
    <definedName name="LN_Sim" localSheetId="36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9">#REF!</definedName>
    <definedName name="loss" localSheetId="38">#REF!</definedName>
    <definedName name="loss" localSheetId="37">#REF!</definedName>
    <definedName name="loss" localSheetId="40">#REF!</definedName>
    <definedName name="loss" localSheetId="36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9">#REF!</definedName>
    <definedName name="loss_30" localSheetId="38">#REF!</definedName>
    <definedName name="loss_30" localSheetId="37">#REF!</definedName>
    <definedName name="loss_30" localSheetId="40">#REF!</definedName>
    <definedName name="loss_30" localSheetId="36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9">#REF!</definedName>
    <definedName name="loss_t" localSheetId="38">#REF!</definedName>
    <definedName name="loss_t" localSheetId="37">#REF!</definedName>
    <definedName name="loss_t" localSheetId="40">#REF!</definedName>
    <definedName name="loss_t" localSheetId="36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9">#REF!</definedName>
    <definedName name="Mean" localSheetId="38">#REF!</definedName>
    <definedName name="Mean" localSheetId="37">#REF!</definedName>
    <definedName name="Mean" localSheetId="40">#REF!</definedName>
    <definedName name="Mean" localSheetId="36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9">#REF!</definedName>
    <definedName name="MyBank" localSheetId="38">#REF!</definedName>
    <definedName name="MyBank" localSheetId="37">#REF!</definedName>
    <definedName name="MyBank" localSheetId="40">#REF!</definedName>
    <definedName name="MyBank" localSheetId="36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9">#REF!</definedName>
    <definedName name="MyBankDeposits" localSheetId="38">#REF!</definedName>
    <definedName name="MyBankDeposits" localSheetId="37">#REF!</definedName>
    <definedName name="MyBankDeposits" localSheetId="40">#REF!</definedName>
    <definedName name="MyBankDeposits" localSheetId="36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9">#REF!</definedName>
    <definedName name="MyFriendsBank" localSheetId="38">#REF!</definedName>
    <definedName name="MyFriendsBank" localSheetId="37">#REF!</definedName>
    <definedName name="MyFriendsBank" localSheetId="40">#REF!</definedName>
    <definedName name="MyFriendsBank" localSheetId="36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9">#REF!</definedName>
    <definedName name="MyFriendsDeposits" localSheetId="38">#REF!</definedName>
    <definedName name="MyFriendsDeposits" localSheetId="37">#REF!</definedName>
    <definedName name="MyFriendsDeposits" localSheetId="40">#REF!</definedName>
    <definedName name="MyFriendsDeposits" localSheetId="36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9">#REF!</definedName>
    <definedName name="n" localSheetId="38">#REF!</definedName>
    <definedName name="n" localSheetId="37">#REF!</definedName>
    <definedName name="n" localSheetId="40">#REF!</definedName>
    <definedName name="n" localSheetId="36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9">[7]A4_1!$C$14:$E$14</definedName>
    <definedName name="N__d1" localSheetId="38">[7]A4_1!$C$14:$E$14</definedName>
    <definedName name="N__d1" localSheetId="37">[7]A4_1!$C$14:$E$14</definedName>
    <definedName name="N__d1" localSheetId="40">[7]A4_1!$C$14:$E$14</definedName>
    <definedName name="N__d1" localSheetId="36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9">[7]A4_1!$C$15:$E$15</definedName>
    <definedName name="N__d2" localSheetId="38">[7]A4_1!$C$15:$E$15</definedName>
    <definedName name="N__d2" localSheetId="37">[7]A4_1!$C$15:$E$15</definedName>
    <definedName name="N__d2" localSheetId="40">[7]A4_1!$C$15:$E$15</definedName>
    <definedName name="N__d2" localSheetId="36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9">[7]A4_1!$C$12:$E$12</definedName>
    <definedName name="N_d1" localSheetId="38">[7]A4_1!$C$12:$E$12</definedName>
    <definedName name="N_d1" localSheetId="37">[7]A4_1!$C$12:$E$12</definedName>
    <definedName name="N_d1" localSheetId="40">[7]A4_1!$C$12:$E$12</definedName>
    <definedName name="N_d1" localSheetId="36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9">[7]A4_1!$C$13:$E$13</definedName>
    <definedName name="N_d2" localSheetId="38">[7]A4_1!$C$13:$E$13</definedName>
    <definedName name="N_d2" localSheetId="37">[7]A4_1!$C$13:$E$13</definedName>
    <definedName name="N_d2" localSheetId="40">[7]A4_1!$C$13:$E$13</definedName>
    <definedName name="N_d2" localSheetId="36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9">[7]A4_1!$C$24:$E$24</definedName>
    <definedName name="notional" localSheetId="38">[7]A4_1!$C$24:$E$24</definedName>
    <definedName name="notional" localSheetId="37">[7]A4_1!$C$24:$E$24</definedName>
    <definedName name="notional" localSheetId="40">[7]A4_1!$C$24:$E$24</definedName>
    <definedName name="notional" localSheetId="36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9">[23]Bond!$F$6</definedName>
    <definedName name="p" localSheetId="38">[23]Bond!$F$6</definedName>
    <definedName name="p" localSheetId="37">[23]Bond!$F$6</definedName>
    <definedName name="p" localSheetId="40">[23]Bond!$F$6</definedName>
    <definedName name="p" localSheetId="36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9">#REF!</definedName>
    <definedName name="peso_rate" localSheetId="38">#REF!</definedName>
    <definedName name="peso_rate" localSheetId="37">#REF!</definedName>
    <definedName name="peso_rate" localSheetId="40">#REF!</definedName>
    <definedName name="peso_rate" localSheetId="36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9">#REF!</definedName>
    <definedName name="pmt" localSheetId="38">#REF!</definedName>
    <definedName name="pmt" localSheetId="37">#REF!</definedName>
    <definedName name="pmt" localSheetId="40">#REF!</definedName>
    <definedName name="pmt" localSheetId="36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9">#REF!</definedName>
    <definedName name="pmtperyear" localSheetId="38">#REF!</definedName>
    <definedName name="pmtperyear" localSheetId="37">#REF!</definedName>
    <definedName name="pmtperyear" localSheetId="40">#REF!</definedName>
    <definedName name="pmtperyear" localSheetId="36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9">#REF!</definedName>
    <definedName name="pmts" localSheetId="38">#REF!</definedName>
    <definedName name="pmts" localSheetId="37">#REF!</definedName>
    <definedName name="pmts" localSheetId="40">#REF!</definedName>
    <definedName name="pmts" localSheetId="36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9">#REF!</definedName>
    <definedName name="Price" localSheetId="38">#REF!</definedName>
    <definedName name="Price" localSheetId="37">#REF!</definedName>
    <definedName name="Price" localSheetId="40">#REF!</definedName>
    <definedName name="Price" localSheetId="36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9">[15]A4_2_1!#REF!</definedName>
    <definedName name="Price_F" localSheetId="38">[15]A4_2_1!#REF!</definedName>
    <definedName name="Price_F" localSheetId="37">[15]A4_2_1!#REF!</definedName>
    <definedName name="Price_F" localSheetId="40">[15]A4_2_1!#REF!</definedName>
    <definedName name="Price_F" localSheetId="36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40">[25]O1_Intro!$F$15:$F$20</definedName>
    <definedName name="PurchasePrice" localSheetId="36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9">#REF!</definedName>
    <definedName name="pv" localSheetId="38">#REF!</definedName>
    <definedName name="pv" localSheetId="37">#REF!</definedName>
    <definedName name="pv" localSheetId="40">#REF!</definedName>
    <definedName name="pv" localSheetId="36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9">#REF!</definedName>
    <definedName name="pv2_" localSheetId="38">#REF!</definedName>
    <definedName name="pv2_" localSheetId="37">#REF!</definedName>
    <definedName name="pv2_" localSheetId="40">#REF!</definedName>
    <definedName name="pv2_" localSheetId="36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9">#REF!</definedName>
    <definedName name="PVA" localSheetId="38">#REF!</definedName>
    <definedName name="PVA" localSheetId="37">#REF!</definedName>
    <definedName name="PVA" localSheetId="40">#REF!</definedName>
    <definedName name="PVA" localSheetId="36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9">[7]A4_1!$C$6:$E$6</definedName>
    <definedName name="q" localSheetId="38">[7]A4_1!$C$6:$E$6</definedName>
    <definedName name="q" localSheetId="37">[7]A4_1!$C$6:$E$6</definedName>
    <definedName name="q" localSheetId="40">[7]A4_1!$C$6:$E$6</definedName>
    <definedName name="q" localSheetId="36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9">[7]A4_1!$C$5:$E$5</definedName>
    <definedName name="r_" localSheetId="38">[7]A4_1!$C$5:$E$5</definedName>
    <definedName name="r_" localSheetId="37">[7]A4_1!$C$5:$E$5</definedName>
    <definedName name="r_" localSheetId="40">[7]A4_1!$C$5:$E$5</definedName>
    <definedName name="r_" localSheetId="36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9">[27]A2!$E$4:$H$4</definedName>
    <definedName name="rated" localSheetId="38">[27]A2!$E$4:$H$4</definedName>
    <definedName name="rated" localSheetId="37">[27]A2!$E$4:$H$4</definedName>
    <definedName name="rated" localSheetId="40">[27]A2!$E$4:$H$4</definedName>
    <definedName name="rated" localSheetId="36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9">[27]A2!$E$5:$H$5</definedName>
    <definedName name="ratef" localSheetId="38">[27]A2!$E$5:$H$5</definedName>
    <definedName name="ratef" localSheetId="37">[27]A2!$E$5:$H$5</definedName>
    <definedName name="ratef" localSheetId="40">[27]A2!$E$5:$H$5</definedName>
    <definedName name="ratef" localSheetId="36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40">[29]CreditMatrix!$D$10:$D$109</definedName>
    <definedName name="RatingLast" localSheetId="36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40">[29]CreditMatrix!$E$10:$E$109</definedName>
    <definedName name="RatingNow" localSheetId="36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40">[29]CreditMatrix!$B$2:$C$7</definedName>
    <definedName name="ratingsTbl" localSheetId="36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3">PVariance1!$D$10:$G$13</definedName>
    <definedName name="RhoMat" localSheetId="45">PVariance3!$D$10:$G$13</definedName>
    <definedName name="RhoMat">PVariance2!$D$10:$G$13</definedName>
    <definedName name="s" localSheetId="35">#REF!</definedName>
    <definedName name="s" localSheetId="39">#REF!</definedName>
    <definedName name="s" localSheetId="38">#REF!</definedName>
    <definedName name="s" localSheetId="37">#REF!</definedName>
    <definedName name="s" localSheetId="40">#REF!</definedName>
    <definedName name="s" localSheetId="36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 localSheetId="43">PVariance1!$D$4:$G$7</definedName>
    <definedName name="S" localSheetId="45">PVariance3!$D$4:$G$7</definedName>
    <definedName name="S">PVariance2!$D$4:$G$7</definedName>
    <definedName name="S0" localSheetId="35">[7]A4_1!$C$2:$E$2</definedName>
    <definedName name="S0" localSheetId="39">[7]A4_1!$C$2:$E$2</definedName>
    <definedName name="S0" localSheetId="38">[7]A4_1!$C$2:$E$2</definedName>
    <definedName name="S0" localSheetId="37">[7]A4_1!$C$2:$E$2</definedName>
    <definedName name="S0" localSheetId="40">[7]A4_1!$C$2:$E$2</definedName>
    <definedName name="S0" localSheetId="36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9">[7]A4_1!$C$17:$E$17</definedName>
    <definedName name="S0_e_qt" localSheetId="38">[7]A4_1!$C$17:$E$17</definedName>
    <definedName name="S0_e_qt" localSheetId="37">[7]A4_1!$C$17:$E$17</definedName>
    <definedName name="S0_e_qt" localSheetId="40">[7]A4_1!$C$17:$E$17</definedName>
    <definedName name="S0_e_qt" localSheetId="36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9">#REF!</definedName>
    <definedName name="SD" localSheetId="38">#REF!</definedName>
    <definedName name="SD" localSheetId="37">#REF!</definedName>
    <definedName name="SD" localSheetId="40">#REF!</definedName>
    <definedName name="SD" localSheetId="36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9">[1]VaR3!$D$6:$H$6</definedName>
    <definedName name="Shares" localSheetId="38">[1]VaR3!$D$6:$H$6</definedName>
    <definedName name="Shares" localSheetId="37">[1]VaR3!$D$6:$H$6</definedName>
    <definedName name="Shares" localSheetId="40">[1]VaR3!$D$6:$H$6</definedName>
    <definedName name="Shares" localSheetId="36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9">#REF!</definedName>
    <definedName name="sims_a" localSheetId="38">#REF!</definedName>
    <definedName name="sims_a" localSheetId="37">#REF!</definedName>
    <definedName name="sims_a" localSheetId="40">#REF!</definedName>
    <definedName name="sims_a" localSheetId="36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9">#REF!</definedName>
    <definedName name="sims_h" localSheetId="38">#REF!</definedName>
    <definedName name="sims_h" localSheetId="37">#REF!</definedName>
    <definedName name="sims_h" localSheetId="40">#REF!</definedName>
    <definedName name="sims_h" localSheetId="36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9">[27]A2!$E$3:$H$3</definedName>
    <definedName name="Spot" localSheetId="38">[27]A2!$E$3:$H$3</definedName>
    <definedName name="Spot" localSheetId="37">[27]A2!$E$3:$H$3</definedName>
    <definedName name="Spot" localSheetId="40">[27]A2!$E$3:$H$3</definedName>
    <definedName name="Spot" localSheetId="36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9">#REF!</definedName>
    <definedName name="stdev" localSheetId="38">#REF!</definedName>
    <definedName name="stdev" localSheetId="37">#REF!</definedName>
    <definedName name="stdev" localSheetId="40">#REF!</definedName>
    <definedName name="stdev" localSheetId="36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9">[25]O1_Intro!$C$15:$C$20</definedName>
    <definedName name="Stock" localSheetId="38">[25]O1_Intro!$C$15:$C$20</definedName>
    <definedName name="Stock" localSheetId="37">[25]O1_Intro!$C$15:$C$20</definedName>
    <definedName name="Stock" localSheetId="40">[25]O1_Intro!$C$15:$C$20</definedName>
    <definedName name="Stock" localSheetId="36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9">[25]O1_Intro!$D$15:$D$20</definedName>
    <definedName name="Strike" localSheetId="38">[25]O1_Intro!$D$15:$D$20</definedName>
    <definedName name="Strike" localSheetId="37">[25]O1_Intro!$D$15:$D$20</definedName>
    <definedName name="Strike" localSheetId="40">[25]O1_Intro!$D$15:$D$20</definedName>
    <definedName name="Strike" localSheetId="36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40">[18]CentralLimitTheorem!$C$12:$C$111</definedName>
    <definedName name="Sum" localSheetId="36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9">[7]A4_1!$C$7:$E$7</definedName>
    <definedName name="t" localSheetId="38">[7]A4_1!$C$7:$E$7</definedName>
    <definedName name="t" localSheetId="37">[7]A4_1!$C$7:$E$7</definedName>
    <definedName name="t" localSheetId="40">[7]A4_1!$C$7:$E$7</definedName>
    <definedName name="t" localSheetId="36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9">#REF!</definedName>
    <definedName name="Time" localSheetId="38">#REF!</definedName>
    <definedName name="Time" localSheetId="37">#REF!</definedName>
    <definedName name="Time" localSheetId="40">#REF!</definedName>
    <definedName name="Time" localSheetId="36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9">[1]VaR3!$D$52</definedName>
    <definedName name="TotalValue" localSheetId="38">[1]VaR3!$D$52</definedName>
    <definedName name="TotalValue" localSheetId="37">[1]VaR3!$D$52</definedName>
    <definedName name="TotalValue" localSheetId="40">[1]VaR3!$D$52</definedName>
    <definedName name="TotalValue" localSheetId="36">[1]VaR3!$D$52</definedName>
    <definedName name="TotalValue" localSheetId="34">[1]VaR3!$D$52</definedName>
    <definedName name="TotalValue">[2]VaR3!$D$52</definedName>
    <definedName name="u" localSheetId="35">#REF!</definedName>
    <definedName name="u" localSheetId="39">#REF!</definedName>
    <definedName name="u" localSheetId="38">#REF!</definedName>
    <definedName name="u" localSheetId="37">#REF!</definedName>
    <definedName name="u" localSheetId="40">#REF!</definedName>
    <definedName name="u" localSheetId="36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9">#REF!</definedName>
    <definedName name="usd_peso" localSheetId="38">#REF!</definedName>
    <definedName name="usd_peso" localSheetId="37">#REF!</definedName>
    <definedName name="usd_peso" localSheetId="40">#REF!</definedName>
    <definedName name="usd_peso" localSheetId="36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9">#REF!</definedName>
    <definedName name="v" localSheetId="38">#REF!</definedName>
    <definedName name="v" localSheetId="37">#REF!</definedName>
    <definedName name="v" localSheetId="40">#REF!</definedName>
    <definedName name="v" localSheetId="36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9">[1]VaR3!$D$50:$H$50</definedName>
    <definedName name="Value" localSheetId="38">[1]VaR3!$D$50:$H$50</definedName>
    <definedName name="Value" localSheetId="37">[1]VaR3!$D$50:$H$50</definedName>
    <definedName name="Value" localSheetId="40">[1]VaR3!$D$50:$H$50</definedName>
    <definedName name="Value" localSheetId="36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9">[25]O1_Intro!$E$15:$E$20</definedName>
    <definedName name="Value_" localSheetId="38">[25]O1_Intro!$E$15:$E$20</definedName>
    <definedName name="Value_" localSheetId="37">[25]O1_Intro!$E$15:$E$20</definedName>
    <definedName name="Value_" localSheetId="40">[25]O1_Intro!$E$15:$E$20</definedName>
    <definedName name="Value_" localSheetId="36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9">#REF!</definedName>
    <definedName name="value_01" localSheetId="38">#REF!</definedName>
    <definedName name="value_01" localSheetId="37">#REF!</definedName>
    <definedName name="value_01" localSheetId="40">#REF!</definedName>
    <definedName name="value_01" localSheetId="36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9">[15]A4_2_1!#REF!</definedName>
    <definedName name="Value_F" localSheetId="38">[15]A4_2_1!#REF!</definedName>
    <definedName name="Value_F" localSheetId="37">[15]A4_2_1!#REF!</definedName>
    <definedName name="Value_F" localSheetId="40">[15]A4_2_1!#REF!</definedName>
    <definedName name="Value_F" localSheetId="36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9">#REF!</definedName>
    <definedName name="value_lo" localSheetId="38">#REF!</definedName>
    <definedName name="value_lo" localSheetId="37">#REF!</definedName>
    <definedName name="value_lo" localSheetId="40">#REF!</definedName>
    <definedName name="value_lo" localSheetId="36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9">[1]VaR3!$D$61</definedName>
    <definedName name="Variance" localSheetId="38">[1]VaR3!$D$61</definedName>
    <definedName name="Variance" localSheetId="37">[1]VaR3!$D$61</definedName>
    <definedName name="Variance" localSheetId="40">[1]VaR3!$D$61</definedName>
    <definedName name="Variance" localSheetId="36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9">[12]VaR4!$M$65</definedName>
    <definedName name="Variance_calc" localSheetId="38">[12]VaR4!$M$65</definedName>
    <definedName name="Variance_calc" localSheetId="37">[12]VaR4!$M$65</definedName>
    <definedName name="Variance_calc" localSheetId="40">[12]VaR4!$M$65</definedName>
    <definedName name="Variance_calc" localSheetId="36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9">[12]VaR4!$M$52:$Q$56</definedName>
    <definedName name="volmat" localSheetId="38">[12]VaR4!$M$52:$Q$56</definedName>
    <definedName name="volmat" localSheetId="37">[12]VaR4!$M$52:$Q$56</definedName>
    <definedName name="volmat" localSheetId="40">[12]VaR4!$M$52:$Q$56</definedName>
    <definedName name="volmat" localSheetId="36">[12]VaR4!$M$52:$Q$56</definedName>
    <definedName name="volmat" localSheetId="34">[12]VaR4!$M$52:$Q$56</definedName>
    <definedName name="VolMat" localSheetId="43">PVariance1!$D$22:$G$25</definedName>
    <definedName name="VolMat" localSheetId="45">PVariance3!$D$22:$G$25</definedName>
    <definedName name="VolMat">PVariance2!$D$22:$G$25</definedName>
    <definedName name="vols" localSheetId="35">[12]VaR4!$J$52:$J$56</definedName>
    <definedName name="vols" localSheetId="39">[12]VaR4!$J$52:$J$56</definedName>
    <definedName name="vols" localSheetId="38">[12]VaR4!$J$52:$J$56</definedName>
    <definedName name="vols" localSheetId="37">[12]VaR4!$J$52:$J$56</definedName>
    <definedName name="vols" localSheetId="40">[12]VaR4!$J$52:$J$56</definedName>
    <definedName name="vols" localSheetId="36">[12]VaR4!$J$52:$J$56</definedName>
    <definedName name="vols" localSheetId="34">[12]VaR4!$J$52:$J$56</definedName>
    <definedName name="vols" localSheetId="43">PVariance1!$B$22:$B$25</definedName>
    <definedName name="vols" localSheetId="45">PVariance3!$B$22:$B$25</definedName>
    <definedName name="vols">PVariance2!$B$22:$B$25</definedName>
    <definedName name="vols_" localSheetId="35">[12]VaR4!$M$49:$Q$49</definedName>
    <definedName name="vols_" localSheetId="39">[12]VaR4!$M$49:$Q$49</definedName>
    <definedName name="vols_" localSheetId="38">[12]VaR4!$M$49:$Q$49</definedName>
    <definedName name="vols_" localSheetId="37">[12]VaR4!$M$49:$Q$49</definedName>
    <definedName name="vols_" localSheetId="40">[12]VaR4!$M$49:$Q$49</definedName>
    <definedName name="vols_" localSheetId="36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40">[29]CreditMatrix_Weighted!$F$10:$F$109</definedName>
    <definedName name="weight" localSheetId="36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9">[1]VaR3!$C$55:$C$59</definedName>
    <definedName name="weights" localSheetId="38">[1]VaR3!$C$55:$C$59</definedName>
    <definedName name="weights" localSheetId="37">[1]VaR3!$C$55:$C$59</definedName>
    <definedName name="weights" localSheetId="40">[1]VaR3!$C$55:$C$59</definedName>
    <definedName name="weights" localSheetId="36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9">#REF!</definedName>
    <definedName name="X" localSheetId="38">#REF!</definedName>
    <definedName name="X" localSheetId="37">#REF!</definedName>
    <definedName name="X" localSheetId="40">#REF!</definedName>
    <definedName name="X" localSheetId="36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9">[7]A4_1!$C$18:$E$18</definedName>
    <definedName name="X_e_rt" localSheetId="38">[7]A4_1!$C$18:$E$18</definedName>
    <definedName name="X_e_rt" localSheetId="37">[7]A4_1!$C$18:$E$18</definedName>
    <definedName name="X_e_rt" localSheetId="40">[7]A4_1!$C$18:$E$18</definedName>
    <definedName name="X_e_rt" localSheetId="36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9">#REF!</definedName>
    <definedName name="y" localSheetId="38">#REF!</definedName>
    <definedName name="y" localSheetId="37">#REF!</definedName>
    <definedName name="y" localSheetId="40">#REF!</definedName>
    <definedName name="y" localSheetId="36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9">#REF!</definedName>
    <definedName name="years" localSheetId="38">#REF!</definedName>
    <definedName name="years" localSheetId="37">#REF!</definedName>
    <definedName name="years" localSheetId="40">#REF!</definedName>
    <definedName name="years" localSheetId="36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80" l="1"/>
  <c r="I16" i="80"/>
  <c r="I14" i="80"/>
  <c r="I13" i="80"/>
  <c r="I12" i="80"/>
  <c r="B10" i="105" a="1"/>
  <c r="B10" i="105"/>
  <c r="D28" i="105" s="1" a="1"/>
  <c r="I10" i="105" a="1"/>
  <c r="I10" i="105" s="1"/>
  <c r="D22" i="105" a="1"/>
  <c r="D22" i="105" s="1"/>
  <c r="F22" i="105"/>
  <c r="G22" i="105"/>
  <c r="E23" i="105"/>
  <c r="F23" i="105"/>
  <c r="G23" i="105"/>
  <c r="E24" i="105"/>
  <c r="F24" i="105"/>
  <c r="G24" i="105"/>
  <c r="E25" i="105"/>
  <c r="F25" i="105"/>
  <c r="G25" i="105"/>
  <c r="E29" i="105"/>
  <c r="D31" i="105"/>
  <c r="E31" i="105"/>
  <c r="I4" i="104" a="1"/>
  <c r="I4" i="104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4" i="103"/>
  <c r="G25" i="103"/>
  <c r="D28" i="103" a="1"/>
  <c r="G31" i="103" s="1"/>
  <c r="D28" i="104" l="1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16" i="105" s="1" a="1"/>
  <c r="D30" i="105"/>
  <c r="E30" i="105"/>
  <c r="F28" i="105"/>
  <c r="F30" i="105"/>
  <c r="E28" i="105"/>
  <c r="G28" i="105"/>
  <c r="G30" i="105"/>
  <c r="E28" i="104"/>
  <c r="E22" i="103"/>
  <c r="D4" i="103" s="1" a="1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F31" i="104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D4" i="105" s="1" a="1"/>
  <c r="E25" i="104"/>
  <c r="E23" i="104"/>
  <c r="D24" i="105"/>
  <c r="F23" i="104"/>
  <c r="D25" i="104"/>
  <c r="D4" i="104" l="1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4" i="103"/>
  <c r="D6" i="103"/>
  <c r="F6" i="103"/>
  <c r="G4" i="103"/>
  <c r="E6" i="103"/>
  <c r="G6" i="103"/>
  <c r="D5" i="103"/>
  <c r="D7" i="103"/>
  <c r="E5" i="103"/>
  <c r="E7" i="103"/>
  <c r="F5" i="103"/>
  <c r="G7" i="103"/>
  <c r="G5" i="103"/>
  <c r="F7" i="103"/>
  <c r="D4" i="103"/>
  <c r="I4" i="103" s="1" a="1"/>
  <c r="I4" i="103" s="1"/>
  <c r="E4" i="103"/>
  <c r="D4" i="105"/>
  <c r="F5" i="105"/>
  <c r="F7" i="105"/>
  <c r="E6" i="105"/>
  <c r="E4" i="105"/>
  <c r="G5" i="105"/>
  <c r="G7" i="105"/>
  <c r="F4" i="105"/>
  <c r="D6" i="105"/>
  <c r="G4" i="105"/>
  <c r="D7" i="105"/>
  <c r="F6" i="105"/>
  <c r="D5" i="105"/>
  <c r="G6" i="105"/>
  <c r="E5" i="105"/>
  <c r="E7" i="105"/>
  <c r="D16" i="103" a="1"/>
  <c r="D16" i="104" a="1"/>
  <c r="E16" i="105"/>
  <c r="D18" i="105"/>
  <c r="G18" i="105"/>
  <c r="F16" i="105"/>
  <c r="E18" i="105"/>
  <c r="G16" i="105"/>
  <c r="F18" i="105"/>
  <c r="D17" i="105"/>
  <c r="D19" i="105"/>
  <c r="F19" i="105"/>
  <c r="F17" i="105"/>
  <c r="E17" i="105"/>
  <c r="E19" i="105"/>
  <c r="D16" i="105"/>
  <c r="G17" i="105"/>
  <c r="G19" i="105"/>
  <c r="G6" i="104" l="1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I16" i="105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a="1"/>
  <c r="I4" i="105" s="1"/>
  <c r="I16" i="104" l="1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<sst xmlns="http://schemas.openxmlformats.org/spreadsheetml/2006/main" count="695" uniqueCount="476">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</sst>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89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5.2486026618859913E-2</c:v>
                </c:pt>
                <c:pt idx="2">
                  <c:v>5.1579211548207216E-2</c:v>
                </c:pt>
                <c:pt idx="3">
                  <c:v>4.7402697170792353E-2</c:v>
                </c:pt>
                <c:pt idx="4">
                  <c:v>5.3518945558194003E-2</c:v>
                </c:pt>
                <c:pt idx="5">
                  <c:v>6.7903043183349762E-2</c:v>
                </c:pt>
                <c:pt idx="6">
                  <c:v>6.5001639652170942E-2</c:v>
                </c:pt>
                <c:pt idx="7">
                  <c:v>6.2767869951529318E-2</c:v>
                </c:pt>
                <c:pt idx="8">
                  <c:v>8.6519355995521671E-2</c:v>
                </c:pt>
                <c:pt idx="9">
                  <c:v>8.7501622930677772E-2</c:v>
                </c:pt>
                <c:pt idx="10">
                  <c:v>8.1295858327769144E-2</c:v>
                </c:pt>
                <c:pt idx="11">
                  <c:v>8.452698804813967E-2</c:v>
                </c:pt>
                <c:pt idx="12">
                  <c:v>8.3748335039968258E-2</c:v>
                </c:pt>
                <c:pt idx="13">
                  <c:v>7.1607991763902451E-2</c:v>
                </c:pt>
                <c:pt idx="14">
                  <c:v>8.1230393193331488E-2</c:v>
                </c:pt>
                <c:pt idx="15">
                  <c:v>7.8585335731741132E-2</c:v>
                </c:pt>
                <c:pt idx="16">
                  <c:v>7.8594888598261178E-2</c:v>
                </c:pt>
                <c:pt idx="17">
                  <c:v>6.6317467760723017E-2</c:v>
                </c:pt>
                <c:pt idx="18">
                  <c:v>6.5160078763982263E-2</c:v>
                </c:pt>
                <c:pt idx="19">
                  <c:v>6.5149341936342919E-2</c:v>
                </c:pt>
                <c:pt idx="20">
                  <c:v>6.3620366247558693E-2</c:v>
                </c:pt>
                <c:pt idx="21">
                  <c:v>5.7953971075229448E-2</c:v>
                </c:pt>
                <c:pt idx="22">
                  <c:v>5.7850370611191582E-2</c:v>
                </c:pt>
                <c:pt idx="23">
                  <c:v>5.2534139029400885E-2</c:v>
                </c:pt>
                <c:pt idx="24">
                  <c:v>4.5454241493823697E-2</c:v>
                </c:pt>
                <c:pt idx="25">
                  <c:v>4.3971768387686877E-2</c:v>
                </c:pt>
                <c:pt idx="26">
                  <c:v>3.676464668592283E-2</c:v>
                </c:pt>
                <c:pt idx="27">
                  <c:v>5.3958985095482935E-2</c:v>
                </c:pt>
                <c:pt idx="28">
                  <c:v>4.4760980955450523E-2</c:v>
                </c:pt>
                <c:pt idx="29">
                  <c:v>4.4151211921546592E-2</c:v>
                </c:pt>
                <c:pt idx="30">
                  <c:v>4.9504884130037084E-2</c:v>
                </c:pt>
                <c:pt idx="31">
                  <c:v>4.8789719279830175E-2</c:v>
                </c:pt>
                <c:pt idx="32">
                  <c:v>5.0340983149761986E-2</c:v>
                </c:pt>
                <c:pt idx="33">
                  <c:v>5.0500990614616915E-2</c:v>
                </c:pt>
                <c:pt idx="34">
                  <c:v>6.1489299889963232E-2</c:v>
                </c:pt>
                <c:pt idx="35">
                  <c:v>6.363500627203876E-2</c:v>
                </c:pt>
                <c:pt idx="36">
                  <c:v>6.0892803021031484E-2</c:v>
                </c:pt>
                <c:pt idx="37">
                  <c:v>5.520580793032151E-2</c:v>
                </c:pt>
                <c:pt idx="38">
                  <c:v>5.6997590912469177E-2</c:v>
                </c:pt>
                <c:pt idx="39">
                  <c:v>7.3910382682258927E-2</c:v>
                </c:pt>
                <c:pt idx="40">
                  <c:v>7.3263331561463252E-2</c:v>
                </c:pt>
                <c:pt idx="41">
                  <c:v>7.3780463972249674E-2</c:v>
                </c:pt>
                <c:pt idx="42">
                  <c:v>7.6186121883491081E-2</c:v>
                </c:pt>
                <c:pt idx="43">
                  <c:v>8.4346547222604359E-2</c:v>
                </c:pt>
                <c:pt idx="44">
                  <c:v>7.9614852297294522E-2</c:v>
                </c:pt>
                <c:pt idx="45">
                  <c:v>7.5153693542548111E-2</c:v>
                </c:pt>
                <c:pt idx="46">
                  <c:v>7.7802538869827145E-2</c:v>
                </c:pt>
                <c:pt idx="47">
                  <c:v>7.3308107105224118E-2</c:v>
                </c:pt>
                <c:pt idx="48">
                  <c:v>7.0479217508912742E-2</c:v>
                </c:pt>
                <c:pt idx="49">
                  <c:v>6.942461205988365E-2</c:v>
                </c:pt>
                <c:pt idx="50">
                  <c:v>6.0081936266915097E-2</c:v>
                </c:pt>
                <c:pt idx="51">
                  <c:v>6.2672675144125486E-2</c:v>
                </c:pt>
                <c:pt idx="52">
                  <c:v>6.2448617665235372E-2</c:v>
                </c:pt>
                <c:pt idx="53">
                  <c:v>5.7004094282062483E-2</c:v>
                </c:pt>
                <c:pt idx="54">
                  <c:v>7.1977414499009809E-2</c:v>
                </c:pt>
                <c:pt idx="55">
                  <c:v>7.2987459409880856E-2</c:v>
                </c:pt>
                <c:pt idx="56">
                  <c:v>7.3035107299004434E-2</c:v>
                </c:pt>
                <c:pt idx="57">
                  <c:v>7.2214173761815034E-2</c:v>
                </c:pt>
                <c:pt idx="58">
                  <c:v>7.3981047217748841E-2</c:v>
                </c:pt>
                <c:pt idx="59">
                  <c:v>6.8568370748432764E-2</c:v>
                </c:pt>
                <c:pt idx="60">
                  <c:v>6.063948943743256E-2</c:v>
                </c:pt>
                <c:pt idx="61">
                  <c:v>6.2519385017183834E-2</c:v>
                </c:pt>
                <c:pt idx="62">
                  <c:v>6.5656343195344344E-2</c:v>
                </c:pt>
                <c:pt idx="63">
                  <c:v>7.6786527364794854E-2</c:v>
                </c:pt>
                <c:pt idx="64">
                  <c:v>7.9817908180494099E-2</c:v>
                </c:pt>
                <c:pt idx="65">
                  <c:v>8.4336794046123667E-2</c:v>
                </c:pt>
                <c:pt idx="66">
                  <c:v>7.953298944117429E-2</c:v>
                </c:pt>
                <c:pt idx="67">
                  <c:v>7.8940618018307762E-2</c:v>
                </c:pt>
                <c:pt idx="68">
                  <c:v>7.7308472169178744E-2</c:v>
                </c:pt>
                <c:pt idx="69">
                  <c:v>7.7291637080017309E-2</c:v>
                </c:pt>
                <c:pt idx="70">
                  <c:v>7.6338746883067493E-2</c:v>
                </c:pt>
                <c:pt idx="71">
                  <c:v>7.2192466011577722E-2</c:v>
                </c:pt>
                <c:pt idx="72">
                  <c:v>7.2268377013067348E-2</c:v>
                </c:pt>
                <c:pt idx="73">
                  <c:v>7.4004381146142426E-2</c:v>
                </c:pt>
                <c:pt idx="74">
                  <c:v>7.0484865862907739E-2</c:v>
                </c:pt>
                <c:pt idx="75">
                  <c:v>6.2589869847502352E-2</c:v>
                </c:pt>
                <c:pt idx="76">
                  <c:v>5.9899156177920493E-2</c:v>
                </c:pt>
                <c:pt idx="77">
                  <c:v>6.6037604083993812E-2</c:v>
                </c:pt>
                <c:pt idx="78">
                  <c:v>6.5119716551731516E-2</c:v>
                </c:pt>
                <c:pt idx="79">
                  <c:v>6.8681192431385776E-2</c:v>
                </c:pt>
                <c:pt idx="80">
                  <c:v>6.9799912565525382E-2</c:v>
                </c:pt>
                <c:pt idx="81">
                  <c:v>6.907481576095463E-2</c:v>
                </c:pt>
                <c:pt idx="82">
                  <c:v>6.8978921197771201E-2</c:v>
                </c:pt>
                <c:pt idx="83">
                  <c:v>5.063991607878604E-2</c:v>
                </c:pt>
                <c:pt idx="84">
                  <c:v>5.1801513375405658E-2</c:v>
                </c:pt>
                <c:pt idx="85">
                  <c:v>5.431626471779602E-2</c:v>
                </c:pt>
                <c:pt idx="86">
                  <c:v>5.5373523411754208E-2</c:v>
                </c:pt>
                <c:pt idx="87">
                  <c:v>6.232131098784742E-2</c:v>
                </c:pt>
                <c:pt idx="88">
                  <c:v>6.1911638236982536E-2</c:v>
                </c:pt>
                <c:pt idx="89">
                  <c:v>4.7392498256796277E-2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5.4278797594065953E-2</c:v>
                </c:pt>
                <c:pt idx="2">
                  <c:v>7.1622409752220811E-2</c:v>
                </c:pt>
                <c:pt idx="3">
                  <c:v>8.1162619586472792E-2</c:v>
                </c:pt>
                <c:pt idx="4">
                  <c:v>8.9547090780742064E-2</c:v>
                </c:pt>
                <c:pt idx="5">
                  <c:v>8.7637921910067487E-2</c:v>
                </c:pt>
                <c:pt idx="6">
                  <c:v>8.3476484379792271E-2</c:v>
                </c:pt>
                <c:pt idx="7">
                  <c:v>7.4762584376247332E-2</c:v>
                </c:pt>
                <c:pt idx="8">
                  <c:v>6.2218255821314822E-2</c:v>
                </c:pt>
                <c:pt idx="9">
                  <c:v>4.8338978859565916E-2</c:v>
                </c:pt>
                <c:pt idx="10">
                  <c:v>3.4905533266654076E-2</c:v>
                </c:pt>
                <c:pt idx="11">
                  <c:v>3.2752082263549212E-2</c:v>
                </c:pt>
                <c:pt idx="12">
                  <c:v>4.2009394399967329E-2</c:v>
                </c:pt>
                <c:pt idx="13">
                  <c:v>4.8437780042087528E-2</c:v>
                </c:pt>
                <c:pt idx="14">
                  <c:v>4.975165789993629E-2</c:v>
                </c:pt>
                <c:pt idx="15">
                  <c:v>4.9692872001466243E-2</c:v>
                </c:pt>
                <c:pt idx="16">
                  <c:v>5.1315292906204658E-2</c:v>
                </c:pt>
                <c:pt idx="17">
                  <c:v>5.1170240538497641E-2</c:v>
                </c:pt>
                <c:pt idx="18">
                  <c:v>3.2271616970908808E-2</c:v>
                </c:pt>
                <c:pt idx="19">
                  <c:v>2.8722406513755957E-2</c:v>
                </c:pt>
                <c:pt idx="20">
                  <c:v>2.4009476541741955E-2</c:v>
                </c:pt>
                <c:pt idx="21">
                  <c:v>1.9557902778282718E-2</c:v>
                </c:pt>
                <c:pt idx="22">
                  <c:v>2.0524534187280008E-2</c:v>
                </c:pt>
                <c:pt idx="23">
                  <c:v>2.5422372907117085E-2</c:v>
                </c:pt>
                <c:pt idx="24">
                  <c:v>2.8056220403453794E-2</c:v>
                </c:pt>
                <c:pt idx="25">
                  <c:v>2.8165809605010667E-2</c:v>
                </c:pt>
                <c:pt idx="26">
                  <c:v>2.9105668651163617E-2</c:v>
                </c:pt>
                <c:pt idx="27">
                  <c:v>2.3491300210900817E-2</c:v>
                </c:pt>
                <c:pt idx="28">
                  <c:v>2.0322418064838949E-2</c:v>
                </c:pt>
                <c:pt idx="29">
                  <c:v>2.1917480144186721E-2</c:v>
                </c:pt>
                <c:pt idx="30">
                  <c:v>2.3282017688292928E-2</c:v>
                </c:pt>
                <c:pt idx="31">
                  <c:v>1.935858751242019E-2</c:v>
                </c:pt>
                <c:pt idx="32">
                  <c:v>1.7360589423955367E-2</c:v>
                </c:pt>
                <c:pt idx="33">
                  <c:v>2.2656263581156928E-2</c:v>
                </c:pt>
                <c:pt idx="34">
                  <c:v>3.5264270759622664E-2</c:v>
                </c:pt>
                <c:pt idx="35">
                  <c:v>3.9064393611511594E-2</c:v>
                </c:pt>
                <c:pt idx="36">
                  <c:v>4.40882163283128E-2</c:v>
                </c:pt>
                <c:pt idx="37">
                  <c:v>4.3295499909728273E-2</c:v>
                </c:pt>
                <c:pt idx="38">
                  <c:v>4.3799773037113271E-2</c:v>
                </c:pt>
                <c:pt idx="39">
                  <c:v>4.5015134308340851E-2</c:v>
                </c:pt>
                <c:pt idx="40">
                  <c:v>4.8714956032704627E-2</c:v>
                </c:pt>
                <c:pt idx="41">
                  <c:v>4.9772222523070356E-2</c:v>
                </c:pt>
                <c:pt idx="42">
                  <c:v>4.4752611349999152E-2</c:v>
                </c:pt>
                <c:pt idx="43">
                  <c:v>4.0987108095759291E-2</c:v>
                </c:pt>
                <c:pt idx="44">
                  <c:v>3.9909087108096292E-2</c:v>
                </c:pt>
                <c:pt idx="45">
                  <c:v>3.8564325364832147E-2</c:v>
                </c:pt>
                <c:pt idx="46">
                  <c:v>4.1369080023741837E-2</c:v>
                </c:pt>
                <c:pt idx="47">
                  <c:v>3.8931156246682586E-2</c:v>
                </c:pt>
                <c:pt idx="48">
                  <c:v>3.7745119372403706E-2</c:v>
                </c:pt>
                <c:pt idx="49">
                  <c:v>4.135083388805437E-2</c:v>
                </c:pt>
                <c:pt idx="50">
                  <c:v>4.5039251358704957E-2</c:v>
                </c:pt>
                <c:pt idx="51">
                  <c:v>4.4381363782268084E-2</c:v>
                </c:pt>
                <c:pt idx="52">
                  <c:v>3.7316193783219341E-2</c:v>
                </c:pt>
                <c:pt idx="53">
                  <c:v>3.1764244453317325E-2</c:v>
                </c:pt>
                <c:pt idx="54">
                  <c:v>3.6526323788789478E-2</c:v>
                </c:pt>
                <c:pt idx="55">
                  <c:v>4.2504182590068836E-2</c:v>
                </c:pt>
                <c:pt idx="56">
                  <c:v>4.3216937778540326E-2</c:v>
                </c:pt>
                <c:pt idx="57">
                  <c:v>3.9743704682762768E-2</c:v>
                </c:pt>
                <c:pt idx="58">
                  <c:v>3.1316146504267138E-2</c:v>
                </c:pt>
                <c:pt idx="59">
                  <c:v>2.653466015020867E-2</c:v>
                </c:pt>
                <c:pt idx="60">
                  <c:v>3.384085491235337E-2</c:v>
                </c:pt>
                <c:pt idx="61">
                  <c:v>4.0685282439169593E-2</c:v>
                </c:pt>
                <c:pt idx="62">
                  <c:v>5.0608161752108104E-2</c:v>
                </c:pt>
                <c:pt idx="63">
                  <c:v>5.4514940540454408E-2</c:v>
                </c:pt>
                <c:pt idx="64">
                  <c:v>5.8906897478842063E-2</c:v>
                </c:pt>
                <c:pt idx="65">
                  <c:v>5.7383511586654723E-2</c:v>
                </c:pt>
                <c:pt idx="66">
                  <c:v>5.1178119300433714E-2</c:v>
                </c:pt>
                <c:pt idx="67">
                  <c:v>4.5730421604008309E-2</c:v>
                </c:pt>
                <c:pt idx="68">
                  <c:v>3.9339234160431426E-2</c:v>
                </c:pt>
                <c:pt idx="69">
                  <c:v>2.2436474999473068E-2</c:v>
                </c:pt>
                <c:pt idx="70">
                  <c:v>3.4800609212169743E-2</c:v>
                </c:pt>
                <c:pt idx="71">
                  <c:v>4.5352798379514343E-2</c:v>
                </c:pt>
                <c:pt idx="72">
                  <c:v>4.9135968074773828E-2</c:v>
                </c:pt>
                <c:pt idx="73">
                  <c:v>5.2420997326050149E-2</c:v>
                </c:pt>
                <c:pt idx="74">
                  <c:v>5.6877023545327129E-2</c:v>
                </c:pt>
                <c:pt idx="75">
                  <c:v>6.3466519650617365E-2</c:v>
                </c:pt>
                <c:pt idx="76">
                  <c:v>6.1839444366830594E-2</c:v>
                </c:pt>
                <c:pt idx="77">
                  <c:v>5.3541927641598111E-2</c:v>
                </c:pt>
                <c:pt idx="78">
                  <c:v>4.5247083609539565E-2</c:v>
                </c:pt>
                <c:pt idx="79">
                  <c:v>2.8667850127390641E-2</c:v>
                </c:pt>
                <c:pt idx="80">
                  <c:v>3.5303641698431691E-2</c:v>
                </c:pt>
                <c:pt idx="81">
                  <c:v>4.5456740801743972E-2</c:v>
                </c:pt>
                <c:pt idx="82">
                  <c:v>4.9267926986729813E-2</c:v>
                </c:pt>
                <c:pt idx="83">
                  <c:v>5.1991383168367128E-2</c:v>
                </c:pt>
                <c:pt idx="84">
                  <c:v>5.108462726930426E-2</c:v>
                </c:pt>
                <c:pt idx="85">
                  <c:v>4.64087587813201E-2</c:v>
                </c:pt>
                <c:pt idx="86">
                  <c:v>4.1236420586440482E-2</c:v>
                </c:pt>
                <c:pt idx="87">
                  <c:v>2.9704084025353267E-2</c:v>
                </c:pt>
                <c:pt idx="88">
                  <c:v>2.8975739742211855E-2</c:v>
                </c:pt>
                <c:pt idx="89">
                  <c:v>1.3650924725320484E-2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325</v>
      </c>
    </row>
    <row r="2" spans="1:1" x14ac:dyDescent="0.3">
      <c r="A2" s="2" t="s">
        <v>326</v>
      </c>
    </row>
    <row r="3" spans="1:1" x14ac:dyDescent="0.3">
      <c r="A3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="90" zoomScaleNormal="9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5" t="s">
        <v>475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5" t="s">
        <v>475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8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4" t="s">
        <v>475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83" t="s">
        <v>11</v>
      </c>
      <c r="E3" s="2"/>
      <c r="F3" s="2"/>
      <c r="G3" s="2"/>
      <c r="H3" s="2"/>
      <c r="I3" s="2"/>
      <c r="J3" s="2"/>
      <c r="K3" s="2" t="s">
        <v>225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208</v>
      </c>
      <c r="G7" s="35" t="s">
        <v>230</v>
      </c>
      <c r="H7" s="35" t="s">
        <v>227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228</v>
      </c>
      <c r="E8" s="2"/>
      <c r="F8" s="35" t="s">
        <v>226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229</v>
      </c>
      <c r="E9" s="2"/>
      <c r="F9" s="35" t="s">
        <v>209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209</v>
      </c>
      <c r="E11" s="78"/>
      <c r="F11" s="87" t="s">
        <v>226</v>
      </c>
      <c r="G11" s="88" t="s">
        <v>233</v>
      </c>
      <c r="H11" s="89"/>
      <c r="I11" s="90" t="s">
        <v>231</v>
      </c>
      <c r="K11" s="81" t="s">
        <v>232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86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87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87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87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4</v>
      </c>
      <c r="D16" s="82">
        <f>-G9</f>
        <v>-10000000</v>
      </c>
      <c r="F16" s="85">
        <f>G8</f>
        <v>5000000</v>
      </c>
      <c r="G16" s="188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236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237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276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67" t="s">
        <v>426</v>
      </c>
    </row>
    <row r="2" spans="1:12" x14ac:dyDescent="0.3">
      <c r="A2" s="167" t="s">
        <v>423</v>
      </c>
    </row>
    <row r="3" spans="1:12" x14ac:dyDescent="0.3">
      <c r="A3" s="167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47" t="s">
        <v>0</v>
      </c>
      <c r="L8" s="27" t="s">
        <v>28</v>
      </c>
    </row>
    <row r="9" spans="1:12" ht="30" x14ac:dyDescent="0.4">
      <c r="D9" s="148" t="s">
        <v>379</v>
      </c>
      <c r="E9" s="148" t="s">
        <v>380</v>
      </c>
      <c r="F9" s="148" t="s">
        <v>381</v>
      </c>
      <c r="H9" s="148" t="s">
        <v>382</v>
      </c>
      <c r="I9" s="148" t="s">
        <v>383</v>
      </c>
      <c r="J9" s="148" t="s">
        <v>384</v>
      </c>
      <c r="L9" s="148" t="s">
        <v>379</v>
      </c>
    </row>
    <row r="10" spans="1:12" ht="30" x14ac:dyDescent="0.4">
      <c r="H10" s="148" t="s">
        <v>385</v>
      </c>
      <c r="I10" s="148" t="s">
        <v>386</v>
      </c>
      <c r="J10" s="148" t="s">
        <v>387</v>
      </c>
      <c r="L10" s="148" t="s">
        <v>380</v>
      </c>
    </row>
    <row r="11" spans="1:12" ht="30" x14ac:dyDescent="0.4">
      <c r="H11" s="148" t="s">
        <v>388</v>
      </c>
      <c r="I11" s="148" t="s">
        <v>389</v>
      </c>
      <c r="J11" s="148" t="s">
        <v>390</v>
      </c>
      <c r="L11" s="148" t="s">
        <v>381</v>
      </c>
    </row>
    <row r="14" spans="1:12" ht="29" x14ac:dyDescent="0.3">
      <c r="H14" s="1" t="s">
        <v>391</v>
      </c>
      <c r="L14" s="149" t="s">
        <v>392</v>
      </c>
    </row>
    <row r="15" spans="1:12" ht="31" x14ac:dyDescent="0.4">
      <c r="H15" s="148" t="s">
        <v>393</v>
      </c>
      <c r="I15" s="148" t="s">
        <v>394</v>
      </c>
      <c r="J15" s="148" t="s">
        <v>395</v>
      </c>
      <c r="L15" s="148" t="s">
        <v>396</v>
      </c>
    </row>
    <row r="16" spans="1:12" ht="70" x14ac:dyDescent="0.3">
      <c r="H16" s="150" t="s">
        <v>397</v>
      </c>
      <c r="I16" s="150" t="s">
        <v>398</v>
      </c>
      <c r="J16" s="150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67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114"/>
      <c r="G6" s="114" t="s">
        <v>28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268</v>
      </c>
      <c r="F10" s="114"/>
      <c r="G10" s="114" t="s">
        <v>30</v>
      </c>
      <c r="I10" s="5" t="s">
        <v>2</v>
      </c>
      <c r="J10" s="114" t="s">
        <v>31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33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34</v>
      </c>
      <c r="F16" s="114"/>
      <c r="G16" s="116" t="s">
        <v>267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36</v>
      </c>
      <c r="F20" s="114"/>
      <c r="G20" s="117" t="s">
        <v>36</v>
      </c>
      <c r="I20" s="5" t="s">
        <v>37</v>
      </c>
      <c r="J20" s="114" t="s">
        <v>266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67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0">
        <f t="array" ref="B14">SQRT(variance)</f>
        <v>15.620499351813308</v>
      </c>
      <c r="F14" s="153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67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68" t="s">
        <v>270</v>
      </c>
      <c r="N2" s="168" t="s">
        <v>271</v>
      </c>
      <c r="O2" s="168" t="s">
        <v>272</v>
      </c>
      <c r="P2" s="168" t="s">
        <v>273</v>
      </c>
      <c r="Q2" s="168" t="s">
        <v>274</v>
      </c>
    </row>
    <row r="3" spans="1:17" x14ac:dyDescent="0.3">
      <c r="B3" s="171">
        <v>0.01</v>
      </c>
      <c r="C3" s="171">
        <v>0</v>
      </c>
      <c r="D3" s="171">
        <v>0</v>
      </c>
      <c r="E3" s="171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71">
        <v>0</v>
      </c>
      <c r="C4" s="171">
        <v>0.02</v>
      </c>
      <c r="D4" s="171">
        <v>0</v>
      </c>
      <c r="E4" s="171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71">
        <v>0</v>
      </c>
      <c r="C5" s="171">
        <v>0</v>
      </c>
      <c r="D5" s="171">
        <v>0.03</v>
      </c>
      <c r="E5" s="171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71">
        <v>0</v>
      </c>
      <c r="C6" s="171">
        <v>0</v>
      </c>
      <c r="D6" s="171">
        <v>0</v>
      </c>
      <c r="E6" s="171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53">
        <f ca="1">_xlfn.NORM.INV(alpha,0,SQRT(variancePct))</f>
        <v>0.11630871536766732</v>
      </c>
      <c r="L16" s="156"/>
      <c r="M16" s="154">
        <f ca="1">VaR</f>
        <v>116.30871536766733</v>
      </c>
      <c r="N16" s="157">
        <f ca="1">VaRPct</f>
        <v>0.11630871536766732</v>
      </c>
      <c r="P16" s="169" t="s">
        <v>408</v>
      </c>
      <c r="Q16" s="170" t="s">
        <v>409</v>
      </c>
    </row>
    <row r="17" spans="12:17" x14ac:dyDescent="0.3">
      <c r="L17" s="156" t="s">
        <v>270</v>
      </c>
      <c r="M17" s="158">
        <f t="dataTable" ref="M17:N21" dt2D="0" dtr="0" r1="B8" ca="1"/>
        <v>116.30871536766733</v>
      </c>
      <c r="N17" s="155">
        <v>0.11630871536766732</v>
      </c>
      <c r="P17" s="160">
        <f t="shared" ref="P17:Q21" si="0">M17-M$17</f>
        <v>0</v>
      </c>
      <c r="Q17" s="159">
        <f t="shared" si="0"/>
        <v>0</v>
      </c>
    </row>
    <row r="18" spans="12:17" x14ac:dyDescent="0.3">
      <c r="L18" s="156" t="s">
        <v>271</v>
      </c>
      <c r="M18" s="158">
        <v>117.24703105093441</v>
      </c>
      <c r="N18" s="155">
        <v>0.11608616935736081</v>
      </c>
      <c r="P18" s="160">
        <f t="shared" si="0"/>
        <v>0.93831568326707782</v>
      </c>
      <c r="Q18" s="159">
        <f t="shared" si="0"/>
        <v>-2.2254601030650967E-4</v>
      </c>
    </row>
    <row r="19" spans="12:17" x14ac:dyDescent="0.3">
      <c r="L19" s="156" t="s">
        <v>272</v>
      </c>
      <c r="M19" s="158">
        <v>117.71913001664893</v>
      </c>
      <c r="N19" s="155">
        <v>0.11655359407589003</v>
      </c>
      <c r="P19" s="160">
        <f t="shared" si="0"/>
        <v>1.4104146489816003</v>
      </c>
      <c r="Q19" s="159">
        <f t="shared" si="0"/>
        <v>2.4487870822270663E-4</v>
      </c>
    </row>
    <row r="20" spans="12:17" x14ac:dyDescent="0.3">
      <c r="L20" s="156" t="s">
        <v>273</v>
      </c>
      <c r="M20" s="158">
        <v>117.73062097572911</v>
      </c>
      <c r="N20" s="155">
        <v>0.11656497126309812</v>
      </c>
      <c r="P20" s="160">
        <f t="shared" si="0"/>
        <v>1.4219056080617776</v>
      </c>
      <c r="Q20" s="159">
        <f t="shared" si="0"/>
        <v>2.5625589543079585E-4</v>
      </c>
    </row>
    <row r="21" spans="12:17" x14ac:dyDescent="0.3">
      <c r="L21" s="156" t="s">
        <v>274</v>
      </c>
      <c r="M21" s="158">
        <v>117.28163931588382</v>
      </c>
      <c r="N21" s="155">
        <v>0.11612043496622161</v>
      </c>
      <c r="O21" s="7"/>
      <c r="P21" s="160">
        <f t="shared" si="0"/>
        <v>0.97292394821648998</v>
      </c>
      <c r="Q21" s="15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32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67" t="s">
        <v>427</v>
      </c>
    </row>
    <row r="2" spans="1:18" x14ac:dyDescent="0.3">
      <c r="B2" s="1" t="s">
        <v>285</v>
      </c>
      <c r="C2" s="74">
        <v>1E-3</v>
      </c>
    </row>
    <row r="3" spans="1:18" x14ac:dyDescent="0.3">
      <c r="B3" s="1" t="s">
        <v>284</v>
      </c>
      <c r="C3" s="74">
        <v>0.02</v>
      </c>
    </row>
    <row r="4" spans="1:18" x14ac:dyDescent="0.3">
      <c r="K4" s="105" t="s">
        <v>283</v>
      </c>
      <c r="L4" s="105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29">
        <f ca="1">AVERAGE(K7:K80)</f>
        <v>-2.3130417715105472E-2</v>
      </c>
      <c r="L5" s="129">
        <f ca="1">AVERAGE(L7:L80)</f>
        <v>0.81295529284478518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99.571551222139576</v>
      </c>
      <c r="D7" s="124">
        <f ca="1">C7/C6-1</f>
        <v>-4.2844877786042401E-3</v>
      </c>
      <c r="E7" s="124">
        <f ca="1">C16/C6-1</f>
        <v>-0.12403304828477035</v>
      </c>
      <c r="F7" s="124">
        <f t="shared" ref="F7:F38" ca="1" si="1">_xlfn.STDEV.S(D7:D16)*SQRT(10)</f>
        <v>5.2486026618859913E-2</v>
      </c>
      <c r="G7" s="124">
        <f t="shared" ref="G7:G38" ca="1" si="2">_xlfn.STDEV.S(E7:E16)</f>
        <v>5.4278797594065953E-2</v>
      </c>
      <c r="H7" s="124"/>
      <c r="I7" s="124"/>
      <c r="J7" s="124"/>
      <c r="K7" s="124">
        <f t="shared" ref="K7:K38" ca="1" si="3">CORREL(D7:D27,D8:D28)</f>
        <v>3.3876135828346136E-2</v>
      </c>
      <c r="L7" s="124">
        <f t="shared" ref="L7:L38" ca="1" si="4">CORREL(E7:E27,E8:E28)</f>
        <v>0.92195423183805258</v>
      </c>
      <c r="N7" s="124"/>
    </row>
    <row r="8" spans="1:18" x14ac:dyDescent="0.3">
      <c r="B8" s="1">
        <v>2</v>
      </c>
      <c r="C8" s="128">
        <f t="shared" ca="1" si="0"/>
        <v>100.60174495106561</v>
      </c>
      <c r="D8" s="124">
        <f t="shared" ref="D8:D71" ca="1" si="5">C8/C7-1</f>
        <v>1.0346265738370608E-2</v>
      </c>
      <c r="E8" s="124">
        <f t="shared" ref="E8:E38" ca="1" si="6">C17/C7-1</f>
        <v>-0.13276920804285053</v>
      </c>
      <c r="F8" s="124">
        <f t="shared" ca="1" si="1"/>
        <v>5.1579211548207216E-2</v>
      </c>
      <c r="G8" s="124">
        <f t="shared" ca="1" si="2"/>
        <v>7.1622409752220811E-2</v>
      </c>
      <c r="H8" s="124"/>
      <c r="I8" s="124"/>
      <c r="J8" s="124"/>
      <c r="K8" s="124">
        <f t="shared" ca="1" si="3"/>
        <v>-1.6986833751975721E-2</v>
      </c>
      <c r="L8" s="124">
        <f t="shared" ca="1" si="4"/>
        <v>0.91469204090441392</v>
      </c>
      <c r="M8" s="124"/>
      <c r="N8" s="124"/>
    </row>
    <row r="9" spans="1:18" x14ac:dyDescent="0.3">
      <c r="B9" s="1">
        <v>3</v>
      </c>
      <c r="C9" s="128">
        <f t="shared" ca="1" si="0"/>
        <v>97.776182376273795</v>
      </c>
      <c r="D9" s="124">
        <f t="shared" ca="1" si="5"/>
        <v>-2.8086615954486915E-2</v>
      </c>
      <c r="E9" s="124">
        <f t="shared" ca="1" si="6"/>
        <v>-0.17135853059647022</v>
      </c>
      <c r="F9" s="124">
        <f t="shared" ca="1" si="1"/>
        <v>4.7402697170792353E-2</v>
      </c>
      <c r="G9" s="124">
        <f t="shared" ca="1" si="2"/>
        <v>8.1162619586472792E-2</v>
      </c>
      <c r="H9" s="124"/>
      <c r="I9" s="124"/>
      <c r="J9" s="124"/>
      <c r="K9" s="124">
        <f t="shared" ca="1" si="3"/>
        <v>-1.6632598670635268E-2</v>
      </c>
      <c r="L9" s="124">
        <f t="shared" ca="1" si="4"/>
        <v>0.91098884551575166</v>
      </c>
      <c r="M9" s="124"/>
      <c r="N9" s="124"/>
    </row>
    <row r="10" spans="1:18" x14ac:dyDescent="0.3">
      <c r="B10" s="1">
        <v>4</v>
      </c>
      <c r="C10" s="128">
        <f t="shared" ca="1" si="0"/>
        <v>96.8931978495756</v>
      </c>
      <c r="D10" s="124">
        <f t="shared" ca="1" si="5"/>
        <v>-9.0306709184061473E-3</v>
      </c>
      <c r="E10" s="124">
        <f t="shared" ca="1" si="6"/>
        <v>-0.13925403343515386</v>
      </c>
      <c r="F10" s="124">
        <f t="shared" ca="1" si="1"/>
        <v>5.3518945558194003E-2</v>
      </c>
      <c r="G10" s="124">
        <f t="shared" ca="1" si="2"/>
        <v>8.9547090780742064E-2</v>
      </c>
      <c r="H10" s="124"/>
      <c r="I10" s="124"/>
      <c r="J10" s="124"/>
      <c r="K10" s="124">
        <f t="shared" ca="1" si="3"/>
        <v>-1.8966059947100053E-3</v>
      </c>
      <c r="L10" s="124">
        <f t="shared" ca="1" si="4"/>
        <v>0.88923731464868982</v>
      </c>
      <c r="M10" s="124"/>
      <c r="N10" s="124"/>
    </row>
    <row r="11" spans="1:18" x14ac:dyDescent="0.3">
      <c r="B11" s="1">
        <v>5</v>
      </c>
      <c r="C11" s="128">
        <f t="shared" ca="1" si="0"/>
        <v>97.646081599231366</v>
      </c>
      <c r="D11" s="124">
        <f t="shared" ca="1" si="5"/>
        <v>7.7702435915532053E-3</v>
      </c>
      <c r="E11" s="124">
        <f t="shared" ca="1" si="6"/>
        <v>-0.10805890487600367</v>
      </c>
      <c r="F11" s="124">
        <f t="shared" ca="1" si="1"/>
        <v>6.7903043183349762E-2</v>
      </c>
      <c r="G11" s="124">
        <f t="shared" ca="1" si="2"/>
        <v>8.7637921910067487E-2</v>
      </c>
      <c r="H11" s="124"/>
      <c r="I11" s="124"/>
      <c r="J11" s="124"/>
      <c r="K11" s="124">
        <f t="shared" ca="1" si="3"/>
        <v>3.4518794796307554E-3</v>
      </c>
      <c r="L11" s="124">
        <f t="shared" ca="1" si="4"/>
        <v>0.86646998298286937</v>
      </c>
      <c r="M11" s="124"/>
      <c r="N11" s="124"/>
    </row>
    <row r="12" spans="1:18" x14ac:dyDescent="0.3">
      <c r="B12" s="1">
        <v>6</v>
      </c>
      <c r="C12" s="128">
        <f t="shared" ca="1" si="0"/>
        <v>94.005765287137564</v>
      </c>
      <c r="D12" s="124">
        <f t="shared" ca="1" si="5"/>
        <v>-3.7280720869422579E-2</v>
      </c>
      <c r="E12" s="124">
        <f t="shared" ca="1" si="6"/>
        <v>-0.12000223699382628</v>
      </c>
      <c r="F12" s="124">
        <f t="shared" ca="1" si="1"/>
        <v>6.5001639652170942E-2</v>
      </c>
      <c r="G12" s="124">
        <f t="shared" ca="1" si="2"/>
        <v>8.3476484379792271E-2</v>
      </c>
      <c r="H12" s="124"/>
      <c r="I12" s="124"/>
      <c r="J12" s="124"/>
      <c r="K12" s="124">
        <f t="shared" ca="1" si="3"/>
        <v>3.3201616375969897E-2</v>
      </c>
      <c r="L12" s="124">
        <f t="shared" ca="1" si="4"/>
        <v>0.84543721493196</v>
      </c>
      <c r="M12" s="124"/>
      <c r="N12" s="124"/>
    </row>
    <row r="13" spans="1:18" x14ac:dyDescent="0.3">
      <c r="B13" s="1">
        <v>7</v>
      </c>
      <c r="C13" s="128">
        <f t="shared" ca="1" si="0"/>
        <v>93.21040264865195</v>
      </c>
      <c r="D13" s="124">
        <f t="shared" ca="1" si="5"/>
        <v>-8.4607857407065223E-3</v>
      </c>
      <c r="E13" s="124">
        <f t="shared" ca="1" si="6"/>
        <v>-0.11470502316958253</v>
      </c>
      <c r="F13" s="124">
        <f t="shared" ca="1" si="1"/>
        <v>6.2767869951529318E-2</v>
      </c>
      <c r="G13" s="124">
        <f t="shared" ca="1" si="2"/>
        <v>7.4762584376247332E-2</v>
      </c>
      <c r="H13" s="124"/>
      <c r="I13" s="124"/>
      <c r="J13" s="124"/>
      <c r="K13" s="124">
        <f t="shared" ca="1" si="3"/>
        <v>-1.9414901952183129E-2</v>
      </c>
      <c r="L13" s="124">
        <f t="shared" ca="1" si="4"/>
        <v>0.80292443371800004</v>
      </c>
      <c r="M13" s="124"/>
      <c r="N13" s="124"/>
    </row>
    <row r="14" spans="1:18" x14ac:dyDescent="0.3">
      <c r="B14" s="1">
        <v>8</v>
      </c>
      <c r="C14" s="128">
        <f t="shared" ca="1" si="0"/>
        <v>91.809043704448115</v>
      </c>
      <c r="D14" s="124">
        <f t="shared" ca="1" si="5"/>
        <v>-1.5034362092460118E-2</v>
      </c>
      <c r="E14" s="124">
        <f t="shared" ca="1" si="6"/>
        <v>-6.4870404098649415E-2</v>
      </c>
      <c r="F14" s="124">
        <f t="shared" ca="1" si="1"/>
        <v>8.6519355995521671E-2</v>
      </c>
      <c r="G14" s="124">
        <f t="shared" ca="1" si="2"/>
        <v>6.2218255821314822E-2</v>
      </c>
      <c r="H14" s="124"/>
      <c r="I14" s="124"/>
      <c r="J14" s="124"/>
      <c r="K14" s="124">
        <f t="shared" ca="1" si="3"/>
        <v>-2.4895356563944353E-2</v>
      </c>
      <c r="L14" s="124">
        <f t="shared" ca="1" si="4"/>
        <v>0.77074252156111134</v>
      </c>
      <c r="M14" s="124"/>
      <c r="N14" s="124"/>
    </row>
    <row r="15" spans="1:18" x14ac:dyDescent="0.3">
      <c r="B15" s="1">
        <v>9</v>
      </c>
      <c r="C15" s="128">
        <f t="shared" ca="1" si="0"/>
        <v>88.447212522159703</v>
      </c>
      <c r="D15" s="124">
        <f t="shared" ca="1" si="5"/>
        <v>-3.6617647310550616E-2</v>
      </c>
      <c r="E15" s="124">
        <f t="shared" ca="1" si="6"/>
        <v>-4.0281524478089192E-2</v>
      </c>
      <c r="F15" s="124">
        <f t="shared" ca="1" si="1"/>
        <v>8.7501622930677772E-2</v>
      </c>
      <c r="G15" s="124">
        <f t="shared" ca="1" si="2"/>
        <v>4.8338978859565916E-2</v>
      </c>
      <c r="H15" s="124"/>
      <c r="I15" s="124"/>
      <c r="J15" s="124"/>
      <c r="K15" s="124">
        <f t="shared" ca="1" si="3"/>
        <v>-8.6241260592488003E-2</v>
      </c>
      <c r="L15" s="124">
        <f t="shared" ca="1" si="4"/>
        <v>0.74429690948288618</v>
      </c>
      <c r="M15" s="124"/>
      <c r="N15" s="124"/>
    </row>
    <row r="16" spans="1:18" x14ac:dyDescent="0.3">
      <c r="B16" s="1">
        <v>10</v>
      </c>
      <c r="C16" s="128">
        <f t="shared" ca="1" si="0"/>
        <v>87.596695171522967</v>
      </c>
      <c r="D16" s="124">
        <f t="shared" ca="1" si="5"/>
        <v>-9.6161012470986629E-3</v>
      </c>
      <c r="E16" s="124">
        <f t="shared" ca="1" si="6"/>
        <v>1.2917177574079286E-2</v>
      </c>
      <c r="F16" s="124">
        <f t="shared" ca="1" si="1"/>
        <v>8.1295858327769144E-2</v>
      </c>
      <c r="G16" s="124">
        <f t="shared" ca="1" si="2"/>
        <v>3.4905533266654076E-2</v>
      </c>
      <c r="H16" s="124"/>
      <c r="I16" s="124"/>
      <c r="J16" s="124"/>
      <c r="K16" s="124">
        <f t="shared" ca="1" si="3"/>
        <v>-0.11700164052358353</v>
      </c>
      <c r="L16" s="124">
        <f t="shared" ca="1" si="4"/>
        <v>0.76286480630452369</v>
      </c>
      <c r="M16" s="124"/>
      <c r="N16" s="124"/>
    </row>
    <row r="17" spans="2:14" x14ac:dyDescent="0.3">
      <c r="B17" s="1">
        <v>11</v>
      </c>
      <c r="C17" s="128">
        <f t="shared" ca="1" si="0"/>
        <v>86.351515222777977</v>
      </c>
      <c r="D17" s="124">
        <f t="shared" ca="1" si="5"/>
        <v>-1.4214919253595193E-2</v>
      </c>
      <c r="E17" s="124">
        <f t="shared" ca="1" si="6"/>
        <v>5.2517295307420442E-2</v>
      </c>
      <c r="F17" s="124">
        <f t="shared" ca="1" si="1"/>
        <v>8.452698804813967E-2</v>
      </c>
      <c r="G17" s="124">
        <f t="shared" ca="1" si="2"/>
        <v>3.2752082263549212E-2</v>
      </c>
      <c r="H17" s="124"/>
      <c r="I17" s="124"/>
      <c r="J17" s="124"/>
      <c r="K17" s="124">
        <f t="shared" ca="1" si="3"/>
        <v>-0.13923559722887618</v>
      </c>
      <c r="L17" s="124">
        <f t="shared" ca="1" si="4"/>
        <v>0.76910382993626925</v>
      </c>
      <c r="M17" s="124"/>
      <c r="N17" s="124"/>
    </row>
    <row r="18" spans="2:14" x14ac:dyDescent="0.3">
      <c r="B18" s="1">
        <v>12</v>
      </c>
      <c r="C18" s="128">
        <f t="shared" ca="1" si="0"/>
        <v>83.362777760810147</v>
      </c>
      <c r="D18" s="124">
        <f t="shared" ca="1" si="5"/>
        <v>-3.461129146671249E-2</v>
      </c>
      <c r="E18" s="124">
        <f t="shared" ca="1" si="6"/>
        <v>5.5974368510151029E-2</v>
      </c>
      <c r="F18" s="124">
        <f t="shared" ca="1" si="1"/>
        <v>8.3748335039968258E-2</v>
      </c>
      <c r="G18" s="124">
        <f t="shared" ca="1" si="2"/>
        <v>4.2009394399967329E-2</v>
      </c>
      <c r="H18" s="124"/>
      <c r="I18" s="124"/>
      <c r="J18" s="124"/>
      <c r="K18" s="124">
        <f t="shared" ca="1" si="3"/>
        <v>-0.22224852558041988</v>
      </c>
      <c r="L18" s="124">
        <f t="shared" ca="1" si="4"/>
        <v>0.7650371895612863</v>
      </c>
      <c r="M18" s="124"/>
      <c r="N18" s="124"/>
    </row>
    <row r="19" spans="2:14" x14ac:dyDescent="0.3">
      <c r="B19" s="1">
        <v>13</v>
      </c>
      <c r="C19" s="128">
        <f t="shared" ca="1" si="0"/>
        <v>84.160454606486468</v>
      </c>
      <c r="D19" s="124">
        <f t="shared" ca="1" si="5"/>
        <v>9.5687411948419676E-3</v>
      </c>
      <c r="E19" s="124">
        <f t="shared" ca="1" si="6"/>
        <v>0.11741989833471922</v>
      </c>
      <c r="F19" s="124">
        <f t="shared" ca="1" si="1"/>
        <v>7.1607991763902451E-2</v>
      </c>
      <c r="G19" s="124">
        <f t="shared" ca="1" si="2"/>
        <v>4.8437780042087528E-2</v>
      </c>
      <c r="H19" s="124"/>
      <c r="I19" s="124"/>
      <c r="J19" s="124"/>
      <c r="K19" s="124">
        <f t="shared" ca="1" si="3"/>
        <v>-0.20562815148621433</v>
      </c>
      <c r="L19" s="124">
        <f t="shared" ca="1" si="4"/>
        <v>0.78053603525528892</v>
      </c>
      <c r="M19" s="124"/>
      <c r="N19" s="124"/>
    </row>
    <row r="20" spans="2:14" x14ac:dyDescent="0.3">
      <c r="B20" s="1">
        <v>14</v>
      </c>
      <c r="C20" s="128">
        <f t="shared" ca="1" si="0"/>
        <v>86.423025000016509</v>
      </c>
      <c r="D20" s="124">
        <f t="shared" ca="1" si="5"/>
        <v>2.6884008696355766E-2</v>
      </c>
      <c r="E20" s="124">
        <f t="shared" ca="1" si="6"/>
        <v>7.7158667025166494E-2</v>
      </c>
      <c r="F20" s="124">
        <f t="shared" ca="1" si="1"/>
        <v>8.1230393193331488E-2</v>
      </c>
      <c r="G20" s="124">
        <f t="shared" ca="1" si="2"/>
        <v>4.975165789993629E-2</v>
      </c>
      <c r="H20" s="124"/>
      <c r="I20" s="124"/>
      <c r="J20" s="124"/>
      <c r="K20" s="124">
        <f t="shared" ca="1" si="3"/>
        <v>-0.20609994988301514</v>
      </c>
      <c r="L20" s="124">
        <f t="shared" ca="1" si="4"/>
        <v>0.74269280998816278</v>
      </c>
      <c r="M20" s="124"/>
      <c r="N20" s="124"/>
    </row>
    <row r="21" spans="2:14" x14ac:dyDescent="0.3">
      <c r="B21" s="1">
        <v>15</v>
      </c>
      <c r="C21" s="128">
        <f t="shared" ca="1" si="0"/>
        <v>85.928333373641905</v>
      </c>
      <c r="D21" s="124">
        <f t="shared" ca="1" si="5"/>
        <v>-5.7240721020180851E-3</v>
      </c>
      <c r="E21" s="124">
        <f t="shared" ca="1" si="6"/>
        <v>6.051171425645685E-2</v>
      </c>
      <c r="F21" s="124">
        <f t="shared" ca="1" si="1"/>
        <v>7.8585335731741132E-2</v>
      </c>
      <c r="G21" s="124">
        <f t="shared" ca="1" si="2"/>
        <v>4.9692872001466243E-2</v>
      </c>
      <c r="H21" s="124"/>
      <c r="I21" s="124"/>
      <c r="J21" s="124"/>
      <c r="K21" s="124">
        <f t="shared" ca="1" si="3"/>
        <v>-0.23633530990971885</v>
      </c>
      <c r="L21" s="124">
        <f t="shared" ca="1" si="4"/>
        <v>0.72441974069620674</v>
      </c>
      <c r="M21" s="124"/>
      <c r="N21" s="124"/>
    </row>
    <row r="22" spans="2:14" x14ac:dyDescent="0.3">
      <c r="B22" s="1">
        <v>16</v>
      </c>
      <c r="C22" s="128">
        <f t="shared" ca="1" si="0"/>
        <v>83.222831801802116</v>
      </c>
      <c r="D22" s="124">
        <f t="shared" ca="1" si="5"/>
        <v>-3.148555855349211E-2</v>
      </c>
      <c r="E22" s="124">
        <f t="shared" ca="1" si="6"/>
        <v>8.8762012525511746E-2</v>
      </c>
      <c r="F22" s="124">
        <f t="shared" ca="1" si="1"/>
        <v>7.8594888598261178E-2</v>
      </c>
      <c r="G22" s="124">
        <f t="shared" ca="1" si="2"/>
        <v>5.1315292906204658E-2</v>
      </c>
      <c r="H22" s="124"/>
      <c r="I22" s="124"/>
      <c r="J22" s="124"/>
      <c r="K22" s="124">
        <f t="shared" ca="1" si="3"/>
        <v>-0.27147143422787406</v>
      </c>
      <c r="L22" s="124">
        <f t="shared" ca="1" si="4"/>
        <v>0.71084375358158258</v>
      </c>
      <c r="M22" s="124"/>
      <c r="N22" s="124"/>
    </row>
    <row r="23" spans="2:14" x14ac:dyDescent="0.3">
      <c r="B23" s="1">
        <v>17</v>
      </c>
      <c r="C23" s="128">
        <f t="shared" ca="1" si="0"/>
        <v>87.163806162636078</v>
      </c>
      <c r="D23" s="124">
        <f t="shared" ca="1" si="5"/>
        <v>4.7354485247744549E-2</v>
      </c>
      <c r="E23" s="124">
        <f t="shared" ca="1" si="6"/>
        <v>0.1221952953898342</v>
      </c>
      <c r="F23" s="124">
        <f t="shared" ca="1" si="1"/>
        <v>6.6317467760723017E-2</v>
      </c>
      <c r="G23" s="124">
        <f t="shared" ca="1" si="2"/>
        <v>5.1170240538497641E-2</v>
      </c>
      <c r="H23" s="124"/>
      <c r="I23" s="124"/>
      <c r="J23" s="124"/>
      <c r="K23" s="124">
        <f t="shared" ca="1" si="3"/>
        <v>-0.10288005959458095</v>
      </c>
      <c r="L23" s="124">
        <f t="shared" ca="1" si="4"/>
        <v>0.64655238371294077</v>
      </c>
      <c r="M23" s="124"/>
      <c r="N23" s="124"/>
    </row>
    <row r="24" spans="2:14" x14ac:dyDescent="0.3">
      <c r="B24" s="1">
        <v>18</v>
      </c>
      <c r="C24" s="128">
        <f t="shared" ca="1" si="0"/>
        <v>88.110835463157429</v>
      </c>
      <c r="D24" s="124">
        <f t="shared" ca="1" si="5"/>
        <v>1.0864937434631017E-2</v>
      </c>
      <c r="E24" s="124">
        <f t="shared" ca="1" si="6"/>
        <v>3.9635811981256541E-2</v>
      </c>
      <c r="F24" s="124">
        <f t="shared" ca="1" si="1"/>
        <v>6.5160078763982263E-2</v>
      </c>
      <c r="G24" s="124">
        <f t="shared" ca="1" si="2"/>
        <v>3.2271616970908808E-2</v>
      </c>
      <c r="H24" s="124"/>
      <c r="I24" s="124"/>
      <c r="J24" s="124"/>
      <c r="K24" s="124">
        <f t="shared" ca="1" si="3"/>
        <v>-0.19467373042265407</v>
      </c>
      <c r="L24" s="124">
        <f t="shared" ca="1" si="4"/>
        <v>0.60764034453820148</v>
      </c>
      <c r="M24" s="124"/>
      <c r="N24" s="124"/>
    </row>
    <row r="25" spans="2:14" x14ac:dyDescent="0.3">
      <c r="B25" s="1">
        <v>19</v>
      </c>
      <c r="C25" s="128">
        <f t="shared" ca="1" si="0"/>
        <v>89.589700872240769</v>
      </c>
      <c r="D25" s="124">
        <f t="shared" ca="1" si="5"/>
        <v>1.678414920604987E-2</v>
      </c>
      <c r="E25" s="124">
        <f t="shared" ca="1" si="6"/>
        <v>3.9539690979995434E-2</v>
      </c>
      <c r="F25" s="124">
        <f t="shared" ca="1" si="1"/>
        <v>6.5149341936342919E-2</v>
      </c>
      <c r="G25" s="124">
        <f t="shared" ca="1" si="2"/>
        <v>2.8722406513755957E-2</v>
      </c>
      <c r="H25" s="124"/>
      <c r="I25" s="124"/>
      <c r="J25" s="124"/>
      <c r="K25" s="124">
        <f t="shared" ca="1" si="3"/>
        <v>-0.24124564755942737</v>
      </c>
      <c r="L25" s="124">
        <f t="shared" ca="1" si="4"/>
        <v>0.52887465075752327</v>
      </c>
      <c r="M25" s="124"/>
      <c r="N25" s="124"/>
    </row>
    <row r="26" spans="2:14" x14ac:dyDescent="0.3">
      <c r="B26" s="1">
        <v>20</v>
      </c>
      <c r="C26" s="128">
        <f t="shared" ca="1" si="0"/>
        <v>92.197036679799936</v>
      </c>
      <c r="D26" s="124">
        <f t="shared" ca="1" si="5"/>
        <v>2.9103075266177614E-2</v>
      </c>
      <c r="E26" s="124">
        <f t="shared" ca="1" si="6"/>
        <v>2.6708493905935438E-2</v>
      </c>
      <c r="F26" s="124">
        <f t="shared" ca="1" si="1"/>
        <v>6.3620366247558693E-2</v>
      </c>
      <c r="G26" s="124">
        <f t="shared" ca="1" si="2"/>
        <v>2.4009476541741955E-2</v>
      </c>
      <c r="H26" s="124"/>
      <c r="I26" s="124"/>
      <c r="J26" s="124"/>
      <c r="K26" s="124">
        <f t="shared" ca="1" si="3"/>
        <v>-0.31012976235486917</v>
      </c>
      <c r="L26" s="124">
        <f t="shared" ca="1" si="4"/>
        <v>0.5287222396455834</v>
      </c>
      <c r="M26" s="124"/>
      <c r="N26" s="124"/>
    </row>
    <row r="27" spans="2:14" x14ac:dyDescent="0.3">
      <c r="B27" s="1">
        <v>21</v>
      </c>
      <c r="C27" s="128">
        <f t="shared" ca="1" si="0"/>
        <v>91.184986757267666</v>
      </c>
      <c r="D27" s="124">
        <f t="shared" ca="1" si="5"/>
        <v>-1.0977033091064681E-2</v>
      </c>
      <c r="E27" s="124">
        <f t="shared" ca="1" si="6"/>
        <v>-1.5194233112976518E-2</v>
      </c>
      <c r="F27" s="124">
        <f t="shared" ca="1" si="1"/>
        <v>5.7953971075229448E-2</v>
      </c>
      <c r="G27" s="124">
        <f t="shared" ca="1" si="2"/>
        <v>1.9557902778282718E-2</v>
      </c>
      <c r="H27" s="124"/>
      <c r="I27" s="124"/>
      <c r="J27" s="124"/>
      <c r="K27" s="124">
        <f t="shared" ca="1" si="3"/>
        <v>-0.24395899299769058</v>
      </c>
      <c r="L27" s="124">
        <f t="shared" ca="1" si="4"/>
        <v>0.52509980534214484</v>
      </c>
      <c r="M27" s="124"/>
      <c r="N27" s="124"/>
    </row>
    <row r="28" spans="2:14" x14ac:dyDescent="0.3">
      <c r="B28" s="1">
        <v>22</v>
      </c>
      <c r="C28" s="128">
        <f t="shared" ca="1" si="0"/>
        <v>93.151226650384274</v>
      </c>
      <c r="D28" s="124">
        <f t="shared" ca="1" si="5"/>
        <v>2.1563197660495304E-2</v>
      </c>
      <c r="E28" s="124">
        <f t="shared" ca="1" si="6"/>
        <v>-1.4618594291539333E-2</v>
      </c>
      <c r="F28" s="124">
        <f t="shared" ca="1" si="1"/>
        <v>5.7850370611191582E-2</v>
      </c>
      <c r="G28" s="124">
        <f t="shared" ca="1" si="2"/>
        <v>2.0524534187280008E-2</v>
      </c>
      <c r="H28" s="124"/>
      <c r="I28" s="124"/>
      <c r="J28" s="124"/>
      <c r="K28" s="124">
        <f t="shared" ca="1" si="3"/>
        <v>-0.2258158705339614</v>
      </c>
      <c r="L28" s="124">
        <f t="shared" ca="1" si="4"/>
        <v>0.52957252384894604</v>
      </c>
      <c r="M28" s="124"/>
      <c r="N28" s="124"/>
    </row>
    <row r="29" spans="2:14" x14ac:dyDescent="0.3">
      <c r="B29" s="1">
        <v>23</v>
      </c>
      <c r="C29" s="128">
        <f t="shared" ca="1" si="0"/>
        <v>90.654163100155003</v>
      </c>
      <c r="D29" s="124">
        <f t="shared" ca="1" si="5"/>
        <v>-2.6806555748334571E-2</v>
      </c>
      <c r="E29" s="124">
        <f t="shared" ca="1" si="6"/>
        <v>-3.1694073730431094E-2</v>
      </c>
      <c r="F29" s="124">
        <f t="shared" ca="1" si="1"/>
        <v>5.2534139029400885E-2</v>
      </c>
      <c r="G29" s="124">
        <f t="shared" ca="1" si="2"/>
        <v>2.5422372907117085E-2</v>
      </c>
      <c r="H29" s="124"/>
      <c r="I29" s="124"/>
      <c r="J29" s="124"/>
      <c r="K29" s="124">
        <f t="shared" ca="1" si="3"/>
        <v>-0.23180875437234139</v>
      </c>
      <c r="L29" s="124">
        <f t="shared" ca="1" si="4"/>
        <v>0.56921136345106371</v>
      </c>
      <c r="M29" s="124"/>
      <c r="N29" s="124"/>
    </row>
    <row r="30" spans="2:14" x14ac:dyDescent="0.3">
      <c r="B30" s="1">
        <v>24</v>
      </c>
      <c r="C30" s="128">
        <f t="shared" ca="1" si="0"/>
        <v>91.652630393996134</v>
      </c>
      <c r="D30" s="124">
        <f t="shared" ca="1" si="5"/>
        <v>1.1014025828444574E-2</v>
      </c>
      <c r="E30" s="124">
        <f t="shared" ca="1" si="6"/>
        <v>-6.2699295238264341E-3</v>
      </c>
      <c r="F30" s="124">
        <f t="shared" ca="1" si="1"/>
        <v>4.5454241493823697E-2</v>
      </c>
      <c r="G30" s="124">
        <f t="shared" ca="1" si="2"/>
        <v>2.8056220403453794E-2</v>
      </c>
      <c r="H30" s="124"/>
      <c r="I30" s="124"/>
      <c r="J30" s="124"/>
      <c r="K30" s="124">
        <f t="shared" ca="1" si="3"/>
        <v>-0.19210156669916215</v>
      </c>
      <c r="L30" s="124">
        <f t="shared" ca="1" si="4"/>
        <v>0.61744609402992223</v>
      </c>
      <c r="M30" s="124"/>
      <c r="N30" s="124"/>
    </row>
    <row r="31" spans="2:14" x14ac:dyDescent="0.3">
      <c r="B31" s="1">
        <v>25</v>
      </c>
      <c r="C31" s="128">
        <f t="shared" ca="1" si="0"/>
        <v>93.555505176849465</v>
      </c>
      <c r="D31" s="124">
        <f t="shared" ca="1" si="5"/>
        <v>2.0761813105344196E-2</v>
      </c>
      <c r="E31" s="124">
        <f t="shared" ca="1" si="6"/>
        <v>-2.4452019130111524E-2</v>
      </c>
      <c r="F31" s="124">
        <f t="shared" ca="1" si="1"/>
        <v>4.3971768387686877E-2</v>
      </c>
      <c r="G31" s="124">
        <f t="shared" ca="1" si="2"/>
        <v>2.8165809605010667E-2</v>
      </c>
      <c r="H31" s="124"/>
      <c r="I31" s="124"/>
      <c r="J31" s="124"/>
      <c r="K31" s="124">
        <f t="shared" ca="1" si="3"/>
        <v>-0.23292299181174356</v>
      </c>
      <c r="L31" s="124">
        <f t="shared" ca="1" si="4"/>
        <v>0.65670350171536418</v>
      </c>
      <c r="M31" s="124"/>
      <c r="N31" s="124"/>
    </row>
    <row r="32" spans="2:14" x14ac:dyDescent="0.3">
      <c r="B32" s="1">
        <v>26</v>
      </c>
      <c r="C32" s="128">
        <f t="shared" ca="1" si="0"/>
        <v>93.392270317001817</v>
      </c>
      <c r="D32" s="124">
        <f t="shared" ca="1" si="5"/>
        <v>-1.744791603007001E-3</v>
      </c>
      <c r="E32" s="124">
        <f t="shared" ca="1" si="6"/>
        <v>-5.7557042169083639E-2</v>
      </c>
      <c r="F32" s="124">
        <f t="shared" ca="1" si="1"/>
        <v>3.676464668592283E-2</v>
      </c>
      <c r="G32" s="124">
        <f t="shared" ca="1" si="2"/>
        <v>2.9105668651163617E-2</v>
      </c>
      <c r="H32" s="124"/>
      <c r="I32" s="124"/>
      <c r="J32" s="124"/>
      <c r="K32" s="124">
        <f t="shared" ca="1" si="3"/>
        <v>-0.15943748086204657</v>
      </c>
      <c r="L32" s="124">
        <f t="shared" ca="1" si="4"/>
        <v>0.6864201243883582</v>
      </c>
      <c r="M32" s="124"/>
      <c r="N32" s="124"/>
    </row>
    <row r="33" spans="2:14" x14ac:dyDescent="0.3">
      <c r="B33" s="1">
        <v>27</v>
      </c>
      <c r="C33" s="128">
        <f t="shared" ca="1" si="0"/>
        <v>90.618614395269006</v>
      </c>
      <c r="D33" s="124">
        <f t="shared" ca="1" si="5"/>
        <v>-2.9698988067408338E-2</v>
      </c>
      <c r="E33" s="124">
        <f t="shared" ca="1" si="6"/>
        <v>-2.432681582081786E-2</v>
      </c>
      <c r="F33" s="124">
        <f t="shared" ca="1" si="1"/>
        <v>5.3958985095482935E-2</v>
      </c>
      <c r="G33" s="124">
        <f t="shared" ca="1" si="2"/>
        <v>2.3491300210900817E-2</v>
      </c>
      <c r="H33" s="124"/>
      <c r="I33" s="124"/>
      <c r="J33" s="124"/>
      <c r="K33" s="124">
        <f t="shared" ca="1" si="3"/>
        <v>-0.27331878173613283</v>
      </c>
      <c r="L33" s="124">
        <f t="shared" ca="1" si="4"/>
        <v>0.74233956216408781</v>
      </c>
      <c r="M33" s="124"/>
      <c r="N33" s="124"/>
    </row>
    <row r="34" spans="2:14" x14ac:dyDescent="0.3">
      <c r="B34" s="1">
        <v>28</v>
      </c>
      <c r="C34" s="128">
        <f t="shared" ca="1" si="0"/>
        <v>91.594710669359898</v>
      </c>
      <c r="D34" s="124">
        <f t="shared" ca="1" si="5"/>
        <v>1.0771476485319731E-2</v>
      </c>
      <c r="E34" s="124">
        <f t="shared" ca="1" si="6"/>
        <v>1.0373418265561263E-2</v>
      </c>
      <c r="F34" s="124">
        <f t="shared" ca="1" si="1"/>
        <v>4.4760980955450523E-2</v>
      </c>
      <c r="G34" s="124">
        <f t="shared" ca="1" si="2"/>
        <v>2.0322418064838949E-2</v>
      </c>
      <c r="H34" s="124"/>
      <c r="I34" s="124"/>
      <c r="J34" s="124"/>
      <c r="K34" s="124">
        <f t="shared" ca="1" si="3"/>
        <v>-0.34816872155330492</v>
      </c>
      <c r="L34" s="124">
        <f t="shared" ca="1" si="4"/>
        <v>0.81429456156724167</v>
      </c>
      <c r="M34" s="124"/>
      <c r="N34" s="124"/>
    </row>
    <row r="35" spans="2:14" x14ac:dyDescent="0.3">
      <c r="B35" s="1">
        <v>29</v>
      </c>
      <c r="C35" s="128">
        <f t="shared" ca="1" si="0"/>
        <v>91.982506852021586</v>
      </c>
      <c r="D35" s="124">
        <f t="shared" ca="1" si="5"/>
        <v>4.2338272573572144E-3</v>
      </c>
      <c r="E35" s="124">
        <f t="shared" ca="1" si="6"/>
        <v>7.4464796618989304E-3</v>
      </c>
      <c r="F35" s="124">
        <f t="shared" ca="1" si="1"/>
        <v>4.4151211921546592E-2</v>
      </c>
      <c r="G35" s="124">
        <f t="shared" ca="1" si="2"/>
        <v>2.1917480144186721E-2</v>
      </c>
      <c r="H35" s="124"/>
      <c r="I35" s="124"/>
      <c r="J35" s="124"/>
      <c r="K35" s="124">
        <f t="shared" ca="1" si="3"/>
        <v>-0.36333124001022132</v>
      </c>
      <c r="L35" s="124">
        <f t="shared" ca="1" si="4"/>
        <v>0.85172370261318331</v>
      </c>
      <c r="M35" s="124"/>
      <c r="N35" s="124"/>
    </row>
    <row r="36" spans="2:14" x14ac:dyDescent="0.3">
      <c r="B36" s="1">
        <v>30</v>
      </c>
      <c r="C36" s="128">
        <f t="shared" ca="1" si="0"/>
        <v>90.796173412161409</v>
      </c>
      <c r="D36" s="124">
        <f t="shared" ca="1" si="5"/>
        <v>-1.2897381039730815E-2</v>
      </c>
      <c r="E36" s="124">
        <f t="shared" ca="1" si="6"/>
        <v>-1.9130897260622781E-2</v>
      </c>
      <c r="F36" s="124">
        <f t="shared" ca="1" si="1"/>
        <v>4.9504884130037084E-2</v>
      </c>
      <c r="G36" s="124">
        <f t="shared" ca="1" si="2"/>
        <v>2.3282017688292928E-2</v>
      </c>
      <c r="H36" s="124"/>
      <c r="I36" s="124"/>
      <c r="J36" s="124"/>
      <c r="K36" s="124">
        <f t="shared" ca="1" si="3"/>
        <v>-0.3215302417918709</v>
      </c>
      <c r="L36" s="124">
        <f t="shared" ca="1" si="4"/>
        <v>0.88271196849010147</v>
      </c>
      <c r="M36" s="124"/>
      <c r="N36" s="124"/>
    </row>
    <row r="37" spans="2:14" x14ac:dyDescent="0.3">
      <c r="B37" s="1">
        <v>31</v>
      </c>
      <c r="C37" s="128">
        <f t="shared" ca="1" si="0"/>
        <v>89.851990430383779</v>
      </c>
      <c r="D37" s="124">
        <f t="shared" ca="1" si="5"/>
        <v>-1.0398929231208776E-2</v>
      </c>
      <c r="E37" s="124">
        <f t="shared" ca="1" si="6"/>
        <v>2.0526190520311349E-3</v>
      </c>
      <c r="F37" s="124">
        <f t="shared" ca="1" si="1"/>
        <v>4.8789719279830175E-2</v>
      </c>
      <c r="G37" s="124">
        <f t="shared" ca="1" si="2"/>
        <v>1.935858751242019E-2</v>
      </c>
      <c r="H37" s="124"/>
      <c r="I37" s="124"/>
      <c r="J37" s="124"/>
      <c r="K37" s="124">
        <f t="shared" ca="1" si="3"/>
        <v>-0.1828674079816984</v>
      </c>
      <c r="L37" s="124">
        <f t="shared" ca="1" si="4"/>
        <v>0.89770027156742871</v>
      </c>
      <c r="M37" s="124"/>
      <c r="N37" s="124"/>
    </row>
    <row r="38" spans="2:14" x14ac:dyDescent="0.3">
      <c r="B38" s="1">
        <v>32</v>
      </c>
      <c r="C38" s="128">
        <f t="shared" ca="1" si="0"/>
        <v>90.198884804846898</v>
      </c>
      <c r="D38" s="124">
        <f t="shared" ca="1" si="5"/>
        <v>3.8607311068070693E-3</v>
      </c>
      <c r="E38" s="124">
        <f t="shared" ca="1" si="6"/>
        <v>3.1506225893023654E-2</v>
      </c>
      <c r="F38" s="124">
        <f t="shared" ca="1" si="1"/>
        <v>5.0340983149761986E-2</v>
      </c>
      <c r="G38" s="124">
        <f t="shared" ca="1" si="2"/>
        <v>1.7360589423955367E-2</v>
      </c>
      <c r="H38" s="124"/>
      <c r="I38" s="124"/>
      <c r="J38" s="124"/>
      <c r="K38" s="124">
        <f t="shared" ca="1" si="3"/>
        <v>-0.14134417779452826</v>
      </c>
      <c r="L38" s="124">
        <f t="shared" ca="1" si="4"/>
        <v>0.89584185395092775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90.085767886475566</v>
      </c>
      <c r="D39" s="124">
        <f t="shared" ca="1" si="5"/>
        <v>-1.2540833361307513E-3</v>
      </c>
      <c r="E39" s="124">
        <f t="shared" ref="E39:E70" ca="1" si="8">C48/C38-1</f>
        <v>3.4966765066253735E-2</v>
      </c>
      <c r="F39" s="124">
        <f t="shared" ref="F39:F70" ca="1" si="9">_xlfn.STDEV.S(D39:D48)*SQRT(10)</f>
        <v>5.0500990614616915E-2</v>
      </c>
      <c r="G39" s="124">
        <f t="shared" ref="G39:G70" ca="1" si="10">_xlfn.STDEV.S(E39:E48)</f>
        <v>2.2656263581156928E-2</v>
      </c>
      <c r="H39" s="124"/>
      <c r="I39" s="124"/>
      <c r="J39" s="124"/>
      <c r="K39" s="124">
        <f t="shared" ref="K39:K70" ca="1" si="11">CORREL(D39:D59,D40:D60)</f>
        <v>-0.14046747810265331</v>
      </c>
      <c r="L39" s="124">
        <f t="shared" ref="L39:L70" ca="1" si="12">CORREL(E39:E59,E40:E60)</f>
        <v>0.88211609438436067</v>
      </c>
      <c r="M39" s="124"/>
      <c r="N39" s="124"/>
    </row>
    <row r="40" spans="2:14" x14ac:dyDescent="0.3">
      <c r="B40" s="1">
        <v>34</v>
      </c>
      <c r="C40" s="128">
        <f t="shared" ca="1" si="7"/>
        <v>89.411538522277098</v>
      </c>
      <c r="D40" s="124">
        <f t="shared" ca="1" si="5"/>
        <v>-7.4843050130639632E-3</v>
      </c>
      <c r="E40" s="124">
        <f t="shared" ca="1" si="8"/>
        <v>3.7347563620488966E-3</v>
      </c>
      <c r="F40" s="124">
        <f t="shared" ca="1" si="9"/>
        <v>6.1489299889963232E-2</v>
      </c>
      <c r="G40" s="124">
        <f t="shared" ca="1" si="10"/>
        <v>3.5264270759622664E-2</v>
      </c>
      <c r="H40" s="124"/>
      <c r="I40" s="124"/>
      <c r="J40" s="124"/>
      <c r="K40" s="124">
        <f t="shared" ca="1" si="11"/>
        <v>-0.14209853239269132</v>
      </c>
      <c r="L40" s="124">
        <f t="shared" ca="1" si="12"/>
        <v>0.88036979109960045</v>
      </c>
      <c r="M40" s="124"/>
      <c r="N40" s="124"/>
    </row>
    <row r="41" spans="2:14" x14ac:dyDescent="0.3">
      <c r="B41" s="1">
        <v>35</v>
      </c>
      <c r="C41" s="128">
        <f t="shared" ca="1" si="7"/>
        <v>88.170727020235617</v>
      </c>
      <c r="D41" s="124">
        <f t="shared" ca="1" si="5"/>
        <v>-1.3877532168091844E-2</v>
      </c>
      <c r="E41" s="124">
        <f t="shared" ca="1" si="8"/>
        <v>3.162151276362235E-2</v>
      </c>
      <c r="F41" s="124">
        <f t="shared" ca="1" si="9"/>
        <v>6.363500627203876E-2</v>
      </c>
      <c r="G41" s="124">
        <f t="shared" ca="1" si="10"/>
        <v>3.9064393611511594E-2</v>
      </c>
      <c r="H41" s="124"/>
      <c r="I41" s="124"/>
      <c r="J41" s="124"/>
      <c r="K41" s="124">
        <f t="shared" ca="1" si="11"/>
        <v>-0.14653887392941947</v>
      </c>
      <c r="L41" s="124">
        <f t="shared" ca="1" si="12"/>
        <v>0.87410640961467068</v>
      </c>
      <c r="M41" s="124"/>
      <c r="N41" s="124"/>
    </row>
    <row r="42" spans="2:14" x14ac:dyDescent="0.3">
      <c r="B42" s="1">
        <v>36</v>
      </c>
      <c r="C42" s="128">
        <f t="shared" ca="1" si="7"/>
        <v>91.120333757912078</v>
      </c>
      <c r="D42" s="124">
        <f t="shared" ca="1" si="5"/>
        <v>3.3453356202898465E-2</v>
      </c>
      <c r="E42" s="124">
        <f t="shared" ca="1" si="8"/>
        <v>4.6590809378224796E-2</v>
      </c>
      <c r="F42" s="124">
        <f t="shared" ca="1" si="9"/>
        <v>6.0892803021031484E-2</v>
      </c>
      <c r="G42" s="124">
        <f t="shared" ca="1" si="10"/>
        <v>4.40882163283128E-2</v>
      </c>
      <c r="H42" s="124"/>
      <c r="I42" s="124"/>
      <c r="J42" s="124"/>
      <c r="K42" s="124">
        <f t="shared" ca="1" si="11"/>
        <v>-0.10745398507906684</v>
      </c>
      <c r="L42" s="124">
        <f t="shared" ca="1" si="12"/>
        <v>0.86674131796072107</v>
      </c>
      <c r="M42" s="124"/>
      <c r="N42" s="124"/>
    </row>
    <row r="43" spans="2:14" x14ac:dyDescent="0.3">
      <c r="B43" s="1">
        <v>37</v>
      </c>
      <c r="C43" s="128">
        <f t="shared" ca="1" si="7"/>
        <v>91.558639185036739</v>
      </c>
      <c r="D43" s="124">
        <f t="shared" ca="1" si="5"/>
        <v>4.8101824153667927E-3</v>
      </c>
      <c r="E43" s="124">
        <f t="shared" ca="1" si="8"/>
        <v>3.3438646508795244E-2</v>
      </c>
      <c r="F43" s="124">
        <f t="shared" ca="1" si="9"/>
        <v>5.520580793032151E-2</v>
      </c>
      <c r="G43" s="124">
        <f t="shared" ca="1" si="10"/>
        <v>4.3295499909728273E-2</v>
      </c>
      <c r="H43" s="124"/>
      <c r="I43" s="124"/>
      <c r="J43" s="124"/>
      <c r="K43" s="124">
        <f t="shared" ca="1" si="11"/>
        <v>-3.5258528871308668E-2</v>
      </c>
      <c r="L43" s="124">
        <f t="shared" ca="1" si="12"/>
        <v>0.83314774701902983</v>
      </c>
      <c r="M43" s="124"/>
      <c r="N43" s="124"/>
    </row>
    <row r="44" spans="2:14" x14ac:dyDescent="0.3">
      <c r="B44" s="1">
        <v>38</v>
      </c>
      <c r="C44" s="128">
        <f t="shared" ca="1" si="7"/>
        <v>92.276768819496795</v>
      </c>
      <c r="D44" s="124">
        <f t="shared" ca="1" si="5"/>
        <v>7.8433847515879673E-3</v>
      </c>
      <c r="E44" s="124">
        <f t="shared" ca="1" si="8"/>
        <v>4.653232967693155E-2</v>
      </c>
      <c r="F44" s="124">
        <f t="shared" ca="1" si="9"/>
        <v>5.6997590912469177E-2</v>
      </c>
      <c r="G44" s="124">
        <f t="shared" ca="1" si="10"/>
        <v>4.3799773037113271E-2</v>
      </c>
      <c r="H44" s="124"/>
      <c r="I44" s="124"/>
      <c r="J44" s="124"/>
      <c r="K44" s="124">
        <f t="shared" ca="1" si="11"/>
        <v>5.0738587481572665E-2</v>
      </c>
      <c r="L44" s="124">
        <f t="shared" ca="1" si="12"/>
        <v>0.80866872116156718</v>
      </c>
      <c r="M44" s="124"/>
      <c r="N44" s="124"/>
    </row>
    <row r="45" spans="2:14" x14ac:dyDescent="0.3">
      <c r="B45" s="1">
        <v>39</v>
      </c>
      <c r="C45" s="128">
        <f t="shared" ca="1" si="7"/>
        <v>90.222798963661035</v>
      </c>
      <c r="D45" s="124">
        <f t="shared" ca="1" si="5"/>
        <v>-2.2258796901022282E-2</v>
      </c>
      <c r="E45" s="124">
        <f t="shared" ca="1" si="8"/>
        <v>-6.0811169297990686E-3</v>
      </c>
      <c r="F45" s="124">
        <f t="shared" ca="1" si="9"/>
        <v>7.3910382682258927E-2</v>
      </c>
      <c r="G45" s="124">
        <f t="shared" ca="1" si="10"/>
        <v>4.5015134308340851E-2</v>
      </c>
      <c r="H45" s="124"/>
      <c r="I45" s="124"/>
      <c r="J45" s="124"/>
      <c r="K45" s="124">
        <f t="shared" ca="1" si="11"/>
        <v>4.6272849953582815E-2</v>
      </c>
      <c r="L45" s="124">
        <f t="shared" ca="1" si="12"/>
        <v>0.8028736202741622</v>
      </c>
      <c r="M45" s="124"/>
      <c r="N45" s="124"/>
    </row>
    <row r="46" spans="2:14" x14ac:dyDescent="0.3">
      <c r="B46" s="1">
        <v>40</v>
      </c>
      <c r="C46" s="128">
        <f t="shared" ca="1" si="7"/>
        <v>90.982543367558733</v>
      </c>
      <c r="D46" s="124">
        <f t="shared" ca="1" si="5"/>
        <v>8.4207585291573572E-3</v>
      </c>
      <c r="E46" s="124">
        <f t="shared" ca="1" si="8"/>
        <v>4.130950559115032E-2</v>
      </c>
      <c r="F46" s="124">
        <f t="shared" ca="1" si="9"/>
        <v>7.3263331561463252E-2</v>
      </c>
      <c r="G46" s="124">
        <f t="shared" ca="1" si="10"/>
        <v>4.8714956032704627E-2</v>
      </c>
      <c r="H46" s="124"/>
      <c r="I46" s="124"/>
      <c r="J46" s="124"/>
      <c r="K46" s="124">
        <f t="shared" ca="1" si="11"/>
        <v>7.0444940155752173E-2</v>
      </c>
      <c r="L46" s="124">
        <f t="shared" ca="1" si="12"/>
        <v>0.8105586521876168</v>
      </c>
      <c r="M46" s="124"/>
      <c r="N46" s="124"/>
    </row>
    <row r="47" spans="2:14" x14ac:dyDescent="0.3">
      <c r="B47" s="1">
        <v>41</v>
      </c>
      <c r="C47" s="128">
        <f t="shared" ca="1" si="7"/>
        <v>92.682887537821259</v>
      </c>
      <c r="D47" s="124">
        <f t="shared" ca="1" si="5"/>
        <v>1.8688685843759378E-2</v>
      </c>
      <c r="E47" s="124">
        <f t="shared" ca="1" si="8"/>
        <v>2.6412928688526849E-2</v>
      </c>
      <c r="F47" s="124">
        <f t="shared" ca="1" si="9"/>
        <v>7.3780463972249674E-2</v>
      </c>
      <c r="G47" s="124">
        <f t="shared" ca="1" si="10"/>
        <v>4.9772222523070356E-2</v>
      </c>
      <c r="H47" s="124"/>
      <c r="I47" s="124"/>
      <c r="J47" s="124"/>
      <c r="K47" s="124">
        <f t="shared" ca="1" si="11"/>
        <v>3.7384354756096312E-2</v>
      </c>
      <c r="L47" s="124">
        <f t="shared" ca="1" si="12"/>
        <v>0.77062265724048307</v>
      </c>
      <c r="M47" s="124"/>
      <c r="N47" s="124"/>
    </row>
    <row r="48" spans="2:14" x14ac:dyDescent="0.3">
      <c r="B48" s="1">
        <v>42</v>
      </c>
      <c r="C48" s="128">
        <f t="shared" ca="1" si="7"/>
        <v>93.352848019056069</v>
      </c>
      <c r="D48" s="124">
        <f t="shared" ca="1" si="5"/>
        <v>7.2285240461613665E-3</v>
      </c>
      <c r="E48" s="124">
        <f t="shared" ca="1" si="8"/>
        <v>-1.7393163495418862E-2</v>
      </c>
      <c r="F48" s="124">
        <f t="shared" ca="1" si="9"/>
        <v>7.6186121883491081E-2</v>
      </c>
      <c r="G48" s="124">
        <f t="shared" ca="1" si="10"/>
        <v>4.4752611349999152E-2</v>
      </c>
      <c r="H48" s="124"/>
      <c r="I48" s="124"/>
      <c r="J48" s="124"/>
      <c r="K48" s="124">
        <f t="shared" ca="1" si="11"/>
        <v>4.7483869518359624E-2</v>
      </c>
      <c r="L48" s="124">
        <f t="shared" ca="1" si="12"/>
        <v>0.79383242245543673</v>
      </c>
      <c r="M48" s="124"/>
      <c r="N48" s="124"/>
    </row>
    <row r="49" spans="2:14" x14ac:dyDescent="0.3">
      <c r="B49" s="1">
        <v>43</v>
      </c>
      <c r="C49" s="128">
        <f t="shared" ca="1" si="7"/>
        <v>90.422216281219647</v>
      </c>
      <c r="D49" s="124">
        <f t="shared" ca="1" si="5"/>
        <v>-3.1393061915349296E-2</v>
      </c>
      <c r="E49" s="124">
        <f t="shared" ca="1" si="8"/>
        <v>-6.3394755070317221E-2</v>
      </c>
      <c r="F49" s="124">
        <f t="shared" ca="1" si="9"/>
        <v>8.4346547222604359E-2</v>
      </c>
      <c r="G49" s="124">
        <f t="shared" ca="1" si="10"/>
        <v>4.0987108095759291E-2</v>
      </c>
      <c r="H49" s="124"/>
      <c r="I49" s="124"/>
      <c r="J49" s="124"/>
      <c r="K49" s="124">
        <f t="shared" ca="1" si="11"/>
        <v>0.12390463993850635</v>
      </c>
      <c r="L49" s="124">
        <f t="shared" ca="1" si="12"/>
        <v>0.85661498648273238</v>
      </c>
      <c r="M49" s="124"/>
      <c r="N49" s="124"/>
    </row>
    <row r="50" spans="2:14" x14ac:dyDescent="0.3">
      <c r="B50" s="1">
        <v>44</v>
      </c>
      <c r="C50" s="128">
        <f t="shared" ca="1" si="7"/>
        <v>92.238866628874391</v>
      </c>
      <c r="D50" s="124">
        <f t="shared" ca="1" si="5"/>
        <v>2.0090752277126533E-2</v>
      </c>
      <c r="E50" s="124">
        <f t="shared" ca="1" si="8"/>
        <v>-3.8973834381570538E-2</v>
      </c>
      <c r="F50" s="124">
        <f t="shared" ca="1" si="9"/>
        <v>7.9614852297294522E-2</v>
      </c>
      <c r="G50" s="124">
        <f t="shared" ca="1" si="10"/>
        <v>3.9909087108096292E-2</v>
      </c>
      <c r="H50" s="124"/>
      <c r="I50" s="124"/>
      <c r="J50" s="124"/>
      <c r="K50" s="124">
        <f t="shared" ca="1" si="11"/>
        <v>0.16787345998348063</v>
      </c>
      <c r="L50" s="124">
        <f t="shared" ca="1" si="12"/>
        <v>0.86426686786246987</v>
      </c>
      <c r="M50" s="124"/>
      <c r="N50" s="124"/>
    </row>
    <row r="51" spans="2:14" x14ac:dyDescent="0.3">
      <c r="B51" s="1">
        <v>45</v>
      </c>
      <c r="C51" s="128">
        <f t="shared" ca="1" si="7"/>
        <v>92.278672555574914</v>
      </c>
      <c r="D51" s="124">
        <f t="shared" ca="1" si="5"/>
        <v>4.3155264321148579E-4</v>
      </c>
      <c r="E51" s="124">
        <f t="shared" ca="1" si="8"/>
        <v>-6.1346490202656478E-2</v>
      </c>
      <c r="F51" s="124">
        <f t="shared" ca="1" si="9"/>
        <v>7.5153693542548111E-2</v>
      </c>
      <c r="G51" s="124">
        <f t="shared" ca="1" si="10"/>
        <v>3.8564325364832147E-2</v>
      </c>
      <c r="H51" s="124"/>
      <c r="I51" s="124"/>
      <c r="J51" s="124"/>
      <c r="K51" s="124">
        <f t="shared" ca="1" si="11"/>
        <v>0.15353327592361959</v>
      </c>
      <c r="L51" s="124">
        <f t="shared" ca="1" si="12"/>
        <v>0.87990566977367235</v>
      </c>
      <c r="M51" s="124"/>
      <c r="N51" s="124"/>
    </row>
    <row r="52" spans="2:14" x14ac:dyDescent="0.3">
      <c r="B52" s="1">
        <v>46</v>
      </c>
      <c r="C52" s="128">
        <f t="shared" ca="1" si="7"/>
        <v>94.167274388206351</v>
      </c>
      <c r="D52" s="124">
        <f t="shared" ca="1" si="5"/>
        <v>2.0466287391531557E-2</v>
      </c>
      <c r="E52" s="124">
        <f t="shared" ca="1" si="8"/>
        <v>-4.8048245118204158E-2</v>
      </c>
      <c r="F52" s="124">
        <f t="shared" ca="1" si="9"/>
        <v>7.7802538869827145E-2</v>
      </c>
      <c r="G52" s="124">
        <f t="shared" ca="1" si="10"/>
        <v>4.1369080023741837E-2</v>
      </c>
      <c r="H52" s="124"/>
      <c r="I52" s="124"/>
      <c r="J52" s="124"/>
      <c r="K52" s="124">
        <f t="shared" ca="1" si="11"/>
        <v>0.13827297449044512</v>
      </c>
      <c r="L52" s="124">
        <f t="shared" ca="1" si="12"/>
        <v>0.89307124751498523</v>
      </c>
      <c r="M52" s="124"/>
      <c r="N52" s="124"/>
    </row>
    <row r="53" spans="2:14" x14ac:dyDescent="0.3">
      <c r="B53" s="1">
        <v>47</v>
      </c>
      <c r="C53" s="128">
        <f t="shared" ca="1" si="7"/>
        <v>95.819075968366093</v>
      </c>
      <c r="D53" s="124">
        <f t="shared" ca="1" si="5"/>
        <v>1.7541142513588737E-2</v>
      </c>
      <c r="E53" s="124">
        <f t="shared" ca="1" si="8"/>
        <v>-6.4794689864165922E-2</v>
      </c>
      <c r="F53" s="124">
        <f t="shared" ca="1" si="9"/>
        <v>7.3308107105224118E-2</v>
      </c>
      <c r="G53" s="124">
        <f t="shared" ca="1" si="10"/>
        <v>3.8931156246682586E-2</v>
      </c>
      <c r="H53" s="124"/>
      <c r="I53" s="124"/>
      <c r="J53" s="124"/>
      <c r="K53" s="124">
        <f t="shared" ca="1" si="11"/>
        <v>1.8545844871155435E-2</v>
      </c>
      <c r="L53" s="124">
        <f t="shared" ca="1" si="12"/>
        <v>0.90011045125851585</v>
      </c>
      <c r="M53" s="124"/>
      <c r="N53" s="124"/>
    </row>
    <row r="54" spans="2:14" x14ac:dyDescent="0.3">
      <c r="B54" s="1">
        <v>48</v>
      </c>
      <c r="C54" s="128">
        <f t="shared" ca="1" si="7"/>
        <v>91.7156229984014</v>
      </c>
      <c r="D54" s="124">
        <f t="shared" ca="1" si="5"/>
        <v>-4.2825010870689462E-2</v>
      </c>
      <c r="E54" s="124">
        <f t="shared" ca="1" si="8"/>
        <v>-0.10526756490082423</v>
      </c>
      <c r="F54" s="124">
        <f t="shared" ca="1" si="9"/>
        <v>7.0479217508912742E-2</v>
      </c>
      <c r="G54" s="124">
        <f t="shared" ca="1" si="10"/>
        <v>3.7745119372403706E-2</v>
      </c>
      <c r="H54" s="124"/>
      <c r="I54" s="124"/>
      <c r="J54" s="124"/>
      <c r="K54" s="124">
        <f t="shared" ca="1" si="11"/>
        <v>0.10234080044082235</v>
      </c>
      <c r="L54" s="124">
        <f t="shared" ca="1" si="12"/>
        <v>0.89889041140544368</v>
      </c>
      <c r="M54" s="124"/>
      <c r="N54" s="124"/>
    </row>
    <row r="55" spans="2:14" x14ac:dyDescent="0.3">
      <c r="B55" s="1">
        <v>49</v>
      </c>
      <c r="C55" s="128">
        <f t="shared" ca="1" si="7"/>
        <v>93.949858181899614</v>
      </c>
      <c r="D55" s="124">
        <f t="shared" ca="1" si="5"/>
        <v>2.4360464558335515E-2</v>
      </c>
      <c r="E55" s="124">
        <f t="shared" ca="1" si="8"/>
        <v>-0.1032672504155222</v>
      </c>
      <c r="F55" s="124">
        <f t="shared" ca="1" si="9"/>
        <v>6.942461205988365E-2</v>
      </c>
      <c r="G55" s="124">
        <f t="shared" ca="1" si="10"/>
        <v>4.135083388805437E-2</v>
      </c>
      <c r="H55" s="124"/>
      <c r="I55" s="124"/>
      <c r="J55" s="124"/>
      <c r="K55" s="124">
        <f t="shared" ca="1" si="11"/>
        <v>0.2451497858322676</v>
      </c>
      <c r="L55" s="124">
        <f t="shared" ca="1" si="12"/>
        <v>0.91163232506542169</v>
      </c>
      <c r="M55" s="124"/>
      <c r="N55" s="124"/>
    </row>
    <row r="56" spans="2:14" x14ac:dyDescent="0.3">
      <c r="B56" s="1">
        <v>50</v>
      </c>
      <c r="C56" s="128">
        <f t="shared" ca="1" si="7"/>
        <v>93.385658797426856</v>
      </c>
      <c r="D56" s="124">
        <f t="shared" ca="1" si="5"/>
        <v>-6.0053244932034566E-3</v>
      </c>
      <c r="E56" s="124">
        <f t="shared" ca="1" si="8"/>
        <v>-0.15247681934448076</v>
      </c>
      <c r="F56" s="124">
        <f t="shared" ca="1" si="9"/>
        <v>6.0081936266915097E-2</v>
      </c>
      <c r="G56" s="124">
        <f t="shared" ca="1" si="10"/>
        <v>4.5039251358704957E-2</v>
      </c>
      <c r="H56" s="124"/>
      <c r="I56" s="124"/>
      <c r="J56" s="124"/>
      <c r="K56" s="124">
        <f t="shared" ca="1" si="11"/>
        <v>0.21332353566412443</v>
      </c>
      <c r="L56" s="124">
        <f t="shared" ca="1" si="12"/>
        <v>0.93048563600438583</v>
      </c>
      <c r="M56" s="124"/>
      <c r="N56" s="124"/>
    </row>
    <row r="57" spans="2:14" x14ac:dyDescent="0.3">
      <c r="B57" s="1">
        <v>51</v>
      </c>
      <c r="C57" s="128">
        <f t="shared" ca="1" si="7"/>
        <v>91.070838921648416</v>
      </c>
      <c r="D57" s="124">
        <f t="shared" ca="1" si="5"/>
        <v>-2.4787744773528519E-2</v>
      </c>
      <c r="E57" s="124">
        <f t="shared" ca="1" si="8"/>
        <v>-0.14414028687851566</v>
      </c>
      <c r="F57" s="124">
        <f t="shared" ca="1" si="9"/>
        <v>6.2672675144125486E-2</v>
      </c>
      <c r="G57" s="124">
        <f t="shared" ca="1" si="10"/>
        <v>4.4381363782268084E-2</v>
      </c>
      <c r="H57" s="124"/>
      <c r="I57" s="124"/>
      <c r="J57" s="124"/>
      <c r="K57" s="124">
        <f t="shared" ca="1" si="11"/>
        <v>0.31898421033023433</v>
      </c>
      <c r="L57" s="124">
        <f t="shared" ca="1" si="12"/>
        <v>0.93082053514856056</v>
      </c>
      <c r="M57" s="124"/>
      <c r="N57" s="124"/>
    </row>
    <row r="58" spans="2:14" x14ac:dyDescent="0.3">
      <c r="B58" s="1">
        <v>52</v>
      </c>
      <c r="C58" s="128">
        <f t="shared" ca="1" si="7"/>
        <v>87.434767083771462</v>
      </c>
      <c r="D58" s="124">
        <f t="shared" ca="1" si="5"/>
        <v>-3.9925753193129188E-2</v>
      </c>
      <c r="E58" s="124">
        <f t="shared" ca="1" si="8"/>
        <v>-0.12681470459377431</v>
      </c>
      <c r="F58" s="124">
        <f t="shared" ca="1" si="9"/>
        <v>6.2448617665235372E-2</v>
      </c>
      <c r="G58" s="124">
        <f t="shared" ca="1" si="10"/>
        <v>3.7316193783219341E-2</v>
      </c>
      <c r="H58" s="124"/>
      <c r="I58" s="124"/>
      <c r="J58" s="124"/>
      <c r="K58" s="124">
        <f t="shared" ca="1" si="11"/>
        <v>0.40506930942164882</v>
      </c>
      <c r="L58" s="124">
        <f t="shared" ca="1" si="12"/>
        <v>0.93097871554428713</v>
      </c>
      <c r="M58" s="124"/>
      <c r="N58" s="124"/>
    </row>
    <row r="59" spans="2:14" x14ac:dyDescent="0.3">
      <c r="B59" s="1">
        <v>53</v>
      </c>
      <c r="C59" s="128">
        <f t="shared" ca="1" si="7"/>
        <v>86.89811579946084</v>
      </c>
      <c r="D59" s="124">
        <f t="shared" ca="1" si="5"/>
        <v>-6.1377333320560279E-3</v>
      </c>
      <c r="E59" s="124">
        <f t="shared" ca="1" si="8"/>
        <v>-8.6242079859606635E-2</v>
      </c>
      <c r="F59" s="124">
        <f t="shared" ca="1" si="9"/>
        <v>5.7004094282062483E-2</v>
      </c>
      <c r="G59" s="124">
        <f t="shared" ca="1" si="10"/>
        <v>3.1764244453317325E-2</v>
      </c>
      <c r="H59" s="124"/>
      <c r="I59" s="124"/>
      <c r="J59" s="124"/>
      <c r="K59" s="124">
        <f t="shared" ca="1" si="11"/>
        <v>0.28157903252978961</v>
      </c>
      <c r="L59" s="124">
        <f t="shared" ca="1" si="12"/>
        <v>0.91516661413976541</v>
      </c>
      <c r="M59" s="124"/>
      <c r="N59" s="124"/>
    </row>
    <row r="60" spans="2:14" x14ac:dyDescent="0.3">
      <c r="B60" s="1">
        <v>54</v>
      </c>
      <c r="C60" s="128">
        <f t="shared" ca="1" si="7"/>
        <v>86.580335900922009</v>
      </c>
      <c r="D60" s="124">
        <f t="shared" ca="1" si="5"/>
        <v>-3.6569250738668346E-3</v>
      </c>
      <c r="E60" s="124">
        <f t="shared" ca="1" si="8"/>
        <v>-4.849437534751555E-2</v>
      </c>
      <c r="F60" s="124">
        <f t="shared" ca="1" si="9"/>
        <v>7.1977414499009809E-2</v>
      </c>
      <c r="G60" s="124">
        <f t="shared" ca="1" si="10"/>
        <v>3.6526323788789478E-2</v>
      </c>
      <c r="H60" s="124"/>
      <c r="I60" s="124"/>
      <c r="J60" s="124"/>
      <c r="K60" s="124">
        <f t="shared" ca="1" si="11"/>
        <v>0.28679539990572156</v>
      </c>
      <c r="L60" s="124">
        <f t="shared" ca="1" si="12"/>
        <v>0.91574699612308919</v>
      </c>
      <c r="M60" s="124"/>
      <c r="N60" s="124"/>
    </row>
    <row r="61" spans="2:14" x14ac:dyDescent="0.3">
      <c r="B61" s="1">
        <v>55</v>
      </c>
      <c r="C61" s="128">
        <f t="shared" ca="1" si="7"/>
        <v>87.844844277442149</v>
      </c>
      <c r="D61" s="124">
        <f t="shared" ca="1" si="5"/>
        <v>1.4605029691351357E-2</v>
      </c>
      <c r="E61" s="124">
        <f t="shared" ca="1" si="8"/>
        <v>-3.8015512276419416E-2</v>
      </c>
      <c r="F61" s="124">
        <f t="shared" ca="1" si="9"/>
        <v>7.2987459409880856E-2</v>
      </c>
      <c r="G61" s="124">
        <f t="shared" ca="1" si="10"/>
        <v>4.2504182590068836E-2</v>
      </c>
      <c r="H61" s="124"/>
      <c r="I61" s="124"/>
      <c r="J61" s="124"/>
      <c r="K61" s="124">
        <f t="shared" ca="1" si="11"/>
        <v>0.28716164513663317</v>
      </c>
      <c r="L61" s="124">
        <f t="shared" ca="1" si="12"/>
        <v>0.91696612265800814</v>
      </c>
      <c r="M61" s="124"/>
      <c r="N61" s="124"/>
    </row>
    <row r="62" spans="2:14" x14ac:dyDescent="0.3">
      <c r="B62" s="1">
        <v>56</v>
      </c>
      <c r="C62" s="128">
        <f t="shared" ca="1" si="7"/>
        <v>88.065735048868703</v>
      </c>
      <c r="D62" s="124">
        <f t="shared" ca="1" si="5"/>
        <v>2.5145558995915973E-3</v>
      </c>
      <c r="E62" s="124">
        <f t="shared" ca="1" si="8"/>
        <v>-7.6591679118727551E-2</v>
      </c>
      <c r="F62" s="124">
        <f t="shared" ca="1" si="9"/>
        <v>7.3035107299004434E-2</v>
      </c>
      <c r="G62" s="124">
        <f t="shared" ca="1" si="10"/>
        <v>4.3216937778540326E-2</v>
      </c>
      <c r="H62" s="124"/>
      <c r="I62" s="124"/>
      <c r="J62" s="124"/>
      <c r="K62" s="124">
        <f t="shared" ca="1" si="11"/>
        <v>0.28547872380932565</v>
      </c>
      <c r="L62" s="124">
        <f t="shared" ca="1" si="12"/>
        <v>0.91944428629768726</v>
      </c>
      <c r="M62" s="124"/>
      <c r="N62" s="124"/>
    </row>
    <row r="63" spans="2:14" x14ac:dyDescent="0.3">
      <c r="B63" s="1">
        <v>57</v>
      </c>
      <c r="C63" s="128">
        <f t="shared" ca="1" si="7"/>
        <v>85.732435170129108</v>
      </c>
      <c r="D63" s="124">
        <f t="shared" ca="1" si="5"/>
        <v>-2.6494979885704928E-2</v>
      </c>
      <c r="E63" s="124">
        <f t="shared" ca="1" si="8"/>
        <v>-8.4208403801438347E-2</v>
      </c>
      <c r="F63" s="124">
        <f t="shared" ca="1" si="9"/>
        <v>7.2214173761815034E-2</v>
      </c>
      <c r="G63" s="124">
        <f t="shared" ca="1" si="10"/>
        <v>3.9743704682762768E-2</v>
      </c>
      <c r="H63" s="124"/>
      <c r="I63" s="124"/>
      <c r="J63" s="124"/>
      <c r="K63" s="124">
        <f t="shared" ca="1" si="11"/>
        <v>0.29126812432335886</v>
      </c>
      <c r="L63" s="124">
        <f t="shared" ca="1" si="12"/>
        <v>0.91017327717722973</v>
      </c>
      <c r="M63" s="124"/>
      <c r="N63" s="124"/>
    </row>
    <row r="64" spans="2:14" x14ac:dyDescent="0.3">
      <c r="B64" s="1">
        <v>58</v>
      </c>
      <c r="C64" s="128">
        <f t="shared" ca="1" si="7"/>
        <v>82.244402791209851</v>
      </c>
      <c r="D64" s="124">
        <f t="shared" ca="1" si="5"/>
        <v>-4.068509627654382E-2</v>
      </c>
      <c r="E64" s="124">
        <f t="shared" ca="1" si="8"/>
        <v>-4.1308635643996672E-2</v>
      </c>
      <c r="F64" s="124">
        <f t="shared" ca="1" si="9"/>
        <v>7.3981047217748841E-2</v>
      </c>
      <c r="G64" s="124">
        <f t="shared" ca="1" si="10"/>
        <v>3.1316146504267138E-2</v>
      </c>
      <c r="H64" s="124"/>
      <c r="I64" s="124"/>
      <c r="J64" s="124"/>
      <c r="K64" s="124">
        <f t="shared" ca="1" si="11"/>
        <v>0.20368120613460669</v>
      </c>
      <c r="L64" s="124">
        <f t="shared" ca="1" si="12"/>
        <v>0.85325746580784823</v>
      </c>
      <c r="M64" s="124"/>
      <c r="N64" s="124"/>
    </row>
    <row r="65" spans="2:14" x14ac:dyDescent="0.3">
      <c r="B65" s="1">
        <v>59</v>
      </c>
      <c r="C65" s="128">
        <f t="shared" ca="1" si="7"/>
        <v>79.624682628458515</v>
      </c>
      <c r="D65" s="124">
        <f t="shared" ca="1" si="5"/>
        <v>-3.185286869189019E-2</v>
      </c>
      <c r="E65" s="124">
        <f t="shared" ca="1" si="8"/>
        <v>-3.0401172601373538E-2</v>
      </c>
      <c r="F65" s="124">
        <f t="shared" ca="1" si="9"/>
        <v>6.8568370748432764E-2</v>
      </c>
      <c r="G65" s="124">
        <f t="shared" ca="1" si="10"/>
        <v>2.653466015020867E-2</v>
      </c>
      <c r="H65" s="124"/>
      <c r="I65" s="124"/>
      <c r="J65" s="124"/>
      <c r="K65" s="124">
        <f t="shared" ca="1" si="11"/>
        <v>7.279187004717684E-2</v>
      </c>
      <c r="L65" s="124">
        <f t="shared" ca="1" si="12"/>
        <v>0.83110066199340749</v>
      </c>
      <c r="M65" s="124"/>
      <c r="N65" s="124"/>
    </row>
    <row r="66" spans="2:14" x14ac:dyDescent="0.3">
      <c r="B66" s="1">
        <v>60</v>
      </c>
      <c r="C66" s="128">
        <f t="shared" ca="1" si="7"/>
        <v>79.925023148026568</v>
      </c>
      <c r="D66" s="124">
        <f t="shared" ca="1" si="5"/>
        <v>3.7719524857573461E-3</v>
      </c>
      <c r="E66" s="124">
        <f t="shared" ca="1" si="8"/>
        <v>-1.6951749072593447E-3</v>
      </c>
      <c r="F66" s="124">
        <f t="shared" ca="1" si="9"/>
        <v>6.063948943743256E-2</v>
      </c>
      <c r="G66" s="124">
        <f t="shared" ca="1" si="10"/>
        <v>3.384085491235337E-2</v>
      </c>
      <c r="H66" s="124"/>
      <c r="I66" s="124"/>
      <c r="J66" s="124"/>
      <c r="K66" s="124">
        <f t="shared" ca="1" si="11"/>
        <v>7.2917168132946145E-2</v>
      </c>
      <c r="L66" s="124">
        <f t="shared" ca="1" si="12"/>
        <v>0.81955403746671507</v>
      </c>
      <c r="M66" s="124"/>
      <c r="N66" s="124"/>
    </row>
    <row r="67" spans="2:14" x14ac:dyDescent="0.3">
      <c r="B67" s="1">
        <v>61</v>
      </c>
      <c r="C67" s="128">
        <f t="shared" ca="1" si="7"/>
        <v>79.521717386692373</v>
      </c>
      <c r="D67" s="124">
        <f t="shared" ca="1" si="5"/>
        <v>-5.0460512296286453E-3</v>
      </c>
      <c r="E67" s="124">
        <f t="shared" ca="1" si="8"/>
        <v>-2.1566077653351945E-2</v>
      </c>
      <c r="F67" s="124">
        <f t="shared" ca="1" si="9"/>
        <v>6.2519385017183834E-2</v>
      </c>
      <c r="G67" s="124">
        <f t="shared" ca="1" si="10"/>
        <v>4.0685282439169593E-2</v>
      </c>
      <c r="H67" s="124"/>
      <c r="I67" s="124"/>
      <c r="J67" s="124"/>
      <c r="K67" s="124">
        <f t="shared" ca="1" si="11"/>
        <v>7.672111423343328E-2</v>
      </c>
      <c r="L67" s="124">
        <f t="shared" ca="1" si="12"/>
        <v>0.8083905841918857</v>
      </c>
      <c r="M67" s="124"/>
      <c r="N67" s="124"/>
    </row>
    <row r="68" spans="2:14" x14ac:dyDescent="0.3">
      <c r="B68" s="1">
        <v>62</v>
      </c>
      <c r="C68" s="128">
        <f t="shared" ca="1" si="7"/>
        <v>79.894210918426737</v>
      </c>
      <c r="D68" s="124">
        <f t="shared" ca="1" si="5"/>
        <v>4.6841736317517757E-3</v>
      </c>
      <c r="E68" s="124">
        <f t="shared" ca="1" si="8"/>
        <v>1.7572792786051394E-3</v>
      </c>
      <c r="F68" s="124">
        <f t="shared" ca="1" si="9"/>
        <v>6.5656343195344344E-2</v>
      </c>
      <c r="G68" s="124">
        <f t="shared" ca="1" si="10"/>
        <v>5.0608161752108104E-2</v>
      </c>
      <c r="H68" s="124"/>
      <c r="I68" s="124"/>
      <c r="J68" s="124"/>
      <c r="K68" s="124">
        <f t="shared" ca="1" si="11"/>
        <v>1.4813609810625575E-2</v>
      </c>
      <c r="L68" s="124">
        <f t="shared" ca="1" si="12"/>
        <v>0.79902782085735957</v>
      </c>
      <c r="M68" s="124"/>
      <c r="N68" s="124"/>
    </row>
    <row r="69" spans="2:14" x14ac:dyDescent="0.3">
      <c r="B69" s="1">
        <v>63</v>
      </c>
      <c r="C69" s="128">
        <f t="shared" ca="1" si="7"/>
        <v>82.68404595488991</v>
      </c>
      <c r="D69" s="124">
        <f t="shared" ca="1" si="5"/>
        <v>3.4919113717909234E-2</v>
      </c>
      <c r="E69" s="124">
        <f t="shared" ca="1" si="8"/>
        <v>3.6965112249997656E-2</v>
      </c>
      <c r="F69" s="124">
        <f t="shared" ca="1" si="9"/>
        <v>7.6786527364794854E-2</v>
      </c>
      <c r="G69" s="124">
        <f t="shared" ca="1" si="10"/>
        <v>5.4514940540454408E-2</v>
      </c>
      <c r="H69" s="124"/>
      <c r="I69" s="124"/>
      <c r="J69" s="124"/>
      <c r="K69" s="124">
        <f t="shared" ca="1" si="11"/>
        <v>4.2547450503489986E-2</v>
      </c>
      <c r="L69" s="124">
        <f t="shared" ca="1" si="12"/>
        <v>0.83246227648817273</v>
      </c>
      <c r="M69" s="124"/>
      <c r="N69" s="124"/>
    </row>
    <row r="70" spans="2:14" x14ac:dyDescent="0.3">
      <c r="B70" s="1">
        <v>64</v>
      </c>
      <c r="C70" s="128">
        <f t="shared" ca="1" si="7"/>
        <v>83.288940078583991</v>
      </c>
      <c r="D70" s="124">
        <f t="shared" ca="1" si="5"/>
        <v>7.3157296151677986E-3</v>
      </c>
      <c r="E70" s="124">
        <f t="shared" ca="1" si="8"/>
        <v>4.3287117415002019E-2</v>
      </c>
      <c r="F70" s="124">
        <f t="shared" ca="1" si="9"/>
        <v>7.9817908180494099E-2</v>
      </c>
      <c r="G70" s="124">
        <f t="shared" ca="1" si="10"/>
        <v>5.8906897478842063E-2</v>
      </c>
      <c r="H70" s="124"/>
      <c r="I70" s="124"/>
      <c r="J70" s="124"/>
      <c r="K70" s="124">
        <f t="shared" ca="1" si="11"/>
        <v>4.6988140940886304E-2</v>
      </c>
      <c r="L70" s="124">
        <f t="shared" ca="1" si="12"/>
        <v>0.84743003749615287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81.116660152309706</v>
      </c>
      <c r="D71" s="124">
        <f t="shared" ca="1" si="5"/>
        <v>-2.6081253095845858E-2</v>
      </c>
      <c r="E71" s="124">
        <f t="shared" ref="E71:E97" ca="1" si="14">C80/C70-1</f>
        <v>1.1693084601765102E-2</v>
      </c>
      <c r="F71" s="124">
        <f t="shared" ref="F71:F96" ca="1" si="15">_xlfn.STDEV.S(D71:D80)*SQRT(10)</f>
        <v>8.4336794046123667E-2</v>
      </c>
      <c r="G71" s="124">
        <f t="shared" ref="G71:G96" ca="1" si="16">_xlfn.STDEV.S(E71:E80)</f>
        <v>5.7383511586654723E-2</v>
      </c>
      <c r="H71" s="124"/>
      <c r="I71" s="124"/>
      <c r="J71" s="124"/>
      <c r="K71" s="124">
        <f t="shared" ref="K71:K85" ca="1" si="17">CORREL(D71:D91,D72:D92)</f>
        <v>6.0544558674925315E-2</v>
      </c>
      <c r="L71" s="124">
        <f t="shared" ref="L71:L85" ca="1" si="18">CORREL(E71:E91,E72:E92)</f>
        <v>0.86051687700058144</v>
      </c>
      <c r="M71" s="124"/>
      <c r="N71" s="124"/>
    </row>
    <row r="72" spans="2:14" x14ac:dyDescent="0.3">
      <c r="B72" s="1">
        <v>66</v>
      </c>
      <c r="C72" s="128">
        <f t="shared" ca="1" si="13"/>
        <v>80.649860070803086</v>
      </c>
      <c r="D72" s="124">
        <f t="shared" ref="D72:D106" ca="1" si="19">C72/C71-1</f>
        <v>-5.7546758043307555E-3</v>
      </c>
      <c r="E72" s="124">
        <f t="shared" ca="1" si="14"/>
        <v>3.0754548200273568E-2</v>
      </c>
      <c r="F72" s="124">
        <f t="shared" ca="1" si="15"/>
        <v>7.953298944117429E-2</v>
      </c>
      <c r="G72" s="124">
        <f t="shared" ca="1" si="16"/>
        <v>5.1178119300433714E-2</v>
      </c>
      <c r="H72" s="124"/>
      <c r="I72" s="124"/>
      <c r="J72" s="124"/>
      <c r="K72" s="124">
        <f t="shared" ca="1" si="17"/>
        <v>1.0323597846941993E-2</v>
      </c>
      <c r="L72" s="124">
        <f t="shared" ca="1" si="18"/>
        <v>0.84976907566225113</v>
      </c>
      <c r="M72" s="124"/>
      <c r="N72" s="124"/>
    </row>
    <row r="73" spans="2:14" x14ac:dyDescent="0.3">
      <c r="B73" s="1">
        <v>67</v>
      </c>
      <c r="C73" s="128">
        <f t="shared" ca="1" si="13"/>
        <v>82.190945242813683</v>
      </c>
      <c r="D73" s="124">
        <f t="shared" ca="1" si="19"/>
        <v>1.9108342787670818E-2</v>
      </c>
      <c r="E73" s="124">
        <f t="shared" ca="1" si="14"/>
        <v>4.4080043092727506E-2</v>
      </c>
      <c r="F73" s="124">
        <f t="shared" ca="1" si="15"/>
        <v>7.8940618018307762E-2</v>
      </c>
      <c r="G73" s="124">
        <f t="shared" ca="1" si="16"/>
        <v>4.5730421604008309E-2</v>
      </c>
      <c r="H73" s="124"/>
      <c r="I73" s="124"/>
      <c r="J73" s="124"/>
      <c r="K73" s="124">
        <f t="shared" ca="1" si="17"/>
        <v>1.1269016957779559E-2</v>
      </c>
      <c r="L73" s="124">
        <f t="shared" ca="1" si="18"/>
        <v>0.85062672166378706</v>
      </c>
      <c r="M73" s="124"/>
      <c r="N73" s="124"/>
    </row>
    <row r="74" spans="2:14" x14ac:dyDescent="0.3">
      <c r="B74" s="1">
        <v>68</v>
      </c>
      <c r="C74" s="128">
        <f t="shared" ca="1" si="13"/>
        <v>79.74407650645739</v>
      </c>
      <c r="D74" s="124">
        <f t="shared" ca="1" si="19"/>
        <v>-2.9770538945958047E-2</v>
      </c>
      <c r="E74" s="124">
        <f t="shared" ca="1" si="14"/>
        <v>2.5321990856857601E-2</v>
      </c>
      <c r="F74" s="124">
        <f t="shared" ca="1" si="15"/>
        <v>7.7308472169178744E-2</v>
      </c>
      <c r="G74" s="124">
        <f t="shared" ca="1" si="16"/>
        <v>3.9339234160431426E-2</v>
      </c>
      <c r="H74" s="124"/>
      <c r="I74" s="124"/>
      <c r="J74" s="124"/>
      <c r="K74" s="124">
        <f t="shared" ca="1" si="17"/>
        <v>0.1051790483619532</v>
      </c>
      <c r="L74" s="124">
        <f t="shared" ca="1" si="18"/>
        <v>0.84007522232655163</v>
      </c>
      <c r="M74" s="124"/>
      <c r="N74" s="124"/>
    </row>
    <row r="75" spans="2:14" x14ac:dyDescent="0.3">
      <c r="B75" s="1">
        <v>69</v>
      </c>
      <c r="C75" s="128">
        <f t="shared" ca="1" si="13"/>
        <v>79.489704864468266</v>
      </c>
      <c r="D75" s="124">
        <f t="shared" ca="1" si="19"/>
        <v>-3.1898499942942804E-3</v>
      </c>
      <c r="E75" s="124">
        <f t="shared" ca="1" si="14"/>
        <v>0.10170323445898277</v>
      </c>
      <c r="F75" s="124">
        <f t="shared" ca="1" si="15"/>
        <v>7.7291637080017309E-2</v>
      </c>
      <c r="G75" s="124">
        <f t="shared" ca="1" si="16"/>
        <v>2.2436474999473068E-2</v>
      </c>
      <c r="H75" s="124"/>
      <c r="I75" s="124"/>
      <c r="J75" s="124"/>
      <c r="K75" s="124">
        <f t="shared" ca="1" si="17"/>
        <v>4.3285123609734397E-2</v>
      </c>
      <c r="L75" s="124">
        <f t="shared" ca="1" si="18"/>
        <v>0.87033670183078082</v>
      </c>
      <c r="M75" s="124"/>
      <c r="N75" s="124"/>
    </row>
    <row r="76" spans="2:14" x14ac:dyDescent="0.3">
      <c r="B76" s="1">
        <v>70</v>
      </c>
      <c r="C76" s="128">
        <f t="shared" ca="1" si="13"/>
        <v>78.201353892370278</v>
      </c>
      <c r="D76" s="124">
        <f t="shared" ca="1" si="19"/>
        <v>-1.6207771488077061E-2</v>
      </c>
      <c r="E76" s="124">
        <f t="shared" ca="1" si="14"/>
        <v>0.10876272180336111</v>
      </c>
      <c r="F76" s="124">
        <f t="shared" ca="1" si="15"/>
        <v>7.6338746883067493E-2</v>
      </c>
      <c r="G76" s="124">
        <f t="shared" ca="1" si="16"/>
        <v>3.4800609212169743E-2</v>
      </c>
      <c r="H76" s="124"/>
      <c r="I76" s="124"/>
      <c r="J76" s="124"/>
      <c r="K76" s="124">
        <f t="shared" ca="1" si="17"/>
        <v>-8.2664452242357869E-3</v>
      </c>
      <c r="L76" s="124">
        <f t="shared" ca="1" si="18"/>
        <v>0.86654091093283103</v>
      </c>
      <c r="M76" s="124"/>
      <c r="N76" s="124"/>
    </row>
    <row r="77" spans="2:14" x14ac:dyDescent="0.3">
      <c r="B77" s="1">
        <v>71</v>
      </c>
      <c r="C77" s="128">
        <f t="shared" ca="1" si="13"/>
        <v>79.66145925285511</v>
      </c>
      <c r="D77" s="124">
        <f t="shared" ca="1" si="19"/>
        <v>1.8671100790587314E-2</v>
      </c>
      <c r="E77" s="124">
        <f t="shared" ca="1" si="14"/>
        <v>0.16102843254879895</v>
      </c>
      <c r="F77" s="124">
        <f t="shared" ca="1" si="15"/>
        <v>7.2192466011577722E-2</v>
      </c>
      <c r="G77" s="124">
        <f t="shared" ca="1" si="16"/>
        <v>4.5352798379514343E-2</v>
      </c>
      <c r="H77" s="124"/>
      <c r="I77" s="124"/>
      <c r="J77" s="124"/>
      <c r="K77" s="124">
        <f t="shared" ca="1" si="17"/>
        <v>2.2918067418439242E-2</v>
      </c>
      <c r="L77" s="124">
        <f t="shared" ca="1" si="18"/>
        <v>0.87870920460443736</v>
      </c>
      <c r="M77" s="124"/>
      <c r="N77" s="124"/>
    </row>
    <row r="78" spans="2:14" x14ac:dyDescent="0.3">
      <c r="B78" s="1">
        <v>72</v>
      </c>
      <c r="C78" s="128">
        <f t="shared" ca="1" si="13"/>
        <v>82.84750939315137</v>
      </c>
      <c r="D78" s="124">
        <f t="shared" ca="1" si="19"/>
        <v>3.9994875441376809E-2</v>
      </c>
      <c r="E78" s="124">
        <f t="shared" ca="1" si="14"/>
        <v>0.15100403674088603</v>
      </c>
      <c r="F78" s="124">
        <f t="shared" ca="1" si="15"/>
        <v>7.2268377013067348E-2</v>
      </c>
      <c r="G78" s="124">
        <f t="shared" ca="1" si="16"/>
        <v>4.9135968074773828E-2</v>
      </c>
      <c r="H78" s="124"/>
      <c r="I78" s="124"/>
      <c r="J78" s="124"/>
      <c r="K78" s="124">
        <f t="shared" ca="1" si="17"/>
        <v>-4.6109067916697138E-3</v>
      </c>
      <c r="L78" s="124">
        <f t="shared" ca="1" si="18"/>
        <v>0.86276734743281169</v>
      </c>
      <c r="M78" s="124"/>
      <c r="N78" s="124"/>
    </row>
    <row r="79" spans="2:14" x14ac:dyDescent="0.3">
      <c r="B79" s="1">
        <v>73</v>
      </c>
      <c r="C79" s="128">
        <f t="shared" ca="1" si="13"/>
        <v>86.263199960486645</v>
      </c>
      <c r="D79" s="124">
        <f t="shared" ca="1" si="19"/>
        <v>4.1228645162115551E-2</v>
      </c>
      <c r="E79" s="124">
        <f t="shared" ca="1" si="14"/>
        <v>0.15560749472661306</v>
      </c>
      <c r="F79" s="124">
        <f t="shared" ca="1" si="15"/>
        <v>7.4004381146142426E-2</v>
      </c>
      <c r="G79" s="124">
        <f t="shared" ca="1" si="16"/>
        <v>5.2420997326050149E-2</v>
      </c>
      <c r="H79" s="124"/>
      <c r="I79" s="124"/>
      <c r="J79" s="124"/>
      <c r="K79" s="124">
        <f t="shared" ca="1" si="17"/>
        <v>-0.17151821927666092</v>
      </c>
      <c r="L79" s="124">
        <f t="shared" ca="1" si="18"/>
        <v>0.84255711301695879</v>
      </c>
      <c r="M79" s="124"/>
      <c r="N79" s="124"/>
    </row>
    <row r="80" spans="2:14" x14ac:dyDescent="0.3">
      <c r="B80" s="1">
        <v>74</v>
      </c>
      <c r="C80" s="128">
        <f t="shared" ca="1" si="13"/>
        <v>84.262844701314222</v>
      </c>
      <c r="D80" s="124">
        <f t="shared" ca="1" si="19"/>
        <v>-2.318897583313273E-2</v>
      </c>
      <c r="E80" s="124">
        <f t="shared" ca="1" si="14"/>
        <v>0.10217520723470397</v>
      </c>
      <c r="F80" s="124">
        <f t="shared" ca="1" si="15"/>
        <v>7.0484865862907739E-2</v>
      </c>
      <c r="G80" s="124">
        <f t="shared" ca="1" si="16"/>
        <v>5.6877023545327129E-2</v>
      </c>
      <c r="H80" s="124"/>
      <c r="I80" s="124"/>
      <c r="J80" s="124"/>
      <c r="K80" s="124">
        <f t="shared" ca="1" si="17"/>
        <v>-5.1929315631609116E-2</v>
      </c>
      <c r="L80" s="124">
        <f t="shared" ca="1" si="18"/>
        <v>0.84516142319758114</v>
      </c>
      <c r="M80" s="124"/>
      <c r="N80" s="124"/>
    </row>
    <row r="81" spans="2:14" x14ac:dyDescent="0.3">
      <c r="B81" s="1">
        <v>75</v>
      </c>
      <c r="C81" s="128">
        <f t="shared" ca="1" si="13"/>
        <v>83.611366386809124</v>
      </c>
      <c r="D81" s="124">
        <f t="shared" ca="1" si="19"/>
        <v>-7.7315015510619478E-3</v>
      </c>
      <c r="E81" s="124">
        <f t="shared" ca="1" si="14"/>
        <v>0.12394680750461506</v>
      </c>
      <c r="F81" s="124">
        <f t="shared" ca="1" si="15"/>
        <v>6.2589869847502352E-2</v>
      </c>
      <c r="G81" s="124">
        <f t="shared" ca="1" si="16"/>
        <v>6.3466519650617365E-2</v>
      </c>
      <c r="H81" s="124"/>
      <c r="I81" s="124"/>
      <c r="J81" s="124"/>
      <c r="K81" s="124">
        <f t="shared" ca="1" si="17"/>
        <v>-8.7948502399369424E-2</v>
      </c>
      <c r="L81" s="124">
        <f t="shared" ca="1" si="18"/>
        <v>0.83807848811419439</v>
      </c>
      <c r="M81" s="124"/>
      <c r="N81" s="124"/>
    </row>
    <row r="82" spans="2:14" x14ac:dyDescent="0.3">
      <c r="B82" s="1">
        <v>76</v>
      </c>
      <c r="C82" s="128">
        <f t="shared" ca="1" si="13"/>
        <v>84.204909378146525</v>
      </c>
      <c r="D82" s="124">
        <f t="shared" ca="1" si="19"/>
        <v>7.0988313788762358E-3</v>
      </c>
      <c r="E82" s="124">
        <f t="shared" ca="1" si="14"/>
        <v>0.13493157980382353</v>
      </c>
      <c r="F82" s="124">
        <f t="shared" ca="1" si="15"/>
        <v>5.9899156177920493E-2</v>
      </c>
      <c r="G82" s="124">
        <f t="shared" ca="1" si="16"/>
        <v>6.1839444366830594E-2</v>
      </c>
      <c r="H82" s="124"/>
      <c r="I82" s="124"/>
      <c r="J82" s="124"/>
      <c r="K82" s="124">
        <f t="shared" ca="1" si="17"/>
        <v>-8.7355318739909427E-2</v>
      </c>
      <c r="L82" s="124">
        <f t="shared" ca="1" si="18"/>
        <v>0.81255707757869655</v>
      </c>
      <c r="M82" s="124"/>
      <c r="N82" s="124"/>
    </row>
    <row r="83" spans="2:14" x14ac:dyDescent="0.3">
      <c r="B83" s="1">
        <v>77</v>
      </c>
      <c r="C83" s="128">
        <f t="shared" ca="1" si="13"/>
        <v>84.272183606768692</v>
      </c>
      <c r="D83" s="124">
        <f t="shared" ca="1" si="19"/>
        <v>7.9893475474279718E-4</v>
      </c>
      <c r="E83" s="124">
        <f t="shared" ca="1" si="14"/>
        <v>0.110027223740917</v>
      </c>
      <c r="F83" s="124">
        <f t="shared" ca="1" si="15"/>
        <v>6.6037604083993812E-2</v>
      </c>
      <c r="G83" s="124">
        <f t="shared" ca="1" si="16"/>
        <v>5.3541927641598111E-2</v>
      </c>
      <c r="H83" s="124"/>
      <c r="I83" s="124"/>
      <c r="J83" s="124"/>
      <c r="K83" s="124">
        <f t="shared" ca="1" si="17"/>
        <v>-8.8004922605526115E-2</v>
      </c>
      <c r="L83" s="124">
        <f t="shared" ca="1" si="18"/>
        <v>0.7753990441563382</v>
      </c>
      <c r="M83" s="124"/>
      <c r="N83" s="124"/>
    </row>
    <row r="84" spans="2:14" x14ac:dyDescent="0.3">
      <c r="B84" s="1">
        <v>78</v>
      </c>
      <c r="C84" s="128">
        <f t="shared" ca="1" si="13"/>
        <v>87.854307016108677</v>
      </c>
      <c r="D84" s="124">
        <f t="shared" ca="1" si="19"/>
        <v>4.2506592994610237E-2</v>
      </c>
      <c r="E84" s="124">
        <f t="shared" ca="1" si="14"/>
        <v>0.12161445880317601</v>
      </c>
      <c r="F84" s="124">
        <f t="shared" ca="1" si="15"/>
        <v>6.5119716551731516E-2</v>
      </c>
      <c r="G84" s="124">
        <f t="shared" ca="1" si="16"/>
        <v>4.5247083609539565E-2</v>
      </c>
      <c r="H84" s="124"/>
      <c r="I84" s="124"/>
      <c r="J84" s="124"/>
      <c r="K84" s="124">
        <f t="shared" ca="1" si="17"/>
        <v>-5.9453596018787816E-2</v>
      </c>
      <c r="L84" s="124">
        <f t="shared" ca="1" si="18"/>
        <v>0.72056852273410255</v>
      </c>
      <c r="M84" s="124"/>
      <c r="N84" s="124"/>
    </row>
    <row r="85" spans="2:14" x14ac:dyDescent="0.3">
      <c r="B85" s="1">
        <v>79</v>
      </c>
      <c r="C85" s="128">
        <f t="shared" ca="1" si="13"/>
        <v>88.135221520873714</v>
      </c>
      <c r="D85" s="124">
        <f t="shared" ca="1" si="19"/>
        <v>3.1975040758505102E-3</v>
      </c>
      <c r="E85" s="124">
        <f t="shared" ca="1" si="14"/>
        <v>4.1175962116978937E-2</v>
      </c>
      <c r="F85" s="124">
        <f t="shared" ca="1" si="15"/>
        <v>6.8681192431385776E-2</v>
      </c>
      <c r="G85" s="124">
        <f t="shared" ca="1" si="16"/>
        <v>2.8667850127390641E-2</v>
      </c>
      <c r="H85" s="124"/>
      <c r="I85" s="124"/>
      <c r="J85" s="124"/>
      <c r="K85" s="124">
        <f t="shared" ca="1" si="17"/>
        <v>-4.5996383493443684E-2</v>
      </c>
      <c r="L85" s="124">
        <f t="shared" ca="1" si="18"/>
        <v>0.81401372700175056</v>
      </c>
      <c r="M85" s="124"/>
      <c r="N85" s="124"/>
    </row>
    <row r="86" spans="2:14" x14ac:dyDescent="0.3">
      <c r="B86" s="1">
        <v>80</v>
      </c>
      <c r="C86" s="128">
        <f t="shared" ca="1" si="13"/>
        <v>90.793995332852589</v>
      </c>
      <c r="D86" s="124">
        <f t="shared" ca="1" si="19"/>
        <v>3.0166983937848002E-2</v>
      </c>
      <c r="E86" s="124">
        <f t="shared" ca="1" si="14"/>
        <v>2.941892552483738E-2</v>
      </c>
      <c r="F86" s="124">
        <f t="shared" ca="1" si="15"/>
        <v>6.9799912565525382E-2</v>
      </c>
      <c r="G86" s="124">
        <f t="shared" ca="1" si="16"/>
        <v>3.5303641698431691E-2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91.69066117270583</v>
      </c>
      <c r="D87" s="124">
        <f t="shared" ca="1" si="19"/>
        <v>9.8758275430665954E-3</v>
      </c>
      <c r="E87" s="124">
        <f t="shared" ca="1" si="14"/>
        <v>2.7695224659057383E-2</v>
      </c>
      <c r="F87" s="124">
        <f t="shared" ca="1" si="15"/>
        <v>6.907481576095463E-2</v>
      </c>
      <c r="G87" s="124">
        <f t="shared" ca="1" si="16"/>
        <v>4.5456740801743972E-2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95.739202774159196</v>
      </c>
      <c r="D88" s="124">
        <f t="shared" ca="1" si="19"/>
        <v>4.4154350614046267E-2</v>
      </c>
      <c r="E88" s="124">
        <f t="shared" ca="1" si="14"/>
        <v>1.296020317028157E-2</v>
      </c>
      <c r="F88" s="124">
        <f t="shared" ca="1" si="15"/>
        <v>6.8978921197771201E-2</v>
      </c>
      <c r="G88" s="124">
        <f t="shared" ca="1" si="16"/>
        <v>4.9267926986729813E-2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95.077160293178068</v>
      </c>
      <c r="D89" s="124">
        <f t="shared" ca="1" si="19"/>
        <v>-6.915061560966107E-3</v>
      </c>
      <c r="E89" s="124">
        <f t="shared" ca="1" si="14"/>
        <v>-2.5994017052513474E-2</v>
      </c>
      <c r="F89" s="124">
        <f t="shared" ca="1" si="15"/>
        <v>5.063991607878604E-2</v>
      </c>
      <c r="G89" s="124">
        <f t="shared" ca="1" si="16"/>
        <v>5.1991383168367128E-2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94.706955293299288</v>
      </c>
      <c r="D90" s="124">
        <f t="shared" ca="1" si="19"/>
        <v>-3.8937321932757119E-3</v>
      </c>
      <c r="E90" s="124">
        <f t="shared" ca="1" si="14"/>
        <v>-3.2923131285403584E-2</v>
      </c>
      <c r="F90" s="124">
        <f t="shared" ca="1" si="15"/>
        <v>5.1801513375405658E-2</v>
      </c>
      <c r="G90" s="124">
        <f t="shared" ca="1" si="16"/>
        <v>5.108462726930426E-2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94.893180142937595</v>
      </c>
      <c r="D91" s="124">
        <f t="shared" ca="1" si="19"/>
        <v>1.9663270671259614E-3</v>
      </c>
      <c r="E91" s="124">
        <f t="shared" ca="1" si="14"/>
        <v>-1.6321309557863151E-2</v>
      </c>
      <c r="F91" s="124">
        <f t="shared" ca="1" si="15"/>
        <v>5.431626471779602E-2</v>
      </c>
      <c r="G91" s="124">
        <f t="shared" ca="1" si="16"/>
        <v>4.64087587813201E-2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93.469741782379486</v>
      </c>
      <c r="D92" s="124">
        <f t="shared" ca="1" si="19"/>
        <v>-1.5000428465080207E-2</v>
      </c>
      <c r="E92" s="124">
        <f t="shared" ca="1" si="14"/>
        <v>-8.8823545436638174E-3</v>
      </c>
      <c r="F92" s="124">
        <f t="shared" ca="1" si="15"/>
        <v>5.5373523411754208E-2</v>
      </c>
      <c r="G92" s="124">
        <f t="shared" ca="1" si="16"/>
        <v>4.1236420586440482E-2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94.520899608267754</v>
      </c>
      <c r="D93" s="124">
        <f t="shared" ca="1" si="19"/>
        <v>1.1245969078802265E-2</v>
      </c>
      <c r="E93" s="124">
        <f t="shared" ca="1" si="14"/>
        <v>3.9933889021854796E-2</v>
      </c>
      <c r="F93" s="124">
        <f t="shared" ca="1" si="15"/>
        <v>6.232131098784742E-2</v>
      </c>
      <c r="G93" s="124">
        <f t="shared" ca="1" si="16"/>
        <v>2.9704084025353267E-2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91.471792633617397</v>
      </c>
      <c r="D94" s="124">
        <f t="shared" ca="1" si="19"/>
        <v>-3.2258547974967078E-2</v>
      </c>
      <c r="E94" s="124">
        <f t="shared" ca="1" si="14"/>
        <v>3.5355868644599608E-2</v>
      </c>
      <c r="F94" s="124">
        <f t="shared" ca="1" si="15"/>
        <v>6.1911638236982536E-2</v>
      </c>
      <c r="G94" s="124">
        <f t="shared" ca="1" si="16"/>
        <v>2.8975739742211855E-2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90.728065038911339</v>
      </c>
      <c r="D95" s="124">
        <f t="shared" ca="1" si="19"/>
        <v>-8.1306769364956066E-3</v>
      </c>
      <c r="E95" s="124">
        <f t="shared" ca="1" si="14"/>
        <v>8.0468851670440822E-2</v>
      </c>
      <c r="F95" s="124">
        <f t="shared" ca="1" si="15"/>
        <v>4.7392498256796277E-2</v>
      </c>
      <c r="G95" s="124">
        <f t="shared" ca="1" si="16"/>
        <v>1.3650924725320484E-2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93.308555431289349</v>
      </c>
      <c r="D96" s="124">
        <f t="shared" ca="1" si="19"/>
        <v>2.8442030492673798E-2</v>
      </c>
      <c r="E96" s="124">
        <f t="shared" ca="1" si="14"/>
        <v>0.10460036438956988</v>
      </c>
      <c r="F96" s="124">
        <f t="shared" ca="1" si="15"/>
        <v>4.4148943074012036E-2</v>
      </c>
      <c r="G96" s="124">
        <f t="shared" ca="1" si="16"/>
        <v>1.6351490668166199E-2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92.878990770321536</v>
      </c>
      <c r="D97" s="124">
        <f t="shared" ca="1" si="19"/>
        <v>-4.6037006894200649E-3</v>
      </c>
      <c r="E97" s="124">
        <f t="shared" ca="1" si="14"/>
        <v>8.1475864521632024E-2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93.250556304653657</v>
      </c>
      <c r="D98" s="124">
        <f t="shared" ca="1" si="19"/>
        <v>4.0005337186637124E-3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91.946922462602402</v>
      </c>
      <c r="D99" s="124">
        <f t="shared" ca="1" si="19"/>
        <v>-1.3979904181935621E-2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93.161213758674648</v>
      </c>
      <c r="D100" s="124">
        <f t="shared" ca="1" si="19"/>
        <v>1.3206437622380829E-2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94.050305273132267</v>
      </c>
      <c r="D101" s="124">
        <f t="shared" ca="1" si="19"/>
        <v>9.5435801937995279E-3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97.202352077618457</v>
      </c>
      <c r="D102" s="124">
        <f t="shared" ca="1" si="19"/>
        <v>3.3514477122985387E-2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97.862768118987049</v>
      </c>
      <c r="D103" s="124">
        <f t="shared" ca="1" si="19"/>
        <v>6.7942393085429487E-3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98.832422747081281</v>
      </c>
      <c r="D104" s="124">
        <f t="shared" ca="1" si="19"/>
        <v>9.9083098376624434E-3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100.21825370234205</v>
      </c>
      <c r="D105" s="124">
        <f t="shared" ca="1" si="19"/>
        <v>1.402202755675841E-2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100.91095065231828</v>
      </c>
      <c r="D106" s="124">
        <f t="shared" ca="1" si="19"/>
        <v>6.9118840569064588E-3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288</v>
      </c>
      <c r="B4" s="105" t="s">
        <v>184</v>
      </c>
    </row>
    <row r="5" spans="1:4" x14ac:dyDescent="0.3">
      <c r="A5" s="1" t="s">
        <v>287</v>
      </c>
      <c r="B5" s="70">
        <v>1000000</v>
      </c>
    </row>
    <row r="7" spans="1:4" x14ac:dyDescent="0.3">
      <c r="A7" s="105" t="s">
        <v>24</v>
      </c>
      <c r="B7" s="105" t="s">
        <v>287</v>
      </c>
      <c r="C7" s="105" t="s">
        <v>279</v>
      </c>
      <c r="D7" s="105" t="s">
        <v>286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288</v>
      </c>
      <c r="B4" s="105" t="s">
        <v>184</v>
      </c>
      <c r="E4" s="1" t="s">
        <v>290</v>
      </c>
    </row>
    <row r="5" spans="1:5" x14ac:dyDescent="0.3">
      <c r="A5" s="1" t="s">
        <v>287</v>
      </c>
      <c r="B5" s="70">
        <v>1000000</v>
      </c>
      <c r="E5" s="131">
        <v>0.99</v>
      </c>
    </row>
    <row r="7" spans="1:5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67" t="s">
        <v>428</v>
      </c>
      <c r="E1" s="1" t="s">
        <v>291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288</v>
      </c>
      <c r="B4" s="105" t="s">
        <v>184</v>
      </c>
      <c r="E4" s="1" t="s">
        <v>290</v>
      </c>
    </row>
    <row r="5" spans="1:12" x14ac:dyDescent="0.3">
      <c r="A5" s="1" t="s">
        <v>287</v>
      </c>
      <c r="B5" s="70">
        <v>1000000</v>
      </c>
      <c r="E5" s="131">
        <v>0.99</v>
      </c>
    </row>
    <row r="7" spans="1:12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  <c r="F7" s="105" t="s">
        <v>412</v>
      </c>
      <c r="G7" s="105" t="s">
        <v>414</v>
      </c>
      <c r="H7" s="105" t="s">
        <v>415</v>
      </c>
      <c r="I7" s="105" t="s">
        <v>413</v>
      </c>
      <c r="J7" s="105" t="s">
        <v>279</v>
      </c>
      <c r="K7" s="105" t="s">
        <v>286</v>
      </c>
      <c r="L7" s="105" t="s">
        <v>292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61">
        <f ca="1">MATCH(MIN($F$8:$F$3031),$F$8:$F$3031,0)</f>
        <v>2726</v>
      </c>
      <c r="H8" s="162" cm="1">
        <f t="array" aca="1" ref="H8:H257" ca="1">OFFSET(A8,G8,0,250)</f>
        <v>39878</v>
      </c>
      <c r="I8" s="163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63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63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63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63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63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63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63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63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63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63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63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63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63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63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63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63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63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63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63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63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63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63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63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63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63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63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63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63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63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63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63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63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63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63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63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63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63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63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63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63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63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63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63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63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63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63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63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63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63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63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63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63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63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63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63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63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63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63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63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63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63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63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63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63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63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63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63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63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63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63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63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63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63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63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63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63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63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63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63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63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63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63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63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63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63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63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63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63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63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63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63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63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63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63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63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63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63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63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63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63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63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63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63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63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63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63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63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63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63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63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63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63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63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63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63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63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63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63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63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63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63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63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63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63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63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63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63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63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63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63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63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63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63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63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63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63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63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63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63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63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63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63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63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63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63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63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63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63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63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63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63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63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63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63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63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63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63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63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63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63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63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63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63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63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63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63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63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63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63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63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63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63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63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63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63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63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63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63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63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63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63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63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63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63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63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63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63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63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63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63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63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63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63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63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63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63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63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63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63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63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63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63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63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63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63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63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63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63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63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63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63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63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63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63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63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63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63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63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63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63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63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63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63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63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63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63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63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63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63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63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63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63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63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63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63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63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63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63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63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63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63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63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63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63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63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63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63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63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63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288</v>
      </c>
      <c r="B4" s="105" t="s">
        <v>184</v>
      </c>
      <c r="E4" s="1" t="s">
        <v>290</v>
      </c>
    </row>
    <row r="5" spans="1:6" x14ac:dyDescent="0.3">
      <c r="A5" s="1" t="s">
        <v>287</v>
      </c>
      <c r="B5" s="70">
        <v>1000000</v>
      </c>
      <c r="E5" s="131">
        <v>0.99</v>
      </c>
    </row>
    <row r="7" spans="1:6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416</v>
      </c>
      <c r="F7" s="105" t="s">
        <v>293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240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241</v>
      </c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67" t="s">
        <v>363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67" t="s">
        <v>435</v>
      </c>
    </row>
    <row r="2" spans="1:5" x14ac:dyDescent="0.3">
      <c r="A2" s="167" t="s">
        <v>436</v>
      </c>
    </row>
    <row r="3" spans="1:5" x14ac:dyDescent="0.3">
      <c r="A3" s="167" t="s">
        <v>437</v>
      </c>
      <c r="C3" s="22"/>
    </row>
    <row r="4" spans="1:5" x14ac:dyDescent="0.3">
      <c r="A4" s="167"/>
      <c r="C4" s="22"/>
    </row>
    <row r="5" spans="1:5" x14ac:dyDescent="0.3">
      <c r="A5" s="167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337</v>
      </c>
    </row>
    <row r="18" spans="3:7" x14ac:dyDescent="0.3">
      <c r="D18" s="25"/>
      <c r="E18" s="1" t="s">
        <v>335</v>
      </c>
    </row>
    <row r="19" spans="3:7" x14ac:dyDescent="0.3">
      <c r="D19" s="25"/>
      <c r="E19" s="1" t="s">
        <v>401</v>
      </c>
    </row>
    <row r="20" spans="3:7" x14ac:dyDescent="0.3">
      <c r="D20" s="1" t="s">
        <v>336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2" t="s">
        <v>305</v>
      </c>
      <c r="C4" s="72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2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9"/>
    <col min="3" max="3" width="35.5" style="139" bestFit="1" customWidth="1"/>
    <col min="4" max="4" width="12.33203125" style="139" bestFit="1" customWidth="1"/>
    <col min="5" max="16384" width="10.83203125" style="139"/>
  </cols>
  <sheetData>
    <row r="1" spans="1:3" x14ac:dyDescent="0.3">
      <c r="A1" s="146" t="s">
        <v>369</v>
      </c>
    </row>
    <row r="2" spans="1:3" x14ac:dyDescent="0.3">
      <c r="A2" s="146" t="s">
        <v>370</v>
      </c>
    </row>
    <row r="3" spans="1:3" x14ac:dyDescent="0.3">
      <c r="A3" s="146" t="s">
        <v>371</v>
      </c>
      <c r="B3" s="139" t="s">
        <v>312</v>
      </c>
    </row>
    <row r="4" spans="1:3" x14ac:dyDescent="0.3">
      <c r="A4" s="146" t="s">
        <v>372</v>
      </c>
    </row>
    <row r="15" spans="1:3" x14ac:dyDescent="0.3">
      <c r="C15" s="140"/>
    </row>
    <row r="19" spans="3:3" x14ac:dyDescent="0.3">
      <c r="C19" s="139" t="s">
        <v>311</v>
      </c>
    </row>
    <row r="20" spans="3:3" x14ac:dyDescent="0.3">
      <c r="C20" s="139" t="s">
        <v>310</v>
      </c>
    </row>
    <row r="21" spans="3:3" x14ac:dyDescent="0.3">
      <c r="C21" s="139" t="s">
        <v>309</v>
      </c>
    </row>
    <row r="22" spans="3:3" x14ac:dyDescent="0.3">
      <c r="C22" s="139" t="s">
        <v>308</v>
      </c>
    </row>
    <row r="23" spans="3:3" ht="30" x14ac:dyDescent="0.4">
      <c r="C23" s="139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3"/>
    <col min="18" max="18" width="13.33203125" style="133" bestFit="1" customWidth="1"/>
    <col min="19" max="19" width="8.83203125" style="133"/>
    <col min="20" max="20" width="9.6640625" style="133" bestFit="1" customWidth="1"/>
    <col min="21" max="21" width="8.83203125" style="133"/>
    <col min="22" max="22" width="33.6640625" style="133" bestFit="1" customWidth="1"/>
    <col min="23" max="16384" width="8.83203125" style="133"/>
  </cols>
  <sheetData>
    <row r="2" spans="1:22" x14ac:dyDescent="0.3">
      <c r="B2" s="133" t="s">
        <v>38</v>
      </c>
    </row>
    <row r="3" spans="1:22" x14ac:dyDescent="0.3">
      <c r="B3" s="133" t="s">
        <v>39</v>
      </c>
    </row>
    <row r="5" spans="1:22" s="134" customFormat="1" x14ac:dyDescent="0.3">
      <c r="D5" s="134" t="s">
        <v>25</v>
      </c>
      <c r="F5" s="134" t="s">
        <v>40</v>
      </c>
      <c r="H5" s="133" t="s">
        <v>4</v>
      </c>
    </row>
    <row r="6" spans="1:22" x14ac:dyDescent="0.3">
      <c r="A6" s="134"/>
      <c r="B6" s="133" t="s">
        <v>348</v>
      </c>
      <c r="D6" s="135">
        <v>500</v>
      </c>
      <c r="F6" s="136">
        <v>0.1</v>
      </c>
      <c r="H6" s="137">
        <v>1</v>
      </c>
      <c r="I6" s="137">
        <v>0.5</v>
      </c>
      <c r="J6" s="137">
        <v>-0.1</v>
      </c>
      <c r="L6" s="164"/>
      <c r="T6" s="165"/>
      <c r="V6" s="166"/>
    </row>
    <row r="7" spans="1:22" x14ac:dyDescent="0.3">
      <c r="A7" s="134"/>
      <c r="B7" s="133" t="s">
        <v>349</v>
      </c>
      <c r="D7" s="135">
        <v>200</v>
      </c>
      <c r="F7" s="136">
        <v>0.2</v>
      </c>
      <c r="H7" s="137">
        <v>0.5</v>
      </c>
      <c r="I7" s="137">
        <v>1</v>
      </c>
      <c r="J7" s="137">
        <v>0.5</v>
      </c>
      <c r="M7" s="164"/>
      <c r="T7" s="165"/>
      <c r="V7" s="166"/>
    </row>
    <row r="8" spans="1:22" x14ac:dyDescent="0.3">
      <c r="A8" s="134"/>
      <c r="B8" s="133" t="s">
        <v>350</v>
      </c>
      <c r="D8" s="135">
        <v>300</v>
      </c>
      <c r="F8" s="136">
        <v>0.3</v>
      </c>
      <c r="H8" s="137">
        <v>-0.1</v>
      </c>
      <c r="I8" s="137">
        <v>0.5</v>
      </c>
      <c r="J8" s="137">
        <v>1</v>
      </c>
      <c r="N8" s="164"/>
      <c r="T8" s="165"/>
      <c r="V8" s="166"/>
    </row>
    <row r="10" spans="1:22" x14ac:dyDescent="0.3">
      <c r="B10" s="133" t="s">
        <v>347</v>
      </c>
    </row>
    <row r="11" spans="1:22" x14ac:dyDescent="0.3">
      <c r="B11" s="138"/>
    </row>
    <row r="12" spans="1:22" x14ac:dyDescent="0.3">
      <c r="B12" s="138"/>
    </row>
    <row r="13" spans="1:22" x14ac:dyDescent="0.3">
      <c r="B13" s="138"/>
    </row>
    <row r="15" spans="1:22" x14ac:dyDescent="0.3">
      <c r="B15" s="133" t="s">
        <v>346</v>
      </c>
    </row>
    <row r="16" spans="1:22" x14ac:dyDescent="0.3">
      <c r="B16" s="138"/>
    </row>
    <row r="17" spans="2:3" x14ac:dyDescent="0.3">
      <c r="B17" s="138"/>
    </row>
    <row r="18" spans="2:3" x14ac:dyDescent="0.3">
      <c r="B18" s="138"/>
    </row>
    <row r="20" spans="2:3" x14ac:dyDescent="0.3">
      <c r="B20" s="133" t="s">
        <v>422</v>
      </c>
    </row>
    <row r="21" spans="2:3" x14ac:dyDescent="0.3">
      <c r="B21" s="138"/>
      <c r="C21" s="133" t="s">
        <v>418</v>
      </c>
    </row>
    <row r="22" spans="2:3" x14ac:dyDescent="0.3">
      <c r="B22" s="138"/>
      <c r="C22" s="133" t="s">
        <v>419</v>
      </c>
    </row>
    <row r="24" spans="2:3" x14ac:dyDescent="0.3">
      <c r="B24" s="133" t="s">
        <v>420</v>
      </c>
    </row>
    <row r="25" spans="2:3" x14ac:dyDescent="0.3">
      <c r="B25" s="133" t="s">
        <v>421</v>
      </c>
    </row>
    <row r="26" spans="2:3" x14ac:dyDescent="0.3">
      <c r="B26" s="138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24">
        <v>0.55000000000000004</v>
      </c>
    </row>
    <row r="4" spans="2:5" x14ac:dyDescent="0.3">
      <c r="C4" s="1" t="s">
        <v>439</v>
      </c>
      <c r="E4" s="124">
        <v>0.35</v>
      </c>
    </row>
    <row r="5" spans="2:5" x14ac:dyDescent="0.3">
      <c r="C5" s="1" t="s">
        <v>440</v>
      </c>
      <c r="E5" s="125">
        <v>0.01</v>
      </c>
    </row>
    <row r="6" spans="2:5" x14ac:dyDescent="0.3">
      <c r="C6" s="1" t="s">
        <v>441</v>
      </c>
      <c r="E6" s="125">
        <v>1.4999999999999999E-2</v>
      </c>
    </row>
    <row r="7" spans="2:5" x14ac:dyDescent="0.3">
      <c r="C7" s="1" t="s">
        <v>442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261</v>
      </c>
      <c r="B2" s="1" t="s">
        <v>362</v>
      </c>
    </row>
    <row r="3" spans="1:4" x14ac:dyDescent="0.3">
      <c r="B3" s="1" t="s">
        <v>322</v>
      </c>
      <c r="D3" s="112">
        <f>Case_WorkSpace!A1</f>
        <v>0</v>
      </c>
    </row>
    <row r="4" spans="1:4" x14ac:dyDescent="0.3">
      <c r="B4" s="1" t="s">
        <v>363</v>
      </c>
      <c r="D4" s="112">
        <f>Case_WorkSpace!A2</f>
        <v>0</v>
      </c>
    </row>
    <row r="5" spans="1:4" x14ac:dyDescent="0.3">
      <c r="B5" s="1" t="s">
        <v>364</v>
      </c>
      <c r="D5" s="112">
        <f>Case_WorkSpace!A3</f>
        <v>0</v>
      </c>
    </row>
    <row r="7" spans="1:4" x14ac:dyDescent="0.3">
      <c r="A7" s="105" t="s">
        <v>262</v>
      </c>
      <c r="B7" s="1" t="s">
        <v>373</v>
      </c>
    </row>
    <row r="8" spans="1:4" x14ac:dyDescent="0.3">
      <c r="B8" s="1" t="s">
        <v>365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12">
        <f>Case_WorkSpace!A1</f>
        <v>0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361</v>
      </c>
      <c r="B28" s="1" t="s">
        <v>360</v>
      </c>
    </row>
    <row r="29" spans="1:2" x14ac:dyDescent="0.3">
      <c r="B29" s="1" t="s">
        <v>359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02" t="s">
        <v>194</v>
      </c>
      <c r="D3" s="98" t="s">
        <v>193</v>
      </c>
    </row>
    <row r="4" spans="2:4" x14ac:dyDescent="0.3">
      <c r="C4" s="103" t="s">
        <v>195</v>
      </c>
      <c r="D4" s="99">
        <v>8.7499999999999994E-2</v>
      </c>
    </row>
    <row r="5" spans="2:4" x14ac:dyDescent="0.3">
      <c r="C5" s="103" t="s">
        <v>196</v>
      </c>
      <c r="D5" s="100" t="s">
        <v>197</v>
      </c>
    </row>
    <row r="6" spans="2:4" x14ac:dyDescent="0.3">
      <c r="C6" s="103" t="s">
        <v>402</v>
      </c>
      <c r="D6" s="152">
        <v>45836</v>
      </c>
    </row>
    <row r="7" spans="2:4" x14ac:dyDescent="0.3">
      <c r="C7" s="104"/>
      <c r="D7" s="101">
        <v>2000000</v>
      </c>
    </row>
    <row r="9" spans="2:4" x14ac:dyDescent="0.3">
      <c r="B9" s="1" t="s">
        <v>245</v>
      </c>
      <c r="C9" s="102" t="s">
        <v>194</v>
      </c>
      <c r="D9" s="106" t="s">
        <v>200</v>
      </c>
    </row>
    <row r="10" spans="2:4" x14ac:dyDescent="0.3">
      <c r="C10" s="103" t="s">
        <v>195</v>
      </c>
      <c r="D10" s="107">
        <v>2.9000000000000001E-2</v>
      </c>
    </row>
    <row r="11" spans="2:4" x14ac:dyDescent="0.3">
      <c r="C11" s="103" t="s">
        <v>196</v>
      </c>
      <c r="D11" s="108" t="s">
        <v>201</v>
      </c>
    </row>
    <row r="12" spans="2:4" x14ac:dyDescent="0.3">
      <c r="C12" s="103" t="s">
        <v>402</v>
      </c>
      <c r="D12" s="151">
        <v>46777</v>
      </c>
    </row>
    <row r="13" spans="2:4" x14ac:dyDescent="0.3">
      <c r="C13" s="104"/>
      <c r="D13" s="109">
        <v>1500000</v>
      </c>
    </row>
    <row r="15" spans="2:4" x14ac:dyDescent="0.3">
      <c r="B15" s="1" t="s">
        <v>244</v>
      </c>
      <c r="C15" s="102" t="s">
        <v>202</v>
      </c>
      <c r="D15" s="106" t="s">
        <v>254</v>
      </c>
    </row>
    <row r="16" spans="2:4" x14ac:dyDescent="0.3">
      <c r="C16" s="103" t="s">
        <v>403</v>
      </c>
      <c r="D16" s="108" t="s">
        <v>404</v>
      </c>
    </row>
    <row r="17" spans="2:4" x14ac:dyDescent="0.3">
      <c r="C17" s="104"/>
      <c r="D17" s="109">
        <v>1000000</v>
      </c>
    </row>
    <row r="18" spans="2:4" x14ac:dyDescent="0.3">
      <c r="D18" s="105"/>
    </row>
    <row r="19" spans="2:4" x14ac:dyDescent="0.3">
      <c r="B19" s="1" t="s">
        <v>243</v>
      </c>
      <c r="C19" s="102" t="s">
        <v>202</v>
      </c>
      <c r="D19" s="106" t="s">
        <v>253</v>
      </c>
    </row>
    <row r="20" spans="2:4" x14ac:dyDescent="0.3">
      <c r="C20" s="103" t="s">
        <v>403</v>
      </c>
      <c r="D20" s="108" t="s">
        <v>405</v>
      </c>
    </row>
    <row r="21" spans="2:4" x14ac:dyDescent="0.3">
      <c r="C21" s="104"/>
      <c r="D21" s="109">
        <v>1000000</v>
      </c>
    </row>
    <row r="22" spans="2:4" x14ac:dyDescent="0.3">
      <c r="D22" s="105"/>
    </row>
    <row r="23" spans="2:4" x14ac:dyDescent="0.3">
      <c r="B23" s="1" t="s">
        <v>247</v>
      </c>
      <c r="C23" s="13" t="s">
        <v>202</v>
      </c>
      <c r="D23" s="106" t="s">
        <v>255</v>
      </c>
    </row>
    <row r="24" spans="2:4" x14ac:dyDescent="0.3">
      <c r="C24" s="103" t="s">
        <v>403</v>
      </c>
      <c r="D24" s="108" t="s">
        <v>406</v>
      </c>
    </row>
    <row r="25" spans="2:4" x14ac:dyDescent="0.3">
      <c r="C25" s="18"/>
      <c r="D25" s="109">
        <v>1000000</v>
      </c>
    </row>
    <row r="26" spans="2:4" x14ac:dyDescent="0.3">
      <c r="D26" s="105"/>
    </row>
    <row r="27" spans="2:4" x14ac:dyDescent="0.3">
      <c r="B27" s="1" t="s">
        <v>248</v>
      </c>
      <c r="C27" s="102" t="s">
        <v>213</v>
      </c>
      <c r="D27" s="106" t="s">
        <v>256</v>
      </c>
    </row>
    <row r="28" spans="2:4" x14ac:dyDescent="0.3">
      <c r="C28" s="103" t="s">
        <v>403</v>
      </c>
      <c r="D28" s="108" t="s">
        <v>407</v>
      </c>
    </row>
    <row r="29" spans="2:4" x14ac:dyDescent="0.3">
      <c r="C29" s="104"/>
      <c r="D29" s="109">
        <v>1000000</v>
      </c>
    </row>
    <row r="30" spans="2:4" x14ac:dyDescent="0.3">
      <c r="D30" s="105"/>
    </row>
    <row r="31" spans="2:4" x14ac:dyDescent="0.3">
      <c r="B31" s="1" t="s">
        <v>249</v>
      </c>
      <c r="C31" s="13" t="s">
        <v>207</v>
      </c>
      <c r="D31" s="106" t="s">
        <v>206</v>
      </c>
    </row>
    <row r="32" spans="2:4" x14ac:dyDescent="0.3">
      <c r="C32" s="18"/>
      <c r="D32" s="109">
        <v>1250000</v>
      </c>
    </row>
    <row r="33" spans="2:4" x14ac:dyDescent="0.3">
      <c r="D33" s="105"/>
    </row>
    <row r="34" spans="2:4" x14ac:dyDescent="0.3">
      <c r="B34" s="1" t="s">
        <v>250</v>
      </c>
      <c r="C34" s="13" t="s">
        <v>207</v>
      </c>
      <c r="D34" s="106" t="s">
        <v>210</v>
      </c>
    </row>
    <row r="35" spans="2:4" x14ac:dyDescent="0.3">
      <c r="C35" s="18"/>
      <c r="D35" s="109">
        <v>1500000</v>
      </c>
    </row>
    <row r="36" spans="2:4" x14ac:dyDescent="0.3">
      <c r="D36" s="105"/>
    </row>
    <row r="37" spans="2:4" x14ac:dyDescent="0.3">
      <c r="B37" s="1" t="s">
        <v>251</v>
      </c>
      <c r="C37" s="13" t="s">
        <v>211</v>
      </c>
      <c r="D37" s="106" t="s">
        <v>212</v>
      </c>
    </row>
    <row r="38" spans="2:4" x14ac:dyDescent="0.3">
      <c r="C38" s="18"/>
      <c r="D38" s="109">
        <v>2000000</v>
      </c>
    </row>
    <row r="39" spans="2:4" x14ac:dyDescent="0.3">
      <c r="D39" s="105"/>
    </row>
    <row r="40" spans="2:4" x14ac:dyDescent="0.3">
      <c r="C40" s="110" t="s">
        <v>242</v>
      </c>
      <c r="D40" s="111" t="s">
        <v>214</v>
      </c>
    </row>
    <row r="41" spans="2:4" x14ac:dyDescent="0.3">
      <c r="D41" s="105"/>
    </row>
    <row r="42" spans="2:4" x14ac:dyDescent="0.3">
      <c r="C42" s="110" t="s">
        <v>242</v>
      </c>
      <c r="D42" s="111" t="s">
        <v>215</v>
      </c>
    </row>
    <row r="43" spans="2:4" x14ac:dyDescent="0.3">
      <c r="D43" s="105"/>
    </row>
    <row r="44" spans="2:4" x14ac:dyDescent="0.3">
      <c r="C44" s="110" t="s">
        <v>242</v>
      </c>
      <c r="D44" s="111" t="s">
        <v>216</v>
      </c>
    </row>
    <row r="46" spans="2:4" x14ac:dyDescent="0.3">
      <c r="D46" s="113"/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41"/>
      <c r="C2" s="105" t="s">
        <v>246</v>
      </c>
      <c r="D2" s="105" t="s">
        <v>246</v>
      </c>
      <c r="E2" s="105" t="s">
        <v>245</v>
      </c>
      <c r="F2" s="105" t="s">
        <v>245</v>
      </c>
      <c r="G2" s="105" t="s">
        <v>244</v>
      </c>
      <c r="H2" s="105" t="s">
        <v>244</v>
      </c>
      <c r="I2" s="105" t="s">
        <v>243</v>
      </c>
      <c r="J2" s="105" t="s">
        <v>243</v>
      </c>
      <c r="K2" s="105" t="s">
        <v>247</v>
      </c>
      <c r="L2" s="105" t="s">
        <v>248</v>
      </c>
      <c r="M2" s="105" t="s">
        <v>249</v>
      </c>
      <c r="N2" s="105" t="s">
        <v>250</v>
      </c>
      <c r="O2" s="105" t="s">
        <v>251</v>
      </c>
      <c r="P2" s="105" t="s">
        <v>214</v>
      </c>
      <c r="Q2" s="105" t="s">
        <v>215</v>
      </c>
      <c r="R2" s="105" t="s">
        <v>216</v>
      </c>
    </row>
    <row r="3" spans="2:18" s="132" customFormat="1" x14ac:dyDescent="0.3">
      <c r="B3" s="142"/>
      <c r="C3" s="143" t="s">
        <v>198</v>
      </c>
      <c r="D3" s="144" t="s">
        <v>199</v>
      </c>
      <c r="E3" s="143" t="s">
        <v>198</v>
      </c>
      <c r="F3" s="144" t="s">
        <v>199</v>
      </c>
      <c r="G3" s="143" t="s">
        <v>198</v>
      </c>
      <c r="H3" s="144" t="s">
        <v>203</v>
      </c>
      <c r="I3" s="143" t="s">
        <v>204</v>
      </c>
      <c r="J3" s="144" t="s">
        <v>205</v>
      </c>
      <c r="K3" s="145" t="s">
        <v>198</v>
      </c>
      <c r="L3" s="145" t="s">
        <v>198</v>
      </c>
      <c r="M3" s="145" t="s">
        <v>198</v>
      </c>
      <c r="N3" s="145" t="s">
        <v>198</v>
      </c>
      <c r="O3" s="145" t="s">
        <v>198</v>
      </c>
      <c r="P3" s="145" t="s">
        <v>198</v>
      </c>
      <c r="Q3" s="145" t="s">
        <v>198</v>
      </c>
      <c r="R3" s="145" t="s">
        <v>198</v>
      </c>
    </row>
    <row r="4" spans="2:18" x14ac:dyDescent="0.3">
      <c r="B4" s="73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02">
        <v>0.97099999999999997</v>
      </c>
      <c r="L4" s="102">
        <v>1.17</v>
      </c>
      <c r="M4" s="102">
        <v>2245.3130000000001</v>
      </c>
      <c r="N4" s="102">
        <v>4766.18</v>
      </c>
      <c r="O4" s="102">
        <v>75.209999999999994</v>
      </c>
      <c r="P4" s="102">
        <v>115.08</v>
      </c>
      <c r="Q4" s="102">
        <v>0.87929999999999997</v>
      </c>
      <c r="R4" s="102">
        <v>0.73919999999999997</v>
      </c>
    </row>
    <row r="5" spans="2:18" x14ac:dyDescent="0.3">
      <c r="B5" s="73">
        <v>44560</v>
      </c>
      <c r="C5" s="16">
        <v>15.260999999999999</v>
      </c>
      <c r="D5" s="17">
        <v>83.718000000000004</v>
      </c>
      <c r="E5" s="16">
        <v>106.63500000000001</v>
      </c>
      <c r="F5" s="17">
        <v>1.7370000000000001</v>
      </c>
      <c r="G5" s="16">
        <v>101.15</v>
      </c>
      <c r="H5" s="17">
        <v>-5.8999999999999997E-2</v>
      </c>
      <c r="I5" s="16">
        <v>106.65625</v>
      </c>
      <c r="J5" s="17">
        <v>1.421</v>
      </c>
      <c r="K5" s="103">
        <v>0.97699999999999998</v>
      </c>
      <c r="L5" s="103">
        <v>1.17</v>
      </c>
      <c r="M5" s="103">
        <v>2248.7930000000001</v>
      </c>
      <c r="N5" s="103">
        <v>4778.7299999999996</v>
      </c>
      <c r="O5" s="103">
        <v>76.989999999999995</v>
      </c>
      <c r="P5" s="103">
        <v>115.08</v>
      </c>
      <c r="Q5" s="103">
        <v>0.88290000000000002</v>
      </c>
      <c r="R5" s="103">
        <v>0.74060000000000004</v>
      </c>
    </row>
    <row r="6" spans="2:18" x14ac:dyDescent="0.3">
      <c r="B6" s="73">
        <v>44559</v>
      </c>
      <c r="C6" s="16">
        <v>15.497999999999999</v>
      </c>
      <c r="D6" s="17">
        <v>82.626999999999995</v>
      </c>
      <c r="E6" s="16">
        <v>106.43899999999999</v>
      </c>
      <c r="F6" s="17">
        <v>1.7709999999999999</v>
      </c>
      <c r="G6" s="16">
        <v>101.321</v>
      </c>
      <c r="H6" s="17">
        <v>-8.2000000000000003E-2</v>
      </c>
      <c r="I6" s="16">
        <v>106.4296875</v>
      </c>
      <c r="J6" s="17">
        <v>1.452</v>
      </c>
      <c r="K6" s="103">
        <v>1.0129999999999999</v>
      </c>
      <c r="L6" s="103">
        <v>1.153</v>
      </c>
      <c r="M6" s="103">
        <v>2249.2440000000001</v>
      </c>
      <c r="N6" s="103">
        <v>4793.0600000000004</v>
      </c>
      <c r="O6" s="103">
        <v>76.56</v>
      </c>
      <c r="P6" s="103">
        <v>114.95</v>
      </c>
      <c r="Q6" s="103">
        <v>0.88129999999999997</v>
      </c>
      <c r="R6" s="103">
        <v>0.74119999999999997</v>
      </c>
    </row>
    <row r="7" spans="2:18" x14ac:dyDescent="0.3">
      <c r="B7" s="73">
        <v>44558</v>
      </c>
      <c r="C7" s="16">
        <v>15.592000000000001</v>
      </c>
      <c r="D7" s="17">
        <v>82.32</v>
      </c>
      <c r="E7" s="16">
        <v>106.848</v>
      </c>
      <c r="F7" s="17">
        <v>1.702</v>
      </c>
      <c r="G7" s="16">
        <v>101.292</v>
      </c>
      <c r="H7" s="17">
        <v>-7.8E-2</v>
      </c>
      <c r="I7" s="16">
        <v>106.84375</v>
      </c>
      <c r="J7" s="17">
        <v>1.3959999999999999</v>
      </c>
      <c r="K7" s="103">
        <v>0.92500000000000004</v>
      </c>
      <c r="L7" s="103">
        <v>1.0940000000000001</v>
      </c>
      <c r="M7" s="103">
        <v>2246.5050000000001</v>
      </c>
      <c r="N7" s="103">
        <v>4786.3500000000004</v>
      </c>
      <c r="O7" s="103">
        <v>75.98</v>
      </c>
      <c r="P7" s="103">
        <v>114.82</v>
      </c>
      <c r="Q7" s="103">
        <v>0.88429999999999997</v>
      </c>
      <c r="R7" s="103">
        <v>0.74450000000000005</v>
      </c>
    </row>
    <row r="8" spans="2:18" x14ac:dyDescent="0.3">
      <c r="B8" s="73">
        <v>44557</v>
      </c>
      <c r="C8" s="16">
        <v>17.366</v>
      </c>
      <c r="D8" s="17">
        <v>76.820999999999998</v>
      </c>
      <c r="E8" s="16">
        <v>106.914</v>
      </c>
      <c r="F8" s="17">
        <v>1.6919999999999999</v>
      </c>
      <c r="G8" s="16">
        <v>101.3</v>
      </c>
      <c r="H8" s="17">
        <v>-7.9000000000000001E-2</v>
      </c>
      <c r="I8" s="16">
        <v>106.8515625</v>
      </c>
      <c r="J8" s="17">
        <v>1.395</v>
      </c>
      <c r="K8" s="103">
        <v>0.92500000000000004</v>
      </c>
      <c r="L8" s="103">
        <v>1.1200000000000001</v>
      </c>
      <c r="M8" s="103">
        <v>2261.4589999999998</v>
      </c>
      <c r="N8" s="103">
        <v>4791.1899999999996</v>
      </c>
      <c r="O8" s="103">
        <v>75.569999999999993</v>
      </c>
      <c r="P8" s="103">
        <v>114.87</v>
      </c>
      <c r="Q8" s="103">
        <v>0.88280000000000003</v>
      </c>
      <c r="R8" s="103">
        <v>0.74390000000000001</v>
      </c>
    </row>
    <row r="9" spans="2:18" x14ac:dyDescent="0.3">
      <c r="B9" s="73">
        <v>44553</v>
      </c>
      <c r="C9" s="16">
        <v>19.382000000000001</v>
      </c>
      <c r="D9" s="17">
        <v>71.411000000000001</v>
      </c>
      <c r="E9" s="16">
        <v>106.61499999999999</v>
      </c>
      <c r="F9" s="17">
        <v>1.7430000000000001</v>
      </c>
      <c r="G9" s="16">
        <v>101.30200000000001</v>
      </c>
      <c r="H9" s="17">
        <v>-7.9000000000000001E-2</v>
      </c>
      <c r="I9" s="16">
        <v>106.7890625</v>
      </c>
      <c r="J9" s="17">
        <v>1.4039999999999999</v>
      </c>
      <c r="K9" s="103">
        <v>0.92200000000000004</v>
      </c>
      <c r="L9" s="103">
        <v>1.111</v>
      </c>
      <c r="M9" s="103">
        <v>2241.576</v>
      </c>
      <c r="N9" s="103">
        <v>4725.79</v>
      </c>
      <c r="O9" s="103">
        <v>73.790000000000006</v>
      </c>
      <c r="P9" s="103">
        <v>114.39</v>
      </c>
      <c r="Q9" s="103">
        <v>0.88280000000000003</v>
      </c>
      <c r="R9" s="103">
        <v>0.74570000000000003</v>
      </c>
    </row>
    <row r="10" spans="2:18" x14ac:dyDescent="0.3">
      <c r="B10" s="73">
        <v>44552</v>
      </c>
      <c r="C10" s="16">
        <v>19.382999999999999</v>
      </c>
      <c r="D10" s="17">
        <v>79.903000000000006</v>
      </c>
      <c r="E10" s="16">
        <v>106.801</v>
      </c>
      <c r="F10" s="17">
        <v>1.712</v>
      </c>
      <c r="G10" s="16">
        <v>101.399</v>
      </c>
      <c r="H10" s="17">
        <v>-9.1999999999999998E-2</v>
      </c>
      <c r="I10" s="16">
        <v>107.0390625</v>
      </c>
      <c r="J10" s="17">
        <v>1.371</v>
      </c>
      <c r="K10" s="103">
        <v>0.88600000000000001</v>
      </c>
      <c r="L10" s="103">
        <v>1.048</v>
      </c>
      <c r="M10" s="103">
        <v>2221.9029999999998</v>
      </c>
      <c r="N10" s="103">
        <v>4696.5600000000004</v>
      </c>
      <c r="O10" s="103">
        <v>72.760000000000005</v>
      </c>
      <c r="P10" s="103">
        <v>114.1</v>
      </c>
      <c r="Q10" s="103">
        <v>0.88290000000000002</v>
      </c>
      <c r="R10" s="103">
        <v>0.74890000000000001</v>
      </c>
    </row>
    <row r="11" spans="2:18" x14ac:dyDescent="0.3">
      <c r="B11" s="73">
        <v>44551</v>
      </c>
      <c r="C11" s="16">
        <v>19.382999999999999</v>
      </c>
      <c r="D11" s="17">
        <v>79.474000000000004</v>
      </c>
      <c r="E11" s="16">
        <v>106.696</v>
      </c>
      <c r="F11" s="17">
        <v>1.7310000000000001</v>
      </c>
      <c r="G11" s="16">
        <v>101.46599999999999</v>
      </c>
      <c r="H11" s="17">
        <v>-0.10100000000000001</v>
      </c>
      <c r="I11" s="16">
        <v>107.0234375</v>
      </c>
      <c r="J11" s="17">
        <v>1.373</v>
      </c>
      <c r="K11" s="103">
        <v>0.873</v>
      </c>
      <c r="L11" s="103">
        <v>1.0049999999999999</v>
      </c>
      <c r="M11" s="103">
        <v>2202.9470000000001</v>
      </c>
      <c r="N11" s="103">
        <v>4649.2299999999996</v>
      </c>
      <c r="O11" s="103">
        <v>71.12</v>
      </c>
      <c r="P11" s="103">
        <v>114.1</v>
      </c>
      <c r="Q11" s="103">
        <v>0.88600000000000001</v>
      </c>
      <c r="R11" s="103">
        <v>0.75370000000000004</v>
      </c>
    </row>
    <row r="12" spans="2:18" x14ac:dyDescent="0.3">
      <c r="B12" s="73">
        <v>44550</v>
      </c>
      <c r="C12" s="16">
        <v>19.044</v>
      </c>
      <c r="D12" s="17">
        <v>80.381</v>
      </c>
      <c r="E12" s="16">
        <v>106.749</v>
      </c>
      <c r="F12" s="17">
        <v>1.7230000000000001</v>
      </c>
      <c r="G12" s="16">
        <v>101.55500000000001</v>
      </c>
      <c r="H12" s="17">
        <v>-0.113</v>
      </c>
      <c r="I12" s="16">
        <v>107.3203125</v>
      </c>
      <c r="J12" s="17">
        <v>1.333</v>
      </c>
      <c r="K12" s="103">
        <v>0.77200000000000002</v>
      </c>
      <c r="L12" s="103">
        <v>0.92900000000000005</v>
      </c>
      <c r="M12" s="103">
        <v>2139.875</v>
      </c>
      <c r="N12" s="103">
        <v>4568.0200000000004</v>
      </c>
      <c r="O12" s="103">
        <v>68.23</v>
      </c>
      <c r="P12" s="103">
        <v>113.61</v>
      </c>
      <c r="Q12" s="103">
        <v>0.88680000000000003</v>
      </c>
      <c r="R12" s="103">
        <v>0.7571</v>
      </c>
    </row>
    <row r="13" spans="2:18" x14ac:dyDescent="0.3">
      <c r="B13" s="73">
        <v>44547</v>
      </c>
      <c r="C13" s="16">
        <v>19.47</v>
      </c>
      <c r="D13" s="17">
        <v>79.004999999999995</v>
      </c>
      <c r="E13" s="16">
        <v>106.816</v>
      </c>
      <c r="F13" s="17">
        <v>1.712</v>
      </c>
      <c r="G13" s="16">
        <v>101.504</v>
      </c>
      <c r="H13" s="17">
        <v>-0.106</v>
      </c>
      <c r="I13" s="16">
        <v>107.3671875</v>
      </c>
      <c r="J13" s="17">
        <v>1.327</v>
      </c>
      <c r="K13" s="103">
        <v>0.75900000000000001</v>
      </c>
      <c r="L13" s="103">
        <v>0.89400000000000002</v>
      </c>
      <c r="M13" s="103">
        <v>2173.931</v>
      </c>
      <c r="N13" s="103">
        <v>4620.6400000000003</v>
      </c>
      <c r="O13" s="103">
        <v>70.86</v>
      </c>
      <c r="P13" s="103">
        <v>113.63</v>
      </c>
      <c r="Q13" s="103">
        <v>0.88990000000000002</v>
      </c>
      <c r="R13" s="103">
        <v>0.75549999999999995</v>
      </c>
    </row>
    <row r="14" spans="2:18" x14ac:dyDescent="0.3">
      <c r="B14" s="73">
        <v>44546</v>
      </c>
      <c r="C14" s="16">
        <v>19.315999999999999</v>
      </c>
      <c r="D14" s="17">
        <v>79.352999999999994</v>
      </c>
      <c r="E14" s="16">
        <v>106.91</v>
      </c>
      <c r="F14" s="17">
        <v>1.6970000000000001</v>
      </c>
      <c r="G14" s="16">
        <v>101.52</v>
      </c>
      <c r="H14" s="17">
        <v>-0.108</v>
      </c>
      <c r="I14" s="16">
        <v>107.3671875</v>
      </c>
      <c r="J14" s="17">
        <v>1.3280000000000001</v>
      </c>
      <c r="K14" s="103">
        <v>0.75700000000000001</v>
      </c>
      <c r="L14" s="103">
        <v>0.97299999999999998</v>
      </c>
      <c r="M14" s="103">
        <v>2152.4549999999999</v>
      </c>
      <c r="N14" s="103">
        <v>4668.67</v>
      </c>
      <c r="O14" s="103">
        <v>72.38</v>
      </c>
      <c r="P14" s="103">
        <v>113.67</v>
      </c>
      <c r="Q14" s="103">
        <v>0.88260000000000005</v>
      </c>
      <c r="R14" s="103">
        <v>0.75060000000000004</v>
      </c>
    </row>
    <row r="15" spans="2:18" x14ac:dyDescent="0.3">
      <c r="B15" s="73">
        <v>44545</v>
      </c>
      <c r="C15" s="16">
        <v>19.797999999999998</v>
      </c>
      <c r="D15" s="17">
        <v>77.646000000000001</v>
      </c>
      <c r="E15" s="16">
        <v>106.499</v>
      </c>
      <c r="F15" s="17">
        <v>1.7669999999999999</v>
      </c>
      <c r="G15" s="16">
        <v>101.41</v>
      </c>
      <c r="H15" s="17">
        <v>-9.2999999999999999E-2</v>
      </c>
      <c r="I15" s="16">
        <v>106.875</v>
      </c>
      <c r="J15" s="17">
        <v>1.3959999999999999</v>
      </c>
      <c r="K15" s="103">
        <v>0.73599999999999999</v>
      </c>
      <c r="L15" s="103">
        <v>0.91700000000000004</v>
      </c>
      <c r="M15" s="103">
        <v>2195.2089999999998</v>
      </c>
      <c r="N15" s="103">
        <v>4709.8500000000004</v>
      </c>
      <c r="O15" s="103">
        <v>70.87</v>
      </c>
      <c r="P15" s="103">
        <v>114.04</v>
      </c>
      <c r="Q15" s="103">
        <v>0.88539999999999996</v>
      </c>
      <c r="R15" s="103">
        <v>0.754</v>
      </c>
    </row>
    <row r="16" spans="2:18" x14ac:dyDescent="0.3">
      <c r="B16" s="73">
        <v>44544</v>
      </c>
      <c r="C16" s="16">
        <v>20.045999999999999</v>
      </c>
      <c r="D16" s="17">
        <v>76.847999999999999</v>
      </c>
      <c r="E16" s="16">
        <v>106.622</v>
      </c>
      <c r="F16" s="17">
        <v>1.7470000000000001</v>
      </c>
      <c r="G16" s="16">
        <v>101.381</v>
      </c>
      <c r="H16" s="17">
        <v>-8.8999999999999996E-2</v>
      </c>
      <c r="I16" s="16">
        <v>106.9140625</v>
      </c>
      <c r="J16" s="17">
        <v>1.391</v>
      </c>
      <c r="K16" s="103">
        <v>0.72399999999999998</v>
      </c>
      <c r="L16" s="103">
        <v>0.93200000000000005</v>
      </c>
      <c r="M16" s="103">
        <v>2159.65</v>
      </c>
      <c r="N16" s="103">
        <v>4634.09</v>
      </c>
      <c r="O16" s="103">
        <v>70.73</v>
      </c>
      <c r="P16" s="103">
        <v>113.7</v>
      </c>
      <c r="Q16" s="103">
        <v>0.88819999999999999</v>
      </c>
      <c r="R16" s="103">
        <v>0.75590000000000002</v>
      </c>
    </row>
    <row r="17" spans="2:18" x14ac:dyDescent="0.3">
      <c r="B17" s="73">
        <v>44543</v>
      </c>
      <c r="C17" s="16">
        <v>20.657</v>
      </c>
      <c r="D17" s="17">
        <v>75.09</v>
      </c>
      <c r="E17" s="16">
        <v>106.827</v>
      </c>
      <c r="F17" s="17">
        <v>1.7130000000000001</v>
      </c>
      <c r="G17" s="16">
        <v>101.366</v>
      </c>
      <c r="H17" s="17">
        <v>-8.6999999999999994E-2</v>
      </c>
      <c r="I17" s="16">
        <v>107.1796875</v>
      </c>
      <c r="J17" s="17">
        <v>1.355</v>
      </c>
      <c r="K17" s="103">
        <v>0.69699999999999995</v>
      </c>
      <c r="L17" s="103">
        <v>0.90700000000000003</v>
      </c>
      <c r="M17" s="103">
        <v>2180.4949999999999</v>
      </c>
      <c r="N17" s="103">
        <v>4668.97</v>
      </c>
      <c r="O17" s="103">
        <v>71.290000000000006</v>
      </c>
      <c r="P17" s="103">
        <v>113.54</v>
      </c>
      <c r="Q17" s="103">
        <v>0.8861</v>
      </c>
      <c r="R17" s="103">
        <v>0.75690000000000002</v>
      </c>
    </row>
    <row r="18" spans="2:18" x14ac:dyDescent="0.3">
      <c r="B18" s="73">
        <v>44540</v>
      </c>
      <c r="C18" s="16">
        <v>20.780999999999999</v>
      </c>
      <c r="D18" s="17">
        <v>74.667000000000002</v>
      </c>
      <c r="E18" s="16">
        <v>106.49</v>
      </c>
      <c r="F18" s="17">
        <v>1.77</v>
      </c>
      <c r="G18" s="16">
        <v>101.345</v>
      </c>
      <c r="H18" s="17">
        <v>-8.4000000000000005E-2</v>
      </c>
      <c r="I18" s="16">
        <v>106.7734375</v>
      </c>
      <c r="J18" s="17">
        <v>1.411</v>
      </c>
      <c r="K18" s="103">
        <v>0.74099999999999999</v>
      </c>
      <c r="L18" s="103">
        <v>0.96299999999999997</v>
      </c>
      <c r="M18" s="103">
        <v>2211.806</v>
      </c>
      <c r="N18" s="103">
        <v>4712.0200000000004</v>
      </c>
      <c r="O18" s="103">
        <v>71.67</v>
      </c>
      <c r="P18" s="103">
        <v>113.44</v>
      </c>
      <c r="Q18" s="103">
        <v>0.88360000000000005</v>
      </c>
      <c r="R18" s="103">
        <v>0.75339999999999996</v>
      </c>
    </row>
    <row r="19" spans="2:18" x14ac:dyDescent="0.3">
      <c r="B19" s="73">
        <v>44539</v>
      </c>
      <c r="C19" s="16">
        <v>20.937000000000001</v>
      </c>
      <c r="D19" s="17">
        <v>74.165000000000006</v>
      </c>
      <c r="E19" s="16">
        <v>106.443</v>
      </c>
      <c r="F19" s="17">
        <v>1.7789999999999999</v>
      </c>
      <c r="G19" s="16">
        <v>101.428</v>
      </c>
      <c r="H19" s="17">
        <v>-9.5000000000000001E-2</v>
      </c>
      <c r="I19" s="16">
        <v>106.6640625</v>
      </c>
      <c r="J19" s="17">
        <v>1.427</v>
      </c>
      <c r="K19" s="103">
        <v>0.755</v>
      </c>
      <c r="L19" s="103">
        <v>0.995</v>
      </c>
      <c r="M19" s="103">
        <v>2220.2049999999999</v>
      </c>
      <c r="N19" s="103">
        <v>4667.45</v>
      </c>
      <c r="O19" s="103">
        <v>70.94</v>
      </c>
      <c r="P19" s="103">
        <v>113.49</v>
      </c>
      <c r="Q19" s="103">
        <v>0.88549999999999995</v>
      </c>
      <c r="R19" s="103">
        <v>0.75649999999999995</v>
      </c>
    </row>
    <row r="20" spans="2:18" x14ac:dyDescent="0.3">
      <c r="B20" s="73">
        <v>44538</v>
      </c>
      <c r="C20" s="16">
        <v>20.657</v>
      </c>
      <c r="D20" s="17">
        <v>74.608999999999995</v>
      </c>
      <c r="E20" s="16">
        <v>106.444</v>
      </c>
      <c r="F20" s="17">
        <v>1.78</v>
      </c>
      <c r="G20" s="16">
        <v>101.48</v>
      </c>
      <c r="H20" s="17">
        <v>-0.10199999999999999</v>
      </c>
      <c r="I20" s="16">
        <v>106.4921875</v>
      </c>
      <c r="J20" s="17">
        <v>1.45</v>
      </c>
      <c r="K20" s="103">
        <v>0.77500000000000002</v>
      </c>
      <c r="L20" s="103">
        <v>1.0249999999999999</v>
      </c>
      <c r="M20" s="103">
        <v>2271.7060000000001</v>
      </c>
      <c r="N20" s="103">
        <v>4701.21</v>
      </c>
      <c r="O20" s="103">
        <v>72.36</v>
      </c>
      <c r="P20" s="103">
        <v>113.67</v>
      </c>
      <c r="Q20" s="103">
        <v>0.88170000000000004</v>
      </c>
      <c r="R20" s="103">
        <v>0.75729999999999997</v>
      </c>
    </row>
    <row r="21" spans="2:18" x14ac:dyDescent="0.3">
      <c r="B21" s="73">
        <v>44537</v>
      </c>
      <c r="C21" s="16">
        <v>19.751000000000001</v>
      </c>
      <c r="D21" s="17">
        <v>76.97</v>
      </c>
      <c r="E21" s="16">
        <v>106.65900000000001</v>
      </c>
      <c r="F21" s="17">
        <v>1.744</v>
      </c>
      <c r="G21" s="16">
        <v>101.392</v>
      </c>
      <c r="H21" s="17">
        <v>-0.09</v>
      </c>
      <c r="I21" s="16">
        <v>106.7265625</v>
      </c>
      <c r="J21" s="17">
        <v>1.419</v>
      </c>
      <c r="K21" s="103">
        <v>0.73</v>
      </c>
      <c r="L21" s="103">
        <v>0.92</v>
      </c>
      <c r="M21" s="103">
        <v>2253.788</v>
      </c>
      <c r="N21" s="103">
        <v>4686.75</v>
      </c>
      <c r="O21" s="103">
        <v>72.05</v>
      </c>
      <c r="P21" s="103">
        <v>113.6</v>
      </c>
      <c r="Q21" s="103">
        <v>0.88749999999999996</v>
      </c>
      <c r="R21" s="103">
        <v>0.75509999999999999</v>
      </c>
    </row>
    <row r="22" spans="2:18" x14ac:dyDescent="0.3">
      <c r="B22" s="73">
        <v>44536</v>
      </c>
      <c r="C22" s="16">
        <v>18.347000000000001</v>
      </c>
      <c r="D22" s="17">
        <v>81.006</v>
      </c>
      <c r="E22" s="16">
        <v>106.75</v>
      </c>
      <c r="F22" s="17">
        <v>1.73</v>
      </c>
      <c r="G22" s="16">
        <v>101.601</v>
      </c>
      <c r="H22" s="17">
        <v>-0.11799999999999999</v>
      </c>
      <c r="I22" s="16">
        <v>107.0390625</v>
      </c>
      <c r="J22" s="17">
        <v>1.3759999999999999</v>
      </c>
      <c r="K22" s="103">
        <v>0.73799999999999999</v>
      </c>
      <c r="L22" s="103">
        <v>0.877</v>
      </c>
      <c r="M22" s="103">
        <v>2203.4789999999998</v>
      </c>
      <c r="N22" s="103">
        <v>4591.67</v>
      </c>
      <c r="O22" s="103">
        <v>69.489999999999995</v>
      </c>
      <c r="P22" s="103">
        <v>113.48</v>
      </c>
      <c r="Q22" s="103">
        <v>0.8861</v>
      </c>
      <c r="R22" s="103">
        <v>0.75390000000000001</v>
      </c>
    </row>
    <row r="23" spans="2:18" x14ac:dyDescent="0.3">
      <c r="B23" s="73">
        <v>44533</v>
      </c>
      <c r="C23" s="16">
        <v>20.129000000000001</v>
      </c>
      <c r="D23" s="17">
        <v>76.686000000000007</v>
      </c>
      <c r="E23" s="16">
        <v>107.116</v>
      </c>
      <c r="F23" s="17">
        <v>1.669</v>
      </c>
      <c r="G23" s="16">
        <v>101.504</v>
      </c>
      <c r="H23" s="17">
        <v>-0.105</v>
      </c>
      <c r="I23" s="16">
        <v>107.6328125</v>
      </c>
      <c r="J23" s="17">
        <v>1.296</v>
      </c>
      <c r="K23" s="103">
        <v>0.747</v>
      </c>
      <c r="L23" s="103">
        <v>0.91400000000000003</v>
      </c>
      <c r="M23" s="103">
        <v>2159.31</v>
      </c>
      <c r="N23" s="103">
        <v>4538.43</v>
      </c>
      <c r="O23" s="103">
        <v>66.260000000000005</v>
      </c>
      <c r="P23" s="103">
        <v>112.8</v>
      </c>
      <c r="Q23" s="103">
        <v>0.88400000000000001</v>
      </c>
      <c r="R23" s="103">
        <v>0.75560000000000005</v>
      </c>
    </row>
    <row r="24" spans="2:18" x14ac:dyDescent="0.3">
      <c r="B24" s="73">
        <v>44532</v>
      </c>
      <c r="C24" s="16">
        <v>23.059000000000001</v>
      </c>
      <c r="D24" s="17">
        <v>69.284999999999997</v>
      </c>
      <c r="E24" s="16">
        <v>106.58799999999999</v>
      </c>
      <c r="F24" s="17">
        <v>1.758</v>
      </c>
      <c r="G24" s="16">
        <v>101.327</v>
      </c>
      <c r="H24" s="17">
        <v>-8.1000000000000003E-2</v>
      </c>
      <c r="I24" s="16">
        <v>106.984375</v>
      </c>
      <c r="J24" s="17">
        <v>1.385</v>
      </c>
      <c r="K24" s="103">
        <v>0.81100000000000005</v>
      </c>
      <c r="L24" s="103">
        <v>0.95299999999999996</v>
      </c>
      <c r="M24" s="103">
        <v>2206.3330000000001</v>
      </c>
      <c r="N24" s="103">
        <v>4577.1000000000004</v>
      </c>
      <c r="O24" s="103">
        <v>66.5</v>
      </c>
      <c r="P24" s="103">
        <v>113.11</v>
      </c>
      <c r="Q24" s="103">
        <v>0.88490000000000002</v>
      </c>
      <c r="R24" s="103">
        <v>0.75170000000000003</v>
      </c>
    </row>
    <row r="25" spans="2:18" x14ac:dyDescent="0.3">
      <c r="B25" s="73">
        <v>44531</v>
      </c>
      <c r="C25" s="16">
        <v>24.603999999999999</v>
      </c>
      <c r="D25" s="17">
        <v>65.796999999999997</v>
      </c>
      <c r="E25" s="16">
        <v>106.697</v>
      </c>
      <c r="F25" s="17">
        <v>1.7410000000000001</v>
      </c>
      <c r="G25" s="16">
        <v>101.276</v>
      </c>
      <c r="H25" s="17">
        <v>-7.3999999999999996E-2</v>
      </c>
      <c r="I25" s="16">
        <v>107.3671875</v>
      </c>
      <c r="J25" s="17">
        <v>1.333</v>
      </c>
      <c r="K25" s="103">
        <v>0.82</v>
      </c>
      <c r="L25" s="103">
        <v>1.0089999999999999</v>
      </c>
      <c r="M25" s="103">
        <v>2147.42</v>
      </c>
      <c r="N25" s="103">
        <v>4513.04</v>
      </c>
      <c r="O25" s="103">
        <v>65.569999999999993</v>
      </c>
      <c r="P25" s="103">
        <v>112.78</v>
      </c>
      <c r="Q25" s="103">
        <v>0.88339999999999996</v>
      </c>
      <c r="R25" s="103">
        <v>0.75329999999999997</v>
      </c>
    </row>
    <row r="26" spans="2:18" x14ac:dyDescent="0.3">
      <c r="B26" s="73">
        <v>44530</v>
      </c>
      <c r="C26" s="16">
        <v>24.370999999999999</v>
      </c>
      <c r="D26" s="17">
        <v>66.241</v>
      </c>
      <c r="E26" s="16">
        <v>106.65900000000001</v>
      </c>
      <c r="F26" s="17">
        <v>1.748</v>
      </c>
      <c r="G26" s="16">
        <v>101.31399999999999</v>
      </c>
      <c r="H26" s="17">
        <v>-7.9000000000000001E-2</v>
      </c>
      <c r="I26" s="16">
        <v>107.0390625</v>
      </c>
      <c r="J26" s="17">
        <v>1.3779999999999999</v>
      </c>
      <c r="K26" s="103">
        <v>0.80900000000000005</v>
      </c>
      <c r="L26" s="103">
        <v>0.96799999999999997</v>
      </c>
      <c r="M26" s="103">
        <v>2198.9079999999999</v>
      </c>
      <c r="N26" s="103">
        <v>4567</v>
      </c>
      <c r="O26" s="103">
        <v>66.180000000000007</v>
      </c>
      <c r="P26" s="103">
        <v>113.17</v>
      </c>
      <c r="Q26" s="103">
        <v>0.88190000000000002</v>
      </c>
      <c r="R26" s="103">
        <v>0.75180000000000002</v>
      </c>
    </row>
    <row r="27" spans="2:18" x14ac:dyDescent="0.3">
      <c r="B27" s="73">
        <v>44529</v>
      </c>
      <c r="C27" s="16">
        <v>23.614000000000001</v>
      </c>
      <c r="D27" s="17">
        <v>67.819999999999993</v>
      </c>
      <c r="E27" s="16">
        <v>106.43600000000001</v>
      </c>
      <c r="F27" s="17">
        <v>1.7849999999999999</v>
      </c>
      <c r="G27" s="16">
        <v>101.188</v>
      </c>
      <c r="H27" s="17">
        <v>-6.2E-2</v>
      </c>
      <c r="I27" s="16">
        <v>106.8515625</v>
      </c>
      <c r="J27" s="17">
        <v>1.4039999999999999</v>
      </c>
      <c r="K27" s="103">
        <v>0.86099999999999999</v>
      </c>
      <c r="L27" s="103">
        <v>0.97599999999999998</v>
      </c>
      <c r="M27" s="103">
        <v>2241.9760000000001</v>
      </c>
      <c r="N27" s="103">
        <v>4655.2700000000004</v>
      </c>
      <c r="O27" s="103">
        <v>69.95</v>
      </c>
      <c r="P27" s="103">
        <v>113.53</v>
      </c>
      <c r="Q27" s="103">
        <v>0.88549999999999995</v>
      </c>
      <c r="R27" s="103">
        <v>0.75109999999999999</v>
      </c>
    </row>
    <row r="28" spans="2:18" x14ac:dyDescent="0.3">
      <c r="B28" s="73">
        <v>44526</v>
      </c>
      <c r="C28" s="16">
        <v>24.687000000000001</v>
      </c>
      <c r="D28" s="17">
        <v>65.498999999999995</v>
      </c>
      <c r="E28" s="16">
        <v>106.581</v>
      </c>
      <c r="F28" s="17">
        <v>1.762</v>
      </c>
      <c r="G28" s="16">
        <v>101.21</v>
      </c>
      <c r="H28" s="17">
        <v>-6.5000000000000002E-2</v>
      </c>
      <c r="I28" s="16">
        <v>106.9296875</v>
      </c>
      <c r="J28" s="17">
        <v>1.3939999999999999</v>
      </c>
      <c r="K28" s="103">
        <v>0.82499999999999996</v>
      </c>
      <c r="L28" s="103">
        <v>0.97199999999999998</v>
      </c>
      <c r="M28" s="103">
        <v>2245.9349999999999</v>
      </c>
      <c r="N28" s="103">
        <v>4594.62</v>
      </c>
      <c r="O28" s="103">
        <v>68.150000000000006</v>
      </c>
      <c r="P28" s="103">
        <v>113.38</v>
      </c>
      <c r="Q28" s="103">
        <v>0.88339999999999996</v>
      </c>
      <c r="R28" s="103">
        <v>0.74990000000000001</v>
      </c>
    </row>
    <row r="29" spans="2:18" x14ac:dyDescent="0.3">
      <c r="B29" s="73">
        <v>44524</v>
      </c>
      <c r="C29" s="16">
        <v>24.132000000000001</v>
      </c>
      <c r="D29" s="17">
        <v>66.617000000000004</v>
      </c>
      <c r="E29" s="16">
        <v>105.908</v>
      </c>
      <c r="F29" s="17">
        <v>1.875</v>
      </c>
      <c r="G29" s="16">
        <v>101.056</v>
      </c>
      <c r="H29" s="17">
        <v>-4.3999999999999997E-2</v>
      </c>
      <c r="I29" s="16">
        <v>105.640625</v>
      </c>
      <c r="J29" s="17">
        <v>1.5720000000000001</v>
      </c>
      <c r="K29" s="103">
        <v>0.996</v>
      </c>
      <c r="L29" s="103">
        <v>1.073</v>
      </c>
      <c r="M29" s="103">
        <v>2331.4589999999998</v>
      </c>
      <c r="N29" s="103">
        <v>4701.46</v>
      </c>
      <c r="O29" s="103">
        <v>78.39</v>
      </c>
      <c r="P29" s="103">
        <v>115.43</v>
      </c>
      <c r="Q29" s="103">
        <v>0.89290000000000003</v>
      </c>
      <c r="R29" s="103">
        <v>0.75029999999999997</v>
      </c>
    </row>
    <row r="30" spans="2:18" x14ac:dyDescent="0.3">
      <c r="B30" s="73">
        <v>44523</v>
      </c>
      <c r="C30" s="16">
        <v>24.018000000000001</v>
      </c>
      <c r="D30" s="17">
        <v>66.733000000000004</v>
      </c>
      <c r="E30" s="16">
        <v>106.02500000000001</v>
      </c>
      <c r="F30" s="17">
        <v>1.8560000000000001</v>
      </c>
      <c r="G30" s="16">
        <v>101.16800000000001</v>
      </c>
      <c r="H30" s="17">
        <v>-5.8999999999999997E-2</v>
      </c>
      <c r="I30" s="16">
        <v>105.5234375</v>
      </c>
      <c r="J30" s="17">
        <v>1.5880000000000001</v>
      </c>
      <c r="K30" s="103">
        <v>0.997</v>
      </c>
      <c r="L30" s="103">
        <v>1.06</v>
      </c>
      <c r="M30" s="103">
        <v>2327.855</v>
      </c>
      <c r="N30" s="103">
        <v>4690.7</v>
      </c>
      <c r="O30" s="103">
        <v>78.5</v>
      </c>
      <c r="P30" s="103">
        <v>115.14</v>
      </c>
      <c r="Q30" s="103">
        <v>0.88900000000000001</v>
      </c>
      <c r="R30" s="103">
        <v>0.74750000000000005</v>
      </c>
    </row>
    <row r="31" spans="2:18" x14ac:dyDescent="0.3">
      <c r="B31" s="73">
        <v>44522</v>
      </c>
      <c r="C31" s="16">
        <v>23.978000000000002</v>
      </c>
      <c r="D31" s="17">
        <v>66.731999999999999</v>
      </c>
      <c r="E31" s="16">
        <v>106.30500000000001</v>
      </c>
      <c r="F31" s="17">
        <v>1.81</v>
      </c>
      <c r="G31" s="16">
        <v>101.176</v>
      </c>
      <c r="H31" s="17">
        <v>-0.06</v>
      </c>
      <c r="I31" s="16">
        <v>105.7421875</v>
      </c>
      <c r="J31" s="17">
        <v>1.5580000000000001</v>
      </c>
      <c r="K31" s="103">
        <v>0.93300000000000005</v>
      </c>
      <c r="L31" s="103">
        <v>0.95499999999999996</v>
      </c>
      <c r="M31" s="103">
        <v>2331.348</v>
      </c>
      <c r="N31" s="103">
        <v>4682.9399999999996</v>
      </c>
      <c r="O31" s="103">
        <v>76.75</v>
      </c>
      <c r="P31" s="103">
        <v>114.88</v>
      </c>
      <c r="Q31" s="103">
        <v>0.8901</v>
      </c>
      <c r="R31" s="103">
        <v>0.74660000000000004</v>
      </c>
    </row>
    <row r="32" spans="2:18" x14ac:dyDescent="0.3">
      <c r="B32" s="73">
        <v>44519</v>
      </c>
      <c r="C32" s="16">
        <v>23.587</v>
      </c>
      <c r="D32" s="17">
        <v>67.534000000000006</v>
      </c>
      <c r="E32" s="16">
        <v>106.73099999999999</v>
      </c>
      <c r="F32" s="17">
        <v>1.74</v>
      </c>
      <c r="G32" s="16">
        <v>101.102</v>
      </c>
      <c r="H32" s="17">
        <v>-0.05</v>
      </c>
      <c r="I32" s="16">
        <v>106.4375</v>
      </c>
      <c r="J32" s="17">
        <v>1.4630000000000001</v>
      </c>
      <c r="K32" s="103">
        <v>0.879</v>
      </c>
      <c r="L32" s="103">
        <v>0.86199999999999999</v>
      </c>
      <c r="M32" s="103">
        <v>2343.1610000000001</v>
      </c>
      <c r="N32" s="103">
        <v>4697.96</v>
      </c>
      <c r="O32" s="103">
        <v>76.099999999999994</v>
      </c>
      <c r="P32" s="103">
        <v>113.99</v>
      </c>
      <c r="Q32" s="103">
        <v>0.88639999999999997</v>
      </c>
      <c r="R32" s="103">
        <v>0.74360000000000004</v>
      </c>
    </row>
    <row r="33" spans="2:18" x14ac:dyDescent="0.3">
      <c r="B33" s="73">
        <v>44518</v>
      </c>
      <c r="C33" s="16">
        <v>23.759</v>
      </c>
      <c r="D33" s="17">
        <v>67.117999999999995</v>
      </c>
      <c r="E33" s="16">
        <v>106.741</v>
      </c>
      <c r="F33" s="17">
        <v>1.7390000000000001</v>
      </c>
      <c r="G33" s="16">
        <v>101.08799999999999</v>
      </c>
      <c r="H33" s="17">
        <v>-4.8000000000000001E-2</v>
      </c>
      <c r="I33" s="16">
        <v>106.296875</v>
      </c>
      <c r="J33" s="17">
        <v>1.4830000000000001</v>
      </c>
      <c r="K33" s="103">
        <v>0.92500000000000004</v>
      </c>
      <c r="L33" s="103">
        <v>0.91900000000000004</v>
      </c>
      <c r="M33" s="103">
        <v>2363.5889999999999</v>
      </c>
      <c r="N33" s="103">
        <v>4704.54</v>
      </c>
      <c r="O33" s="103">
        <v>79.010000000000005</v>
      </c>
      <c r="P33" s="103">
        <v>114.26</v>
      </c>
      <c r="Q33" s="103">
        <v>0.87929999999999997</v>
      </c>
      <c r="R33" s="103">
        <v>0.74080000000000001</v>
      </c>
    </row>
    <row r="34" spans="2:18" x14ac:dyDescent="0.3">
      <c r="B34" s="73">
        <v>44517</v>
      </c>
      <c r="C34" s="16">
        <v>23.888000000000002</v>
      </c>
      <c r="D34" s="17">
        <v>66.716999999999999</v>
      </c>
      <c r="E34" s="16">
        <v>106.71899999999999</v>
      </c>
      <c r="F34" s="17">
        <v>1.744</v>
      </c>
      <c r="G34" s="16">
        <v>101.081</v>
      </c>
      <c r="H34" s="17">
        <v>-4.7E-2</v>
      </c>
      <c r="I34" s="16">
        <v>106.2578125</v>
      </c>
      <c r="J34" s="17">
        <v>1.4890000000000001</v>
      </c>
      <c r="K34" s="103">
        <v>0.96299999999999997</v>
      </c>
      <c r="L34" s="103">
        <v>0.97399999999999998</v>
      </c>
      <c r="M34" s="103">
        <v>2377.0079999999998</v>
      </c>
      <c r="N34" s="103">
        <v>4688.67</v>
      </c>
      <c r="O34" s="103">
        <v>78.36</v>
      </c>
      <c r="P34" s="103">
        <v>114.08</v>
      </c>
      <c r="Q34" s="103">
        <v>0.88349999999999995</v>
      </c>
      <c r="R34" s="103">
        <v>0.74119999999999997</v>
      </c>
    </row>
    <row r="35" spans="2:18" x14ac:dyDescent="0.3">
      <c r="B35" s="73">
        <v>44516</v>
      </c>
      <c r="C35" s="16">
        <v>24.045999999999999</v>
      </c>
      <c r="D35" s="17">
        <v>66.337999999999994</v>
      </c>
      <c r="E35" s="16">
        <v>106.733</v>
      </c>
      <c r="F35" s="17">
        <v>1.742</v>
      </c>
      <c r="G35" s="16">
        <v>101.119</v>
      </c>
      <c r="H35" s="17">
        <v>-5.1999999999999998E-2</v>
      </c>
      <c r="I35" s="16">
        <v>105.9609375</v>
      </c>
      <c r="J35" s="17">
        <v>1.53</v>
      </c>
      <c r="K35" s="103">
        <v>0.99099999999999999</v>
      </c>
      <c r="L35" s="103">
        <v>0.96899999999999997</v>
      </c>
      <c r="M35" s="103">
        <v>2405.0239999999999</v>
      </c>
      <c r="N35" s="103">
        <v>4700.8999999999996</v>
      </c>
      <c r="O35" s="103">
        <v>80.760000000000005</v>
      </c>
      <c r="P35" s="103">
        <v>114.82</v>
      </c>
      <c r="Q35" s="103">
        <v>0.88339999999999996</v>
      </c>
      <c r="R35" s="103">
        <v>0.74460000000000004</v>
      </c>
    </row>
    <row r="36" spans="2:18" x14ac:dyDescent="0.3">
      <c r="B36" s="73">
        <v>44515</v>
      </c>
      <c r="C36" s="16">
        <v>24.285</v>
      </c>
      <c r="D36" s="17">
        <v>65.795000000000002</v>
      </c>
      <c r="E36" s="16">
        <v>106.93899999999999</v>
      </c>
      <c r="F36" s="17">
        <v>1.708</v>
      </c>
      <c r="G36" s="16">
        <v>101.20099999999999</v>
      </c>
      <c r="H36" s="17">
        <v>-6.3E-2</v>
      </c>
      <c r="I36" s="16">
        <v>106.1328125</v>
      </c>
      <c r="J36" s="17">
        <v>1.5069999999999999</v>
      </c>
      <c r="K36" s="103">
        <v>0.96399999999999997</v>
      </c>
      <c r="L36" s="103">
        <v>0.99399999999999999</v>
      </c>
      <c r="M36" s="103">
        <v>2400.9340000000002</v>
      </c>
      <c r="N36" s="103">
        <v>4682.8</v>
      </c>
      <c r="O36" s="103">
        <v>80.88</v>
      </c>
      <c r="P36" s="103">
        <v>114.12</v>
      </c>
      <c r="Q36" s="103">
        <v>0.87970000000000004</v>
      </c>
      <c r="R36" s="103">
        <v>0.74550000000000005</v>
      </c>
    </row>
    <row r="37" spans="2:18" x14ac:dyDescent="0.3">
      <c r="B37" s="73">
        <v>44512</v>
      </c>
      <c r="C37" s="16">
        <v>23.603000000000002</v>
      </c>
      <c r="D37" s="17">
        <v>67.204999999999998</v>
      </c>
      <c r="E37" s="16">
        <v>107.21299999999999</v>
      </c>
      <c r="F37" s="17">
        <v>1.6639999999999999</v>
      </c>
      <c r="G37" s="16">
        <v>101.127</v>
      </c>
      <c r="H37" s="17">
        <v>-5.2999999999999999E-2</v>
      </c>
      <c r="I37" s="16">
        <v>106.4765625</v>
      </c>
      <c r="J37" s="17">
        <v>1.46</v>
      </c>
      <c r="K37" s="103">
        <v>0.91400000000000003</v>
      </c>
      <c r="L37" s="103">
        <v>0.95299999999999996</v>
      </c>
      <c r="M37" s="103">
        <v>2411.7759999999998</v>
      </c>
      <c r="N37" s="103">
        <v>4682.8500000000004</v>
      </c>
      <c r="O37" s="103">
        <v>80.790000000000006</v>
      </c>
      <c r="P37" s="103">
        <v>113.89</v>
      </c>
      <c r="Q37" s="103">
        <v>0.87390000000000001</v>
      </c>
      <c r="R37" s="103">
        <v>0.74550000000000005</v>
      </c>
    </row>
    <row r="38" spans="2:18" x14ac:dyDescent="0.3">
      <c r="B38" s="73">
        <v>44510</v>
      </c>
      <c r="C38" s="16">
        <v>23.928000000000001</v>
      </c>
      <c r="D38" s="17">
        <v>66.465999999999994</v>
      </c>
      <c r="E38" s="16">
        <v>107.658</v>
      </c>
      <c r="F38" s="17">
        <v>1.591</v>
      </c>
      <c r="G38" s="16">
        <v>101.249</v>
      </c>
      <c r="H38" s="17">
        <v>-6.9000000000000006E-2</v>
      </c>
      <c r="I38" s="16">
        <v>106.5390625</v>
      </c>
      <c r="J38" s="17">
        <v>1.4530000000000001</v>
      </c>
      <c r="K38" s="103">
        <v>0.92500000000000004</v>
      </c>
      <c r="L38" s="103">
        <v>0.93500000000000005</v>
      </c>
      <c r="M38" s="103">
        <v>2389.5819999999999</v>
      </c>
      <c r="N38" s="103">
        <v>4646.71</v>
      </c>
      <c r="O38" s="103">
        <v>81.34</v>
      </c>
      <c r="P38" s="103">
        <v>113.91</v>
      </c>
      <c r="Q38" s="103">
        <v>0.87129999999999996</v>
      </c>
      <c r="R38" s="103">
        <v>0.746</v>
      </c>
    </row>
    <row r="39" spans="2:18" x14ac:dyDescent="0.3">
      <c r="B39" s="73">
        <v>44509</v>
      </c>
      <c r="C39" s="16">
        <v>24.584</v>
      </c>
      <c r="D39" s="17">
        <v>64.978999999999999</v>
      </c>
      <c r="E39" s="16">
        <v>108.188</v>
      </c>
      <c r="F39" s="17">
        <v>1.506</v>
      </c>
      <c r="G39" s="16">
        <v>101.242</v>
      </c>
      <c r="H39" s="17">
        <v>-6.8000000000000005E-2</v>
      </c>
      <c r="I39" s="16">
        <v>107.4296875</v>
      </c>
      <c r="J39" s="17">
        <v>1.333</v>
      </c>
      <c r="K39" s="103">
        <v>0.82399999999999995</v>
      </c>
      <c r="L39" s="103">
        <v>0.84</v>
      </c>
      <c r="M39" s="103">
        <v>2427.2919999999999</v>
      </c>
      <c r="N39" s="103">
        <v>4685.25</v>
      </c>
      <c r="O39" s="103">
        <v>84.15</v>
      </c>
      <c r="P39" s="103">
        <v>112.87</v>
      </c>
      <c r="Q39" s="103">
        <v>0.86250000000000004</v>
      </c>
      <c r="R39" s="103">
        <v>0.73760000000000003</v>
      </c>
    </row>
    <row r="40" spans="2:18" x14ac:dyDescent="0.3">
      <c r="B40" s="73">
        <v>44508</v>
      </c>
      <c r="C40" s="16">
        <v>25.573</v>
      </c>
      <c r="D40" s="17">
        <v>62.939</v>
      </c>
      <c r="E40" s="16">
        <v>107.92100000000001</v>
      </c>
      <c r="F40" s="17">
        <v>1.5509999999999999</v>
      </c>
      <c r="G40" s="16">
        <v>101.235</v>
      </c>
      <c r="H40" s="17">
        <v>-6.7000000000000004E-2</v>
      </c>
      <c r="I40" s="16">
        <v>107.0546875</v>
      </c>
      <c r="J40" s="17">
        <v>1.3839999999999999</v>
      </c>
      <c r="K40" s="103">
        <v>0.85599999999999998</v>
      </c>
      <c r="L40" s="103">
        <v>0.89300000000000002</v>
      </c>
      <c r="M40" s="103">
        <v>2442.7420000000002</v>
      </c>
      <c r="N40" s="103">
        <v>4701.7</v>
      </c>
      <c r="O40" s="103">
        <v>81.93</v>
      </c>
      <c r="P40" s="103">
        <v>113.23</v>
      </c>
      <c r="Q40" s="103">
        <v>0.86299999999999999</v>
      </c>
      <c r="R40" s="103">
        <v>0.73709999999999998</v>
      </c>
    </row>
    <row r="41" spans="2:18" x14ac:dyDescent="0.3">
      <c r="B41" s="73">
        <v>44505</v>
      </c>
      <c r="C41" s="16">
        <v>25.629000000000001</v>
      </c>
      <c r="D41" s="17">
        <v>62.793999999999997</v>
      </c>
      <c r="E41" s="16">
        <v>108.16800000000001</v>
      </c>
      <c r="F41" s="17">
        <v>1.5109999999999999</v>
      </c>
      <c r="G41" s="16">
        <v>101.235</v>
      </c>
      <c r="H41" s="17">
        <v>-6.7000000000000004E-2</v>
      </c>
      <c r="I41" s="16">
        <v>107.4453125</v>
      </c>
      <c r="J41" s="17">
        <v>1.331</v>
      </c>
      <c r="K41" s="103">
        <v>0.84499999999999997</v>
      </c>
      <c r="L41" s="103">
        <v>0.875</v>
      </c>
      <c r="M41" s="103">
        <v>2437.0830000000001</v>
      </c>
      <c r="N41" s="103">
        <v>4697.53</v>
      </c>
      <c r="O41" s="103">
        <v>81.27</v>
      </c>
      <c r="P41" s="103">
        <v>113.41</v>
      </c>
      <c r="Q41" s="103">
        <v>0.86439999999999995</v>
      </c>
      <c r="R41" s="103">
        <v>0.7409</v>
      </c>
    </row>
    <row r="42" spans="2:18" x14ac:dyDescent="0.3">
      <c r="B42" s="73">
        <v>44504</v>
      </c>
      <c r="C42" s="16">
        <v>25.445</v>
      </c>
      <c r="D42" s="17">
        <v>63.112000000000002</v>
      </c>
      <c r="E42" s="16">
        <v>107.764</v>
      </c>
      <c r="F42" s="17">
        <v>1.5780000000000001</v>
      </c>
      <c r="G42" s="16">
        <v>101.124</v>
      </c>
      <c r="H42" s="17">
        <v>-5.1999999999999998E-2</v>
      </c>
      <c r="I42" s="16">
        <v>106.953125</v>
      </c>
      <c r="J42" s="17">
        <v>1.399</v>
      </c>
      <c r="K42" s="103">
        <v>0.94399999999999995</v>
      </c>
      <c r="L42" s="103">
        <v>0.93200000000000005</v>
      </c>
      <c r="M42" s="103">
        <v>2402.4319999999998</v>
      </c>
      <c r="N42" s="103">
        <v>4680.0600000000004</v>
      </c>
      <c r="O42" s="103">
        <v>78.81</v>
      </c>
      <c r="P42" s="103">
        <v>113.76</v>
      </c>
      <c r="Q42" s="103">
        <v>0.86539999999999995</v>
      </c>
      <c r="R42" s="103">
        <v>0.74070000000000003</v>
      </c>
    </row>
    <row r="43" spans="2:18" x14ac:dyDescent="0.3">
      <c r="B43" s="73">
        <v>44503</v>
      </c>
      <c r="C43" s="16">
        <v>26.544</v>
      </c>
      <c r="D43" s="17">
        <v>60.935000000000002</v>
      </c>
      <c r="E43" s="16">
        <v>107.36799999999999</v>
      </c>
      <c r="F43" s="17">
        <v>1.6439999999999999</v>
      </c>
      <c r="G43" s="16">
        <v>101.072</v>
      </c>
      <c r="H43" s="17">
        <v>-4.4999999999999998E-2</v>
      </c>
      <c r="I43" s="16">
        <v>106.375</v>
      </c>
      <c r="J43" s="17">
        <v>1.4770000000000001</v>
      </c>
      <c r="K43" s="103">
        <v>1.075</v>
      </c>
      <c r="L43" s="103">
        <v>1.0469999999999999</v>
      </c>
      <c r="M43" s="103">
        <v>2404.2840000000001</v>
      </c>
      <c r="N43" s="103">
        <v>4660.57</v>
      </c>
      <c r="O43" s="103">
        <v>80.86</v>
      </c>
      <c r="P43" s="103">
        <v>114.01</v>
      </c>
      <c r="Q43" s="103">
        <v>0.86119999999999997</v>
      </c>
      <c r="R43" s="103">
        <v>0.73070000000000002</v>
      </c>
    </row>
    <row r="44" spans="2:18" x14ac:dyDescent="0.3">
      <c r="B44" s="73">
        <v>44502</v>
      </c>
      <c r="C44" s="16">
        <v>26.353000000000002</v>
      </c>
      <c r="D44" s="17">
        <v>61.249000000000002</v>
      </c>
      <c r="E44" s="16">
        <v>107.705</v>
      </c>
      <c r="F44" s="17">
        <v>1.589</v>
      </c>
      <c r="G44" s="16">
        <v>101.08</v>
      </c>
      <c r="H44" s="17">
        <v>-4.5999999999999999E-2</v>
      </c>
      <c r="I44" s="16">
        <v>106.7109375</v>
      </c>
      <c r="J44" s="17">
        <v>1.4319999999999999</v>
      </c>
      <c r="K44" s="103">
        <v>1.0389999999999999</v>
      </c>
      <c r="L44" s="103">
        <v>1.071</v>
      </c>
      <c r="M44" s="103">
        <v>2361.855</v>
      </c>
      <c r="N44" s="103">
        <v>4630.6499999999996</v>
      </c>
      <c r="O44" s="103">
        <v>83.91</v>
      </c>
      <c r="P44" s="103">
        <v>113.96</v>
      </c>
      <c r="Q44" s="103">
        <v>0.86360000000000003</v>
      </c>
      <c r="R44" s="103">
        <v>0.73440000000000005</v>
      </c>
    </row>
    <row r="45" spans="2:18" x14ac:dyDescent="0.3">
      <c r="B45" s="73">
        <v>44501</v>
      </c>
      <c r="C45" s="16">
        <v>25.962</v>
      </c>
      <c r="D45" s="17">
        <v>61.941000000000003</v>
      </c>
      <c r="E45" s="16">
        <v>107.628</v>
      </c>
      <c r="F45" s="17">
        <v>1.6020000000000001</v>
      </c>
      <c r="G45" s="16">
        <v>100.983</v>
      </c>
      <c r="H45" s="17">
        <v>-3.3000000000000002E-2</v>
      </c>
      <c r="I45" s="16">
        <v>106.5625</v>
      </c>
      <c r="J45" s="17">
        <v>1.452</v>
      </c>
      <c r="K45" s="103">
        <v>1.0620000000000001</v>
      </c>
      <c r="L45" s="103">
        <v>1.212</v>
      </c>
      <c r="M45" s="103">
        <v>2358.1210000000001</v>
      </c>
      <c r="N45" s="103">
        <v>4613.67</v>
      </c>
      <c r="O45" s="103">
        <v>84.05</v>
      </c>
      <c r="P45" s="103">
        <v>114</v>
      </c>
      <c r="Q45" s="103">
        <v>0.86160000000000003</v>
      </c>
      <c r="R45" s="103">
        <v>0.73180000000000001</v>
      </c>
    </row>
    <row r="46" spans="2:18" x14ac:dyDescent="0.3">
      <c r="B46" s="73">
        <v>44498</v>
      </c>
      <c r="C46" s="16">
        <v>25.055</v>
      </c>
      <c r="D46" s="17">
        <v>63.652000000000001</v>
      </c>
      <c r="E46" s="16">
        <v>107.6</v>
      </c>
      <c r="F46" s="17">
        <v>1.6080000000000001</v>
      </c>
      <c r="G46" s="16">
        <v>100.92400000000001</v>
      </c>
      <c r="H46" s="17">
        <v>-2.5000000000000001E-2</v>
      </c>
      <c r="I46" s="16">
        <v>106.484375</v>
      </c>
      <c r="J46" s="17">
        <v>1.4630000000000001</v>
      </c>
      <c r="K46" s="103">
        <v>1.034</v>
      </c>
      <c r="L46" s="103">
        <v>1.1679999999999999</v>
      </c>
      <c r="M46" s="103">
        <v>2297.1909999999998</v>
      </c>
      <c r="N46" s="103">
        <v>4605.38</v>
      </c>
      <c r="O46" s="103">
        <v>83.57</v>
      </c>
      <c r="P46" s="103">
        <v>113.95</v>
      </c>
      <c r="Q46" s="103">
        <v>0.86499999999999999</v>
      </c>
      <c r="R46" s="103">
        <v>0.73050000000000004</v>
      </c>
    </row>
    <row r="47" spans="2:18" x14ac:dyDescent="0.3">
      <c r="B47" s="73">
        <v>44497</v>
      </c>
      <c r="C47" s="16">
        <v>22.905999999999999</v>
      </c>
      <c r="D47" s="17">
        <v>68.13</v>
      </c>
      <c r="E47" s="16">
        <v>107.578</v>
      </c>
      <c r="F47" s="17">
        <v>1.6120000000000001</v>
      </c>
      <c r="G47" s="16">
        <v>100.955</v>
      </c>
      <c r="H47" s="17">
        <v>-2.9000000000000001E-2</v>
      </c>
      <c r="I47" s="16">
        <v>106.421875</v>
      </c>
      <c r="J47" s="17">
        <v>1.4730000000000001</v>
      </c>
      <c r="K47" s="103">
        <v>1.0089999999999999</v>
      </c>
      <c r="L47" s="103">
        <v>1.05</v>
      </c>
      <c r="M47" s="103">
        <v>2297.9789999999998</v>
      </c>
      <c r="N47" s="103">
        <v>4596.42</v>
      </c>
      <c r="O47" s="103">
        <v>82.81</v>
      </c>
      <c r="P47" s="103">
        <v>113.58</v>
      </c>
      <c r="Q47" s="103">
        <v>0.85589999999999999</v>
      </c>
      <c r="R47" s="103">
        <v>0.72489999999999999</v>
      </c>
    </row>
    <row r="48" spans="2:18" x14ac:dyDescent="0.3">
      <c r="B48" s="73">
        <v>44496</v>
      </c>
      <c r="C48" s="16">
        <v>22.783000000000001</v>
      </c>
      <c r="D48" s="17">
        <v>68.326999999999998</v>
      </c>
      <c r="E48" s="16">
        <v>107.76600000000001</v>
      </c>
      <c r="F48" s="17">
        <v>1.5820000000000001</v>
      </c>
      <c r="G48" s="16">
        <v>100.88</v>
      </c>
      <c r="H48" s="17">
        <v>-1.9E-2</v>
      </c>
      <c r="I48" s="16">
        <v>106.71875</v>
      </c>
      <c r="J48" s="17">
        <v>1.4330000000000001</v>
      </c>
      <c r="K48" s="103">
        <v>0.98599999999999999</v>
      </c>
      <c r="L48" s="103">
        <v>0.94299999999999995</v>
      </c>
      <c r="M48" s="103">
        <v>2252.491</v>
      </c>
      <c r="N48" s="103">
        <v>4551.68</v>
      </c>
      <c r="O48" s="103">
        <v>82.66</v>
      </c>
      <c r="P48" s="103">
        <v>113.83</v>
      </c>
      <c r="Q48" s="103">
        <v>0.86180000000000001</v>
      </c>
      <c r="R48" s="103">
        <v>0.72789999999999999</v>
      </c>
    </row>
    <row r="49" spans="2:18" x14ac:dyDescent="0.3">
      <c r="B49" s="73">
        <v>44495</v>
      </c>
      <c r="C49" s="16">
        <v>22.568000000000001</v>
      </c>
      <c r="D49" s="17">
        <v>68.774000000000001</v>
      </c>
      <c r="E49" s="16">
        <v>107.494</v>
      </c>
      <c r="F49" s="17">
        <v>1.627</v>
      </c>
      <c r="G49" s="16">
        <v>100.806</v>
      </c>
      <c r="H49" s="17">
        <v>-8.9999999999999993E-3</v>
      </c>
      <c r="I49" s="16">
        <v>106.359375</v>
      </c>
      <c r="J49" s="17">
        <v>1.482</v>
      </c>
      <c r="K49" s="103">
        <v>1.1100000000000001</v>
      </c>
      <c r="L49" s="103">
        <v>0.995</v>
      </c>
      <c r="M49" s="103">
        <v>2296.0749999999998</v>
      </c>
      <c r="N49" s="103">
        <v>4574.79</v>
      </c>
      <c r="O49" s="103">
        <v>84.65</v>
      </c>
      <c r="P49" s="103">
        <v>114.16</v>
      </c>
      <c r="Q49" s="103">
        <v>0.86229999999999996</v>
      </c>
      <c r="R49" s="103">
        <v>0.72640000000000005</v>
      </c>
    </row>
    <row r="50" spans="2:18" x14ac:dyDescent="0.3">
      <c r="B50" s="73">
        <v>44494</v>
      </c>
      <c r="C50" s="16">
        <v>22.181000000000001</v>
      </c>
      <c r="D50" s="17">
        <v>69.628</v>
      </c>
      <c r="E50" s="16">
        <v>107.143</v>
      </c>
      <c r="F50" s="17">
        <v>1.6850000000000001</v>
      </c>
      <c r="G50" s="16">
        <v>100.821</v>
      </c>
      <c r="H50" s="17">
        <v>-1.0999999999999999E-2</v>
      </c>
      <c r="I50" s="16">
        <v>106.265625</v>
      </c>
      <c r="J50" s="17">
        <v>1.4950000000000001</v>
      </c>
      <c r="K50" s="103">
        <v>1.1399999999999999</v>
      </c>
      <c r="L50" s="103">
        <v>0.96399999999999997</v>
      </c>
      <c r="M50" s="103">
        <v>2312.64</v>
      </c>
      <c r="N50" s="103">
        <v>4566.4799999999996</v>
      </c>
      <c r="O50" s="103">
        <v>83.76</v>
      </c>
      <c r="P50" s="103">
        <v>113.71</v>
      </c>
      <c r="Q50" s="103">
        <v>0.86129999999999995</v>
      </c>
      <c r="R50" s="103">
        <v>0.72650000000000003</v>
      </c>
    </row>
    <row r="51" spans="2:18" x14ac:dyDescent="0.3">
      <c r="B51" s="73">
        <v>44491</v>
      </c>
      <c r="C51" s="16">
        <v>22.831</v>
      </c>
      <c r="D51" s="17">
        <v>68.100999999999999</v>
      </c>
      <c r="E51" s="16">
        <v>107.075</v>
      </c>
      <c r="F51" s="17">
        <v>1.696</v>
      </c>
      <c r="G51" s="16">
        <v>100.889</v>
      </c>
      <c r="H51" s="17">
        <v>-0.02</v>
      </c>
      <c r="I51" s="16">
        <v>106.1875</v>
      </c>
      <c r="J51" s="17">
        <v>1.506</v>
      </c>
      <c r="K51" s="103">
        <v>1.145</v>
      </c>
      <c r="L51" s="103">
        <v>0.998</v>
      </c>
      <c r="M51" s="103">
        <v>2291.2660000000001</v>
      </c>
      <c r="N51" s="103">
        <v>4544.8999999999996</v>
      </c>
      <c r="O51" s="103">
        <v>83.76</v>
      </c>
      <c r="P51" s="103">
        <v>113.5</v>
      </c>
      <c r="Q51" s="103">
        <v>0.85870000000000002</v>
      </c>
      <c r="R51" s="103">
        <v>0.72699999999999998</v>
      </c>
    </row>
    <row r="52" spans="2:18" x14ac:dyDescent="0.3">
      <c r="B52" s="73">
        <v>44490</v>
      </c>
      <c r="C52" s="16">
        <v>21.466999999999999</v>
      </c>
      <c r="D52" s="17">
        <v>71.254000000000005</v>
      </c>
      <c r="E52" s="16">
        <v>106.792</v>
      </c>
      <c r="F52" s="17">
        <v>1.7430000000000001</v>
      </c>
      <c r="G52" s="16">
        <v>100.935</v>
      </c>
      <c r="H52" s="17">
        <v>-2.5999999999999999E-2</v>
      </c>
      <c r="I52" s="16">
        <v>105.7421875</v>
      </c>
      <c r="J52" s="17">
        <v>1.5669999999999999</v>
      </c>
      <c r="K52" s="103">
        <v>1.202</v>
      </c>
      <c r="L52" s="103">
        <v>0.94</v>
      </c>
      <c r="M52" s="103">
        <v>2296.1849999999999</v>
      </c>
      <c r="N52" s="103">
        <v>4549.78</v>
      </c>
      <c r="O52" s="103">
        <v>82.5</v>
      </c>
      <c r="P52" s="103">
        <v>113.99</v>
      </c>
      <c r="Q52" s="103">
        <v>0.86019999999999996</v>
      </c>
      <c r="R52" s="103">
        <v>0.72499999999999998</v>
      </c>
    </row>
    <row r="53" spans="2:18" x14ac:dyDescent="0.3">
      <c r="B53" s="73">
        <v>44489</v>
      </c>
      <c r="C53" s="16">
        <v>19.835000000000001</v>
      </c>
      <c r="D53" s="17">
        <v>75.344999999999999</v>
      </c>
      <c r="E53" s="16">
        <v>107.224</v>
      </c>
      <c r="F53" s="17">
        <v>1.6739999999999999</v>
      </c>
      <c r="G53" s="16">
        <v>100.898</v>
      </c>
      <c r="H53" s="17">
        <v>-2.1000000000000001E-2</v>
      </c>
      <c r="I53" s="16">
        <v>106.1484375</v>
      </c>
      <c r="J53" s="17">
        <v>1.512</v>
      </c>
      <c r="K53" s="103">
        <v>1.1479999999999999</v>
      </c>
      <c r="L53" s="103">
        <v>0.91300000000000003</v>
      </c>
      <c r="M53" s="103">
        <v>2289.7649999999999</v>
      </c>
      <c r="N53" s="103">
        <v>4536.1899999999996</v>
      </c>
      <c r="O53" s="103">
        <v>83.87</v>
      </c>
      <c r="P53" s="103">
        <v>114.31</v>
      </c>
      <c r="Q53" s="103">
        <v>0.85829999999999995</v>
      </c>
      <c r="R53" s="103">
        <v>0.72340000000000004</v>
      </c>
    </row>
    <row r="54" spans="2:18" x14ac:dyDescent="0.3">
      <c r="B54" s="73">
        <v>44488</v>
      </c>
      <c r="C54" s="16">
        <v>20.143999999999998</v>
      </c>
      <c r="D54" s="17">
        <v>74.466999999999999</v>
      </c>
      <c r="E54" s="16">
        <v>107.36</v>
      </c>
      <c r="F54" s="17">
        <v>1.6519999999999999</v>
      </c>
      <c r="G54" s="16">
        <v>100.943</v>
      </c>
      <c r="H54" s="17">
        <v>-2.7E-2</v>
      </c>
      <c r="I54" s="16">
        <v>106.2421875</v>
      </c>
      <c r="J54" s="17">
        <v>1.5</v>
      </c>
      <c r="K54" s="103">
        <v>1.169</v>
      </c>
      <c r="L54" s="103">
        <v>0.94699999999999995</v>
      </c>
      <c r="M54" s="103">
        <v>2275.9140000000002</v>
      </c>
      <c r="N54" s="103">
        <v>4519.63</v>
      </c>
      <c r="O54" s="103">
        <v>82.96</v>
      </c>
      <c r="P54" s="103">
        <v>114.38</v>
      </c>
      <c r="Q54" s="103">
        <v>0.85960000000000003</v>
      </c>
      <c r="R54" s="103">
        <v>0.72499999999999998</v>
      </c>
    </row>
    <row r="55" spans="2:18" x14ac:dyDescent="0.3">
      <c r="B55" s="73">
        <v>44487</v>
      </c>
      <c r="C55" s="16">
        <v>20.343</v>
      </c>
      <c r="D55" s="17">
        <v>73.894999999999996</v>
      </c>
      <c r="E55" s="16">
        <v>107.557</v>
      </c>
      <c r="F55" s="17">
        <v>1.621</v>
      </c>
      <c r="G55" s="16">
        <v>100.89100000000001</v>
      </c>
      <c r="H55" s="17">
        <v>-0.02</v>
      </c>
      <c r="I55" s="16">
        <v>106.375</v>
      </c>
      <c r="J55" s="17">
        <v>1.482</v>
      </c>
      <c r="K55" s="103">
        <v>1.1359999999999999</v>
      </c>
      <c r="L55" s="103">
        <v>0.89900000000000002</v>
      </c>
      <c r="M55" s="103">
        <v>2267.8429999999998</v>
      </c>
      <c r="N55" s="103">
        <v>4486.46</v>
      </c>
      <c r="O55" s="103">
        <v>82.44</v>
      </c>
      <c r="P55" s="103">
        <v>114.32</v>
      </c>
      <c r="Q55" s="103">
        <v>0.86119999999999997</v>
      </c>
      <c r="R55" s="103">
        <v>0.72850000000000004</v>
      </c>
    </row>
    <row r="56" spans="2:18" x14ac:dyDescent="0.3">
      <c r="B56" s="73">
        <v>44484</v>
      </c>
      <c r="C56" s="16">
        <v>19.925999999999998</v>
      </c>
      <c r="D56" s="17">
        <v>74.966999999999999</v>
      </c>
      <c r="E56" s="16">
        <v>107.79600000000001</v>
      </c>
      <c r="F56" s="17">
        <v>1.583</v>
      </c>
      <c r="G56" s="16">
        <v>100.996</v>
      </c>
      <c r="H56" s="17">
        <v>-3.4000000000000002E-2</v>
      </c>
      <c r="I56" s="16">
        <v>106.6875</v>
      </c>
      <c r="J56" s="17">
        <v>1.44</v>
      </c>
      <c r="K56" s="103">
        <v>1.1060000000000001</v>
      </c>
      <c r="L56" s="103">
        <v>0.86799999999999999</v>
      </c>
      <c r="M56" s="103">
        <v>2265.654</v>
      </c>
      <c r="N56" s="103">
        <v>4471.37</v>
      </c>
      <c r="O56" s="103">
        <v>82.28</v>
      </c>
      <c r="P56" s="103">
        <v>114.22</v>
      </c>
      <c r="Q56" s="103">
        <v>0.86209999999999998</v>
      </c>
      <c r="R56" s="103">
        <v>0.72729999999999995</v>
      </c>
    </row>
    <row r="57" spans="2:18" x14ac:dyDescent="0.3">
      <c r="B57" s="73">
        <v>44483</v>
      </c>
      <c r="C57" s="16">
        <v>19.437999999999999</v>
      </c>
      <c r="D57" s="17">
        <v>76.271000000000001</v>
      </c>
      <c r="E57" s="16">
        <v>108.146</v>
      </c>
      <c r="F57" s="17">
        <v>1.5269999999999999</v>
      </c>
      <c r="G57" s="16">
        <v>100.982</v>
      </c>
      <c r="H57" s="17">
        <v>-3.2000000000000001E-2</v>
      </c>
      <c r="I57" s="16">
        <v>107.1953125</v>
      </c>
      <c r="J57" s="17">
        <v>1.373</v>
      </c>
      <c r="K57" s="103">
        <v>1.042</v>
      </c>
      <c r="L57" s="103">
        <v>0.83199999999999996</v>
      </c>
      <c r="M57" s="103">
        <v>2274.1770000000001</v>
      </c>
      <c r="N57" s="103">
        <v>4438.26</v>
      </c>
      <c r="O57" s="103">
        <v>81.31</v>
      </c>
      <c r="P57" s="103">
        <v>113.68</v>
      </c>
      <c r="Q57" s="103">
        <v>0.86229999999999996</v>
      </c>
      <c r="R57" s="103">
        <v>0.73140000000000005</v>
      </c>
    </row>
    <row r="58" spans="2:18" x14ac:dyDescent="0.3">
      <c r="B58" s="73">
        <v>44482</v>
      </c>
      <c r="C58" s="16">
        <v>19.803999999999998</v>
      </c>
      <c r="D58" s="17">
        <v>75.13</v>
      </c>
      <c r="E58" s="16">
        <v>108.004</v>
      </c>
      <c r="F58" s="17">
        <v>1.5509999999999999</v>
      </c>
      <c r="G58" s="16">
        <v>100.892</v>
      </c>
      <c r="H58" s="17">
        <v>-0.02</v>
      </c>
      <c r="I58" s="16">
        <v>107</v>
      </c>
      <c r="J58" s="17">
        <v>1.399</v>
      </c>
      <c r="K58" s="103">
        <v>1.089</v>
      </c>
      <c r="L58" s="103">
        <v>0.90300000000000002</v>
      </c>
      <c r="M58" s="103">
        <v>2241.9679999999998</v>
      </c>
      <c r="N58" s="103">
        <v>4363.8</v>
      </c>
      <c r="O58" s="103">
        <v>80.44</v>
      </c>
      <c r="P58" s="103">
        <v>113.25</v>
      </c>
      <c r="Q58" s="103">
        <v>0.86229999999999996</v>
      </c>
      <c r="R58" s="103">
        <v>0.73199999999999998</v>
      </c>
    </row>
    <row r="59" spans="2:18" x14ac:dyDescent="0.3">
      <c r="B59" s="73">
        <v>44481</v>
      </c>
      <c r="C59" s="16">
        <v>19.867000000000001</v>
      </c>
      <c r="D59" s="17">
        <v>74.917000000000002</v>
      </c>
      <c r="E59" s="16">
        <v>107.539</v>
      </c>
      <c r="F59" s="17">
        <v>1.627</v>
      </c>
      <c r="G59" s="16">
        <v>100.9</v>
      </c>
      <c r="H59" s="17">
        <v>-2.1000000000000001E-2</v>
      </c>
      <c r="I59" s="16">
        <v>106.8125</v>
      </c>
      <c r="J59" s="17">
        <v>1.425</v>
      </c>
      <c r="K59" s="103">
        <v>1.1479999999999999</v>
      </c>
      <c r="L59" s="103">
        <v>0.92500000000000004</v>
      </c>
      <c r="M59" s="103">
        <v>2234.2710000000002</v>
      </c>
      <c r="N59" s="103">
        <v>4350.6499999999996</v>
      </c>
      <c r="O59" s="103">
        <v>80.64</v>
      </c>
      <c r="P59" s="103">
        <v>113.61</v>
      </c>
      <c r="Q59" s="103">
        <v>0.86729999999999996</v>
      </c>
      <c r="R59" s="103">
        <v>0.73599999999999999</v>
      </c>
    </row>
    <row r="60" spans="2:18" x14ac:dyDescent="0.3">
      <c r="B60" s="73">
        <v>44477</v>
      </c>
      <c r="C60" s="16">
        <v>20.452999999999999</v>
      </c>
      <c r="D60" s="17">
        <v>73.319000000000003</v>
      </c>
      <c r="E60" s="16">
        <v>107.422</v>
      </c>
      <c r="F60" s="17">
        <v>1.6459999999999999</v>
      </c>
      <c r="G60" s="16">
        <v>100.92400000000001</v>
      </c>
      <c r="H60" s="17">
        <v>-2.4E-2</v>
      </c>
      <c r="I60" s="16">
        <v>106.6953125</v>
      </c>
      <c r="J60" s="17">
        <v>1.4410000000000001</v>
      </c>
      <c r="K60" s="103">
        <v>1.1579999999999999</v>
      </c>
      <c r="L60" s="103">
        <v>0.876</v>
      </c>
      <c r="M60" s="103">
        <v>2233.0889999999999</v>
      </c>
      <c r="N60" s="103">
        <v>4391.34</v>
      </c>
      <c r="O60" s="103">
        <v>79.349999999999994</v>
      </c>
      <c r="P60" s="103">
        <v>112.24</v>
      </c>
      <c r="Q60" s="103">
        <v>0.86399999999999999</v>
      </c>
      <c r="R60" s="103">
        <v>0.73450000000000004</v>
      </c>
    </row>
    <row r="61" spans="2:18" x14ac:dyDescent="0.3">
      <c r="B61" s="73">
        <v>44476</v>
      </c>
      <c r="C61" s="16">
        <v>21.059000000000001</v>
      </c>
      <c r="D61" s="17">
        <v>71.733999999999995</v>
      </c>
      <c r="E61" s="16">
        <v>107.667</v>
      </c>
      <c r="F61" s="17">
        <v>1.607</v>
      </c>
      <c r="G61" s="16">
        <v>101.038</v>
      </c>
      <c r="H61" s="17">
        <v>-3.9E-2</v>
      </c>
      <c r="I61" s="16">
        <v>106.9921875</v>
      </c>
      <c r="J61" s="17">
        <v>1.4019999999999999</v>
      </c>
      <c r="K61" s="103">
        <v>1.077</v>
      </c>
      <c r="L61" s="103">
        <v>0.85499999999999998</v>
      </c>
      <c r="M61" s="103">
        <v>2250.0940000000001</v>
      </c>
      <c r="N61" s="103">
        <v>4399.76</v>
      </c>
      <c r="O61" s="103">
        <v>78.3</v>
      </c>
      <c r="P61" s="103">
        <v>111.63</v>
      </c>
      <c r="Q61" s="103">
        <v>0.86560000000000004</v>
      </c>
      <c r="R61" s="103">
        <v>0.73450000000000004</v>
      </c>
    </row>
    <row r="62" spans="2:18" x14ac:dyDescent="0.3">
      <c r="B62" s="73">
        <v>44475</v>
      </c>
      <c r="C62" s="16">
        <v>20.683</v>
      </c>
      <c r="D62" s="17">
        <v>72.525999999999996</v>
      </c>
      <c r="E62" s="16">
        <v>107.999</v>
      </c>
      <c r="F62" s="17">
        <v>1.556</v>
      </c>
      <c r="G62" s="16">
        <v>100.94</v>
      </c>
      <c r="H62" s="17">
        <v>-2.5999999999999999E-2</v>
      </c>
      <c r="I62" s="16">
        <v>107.34375</v>
      </c>
      <c r="J62" s="17">
        <v>1.355</v>
      </c>
      <c r="K62" s="103">
        <v>1.071</v>
      </c>
      <c r="L62" s="103">
        <v>0.89100000000000001</v>
      </c>
      <c r="M62" s="103">
        <v>2214.9580000000001</v>
      </c>
      <c r="N62" s="103">
        <v>4363.55</v>
      </c>
      <c r="O62" s="103">
        <v>77.430000000000007</v>
      </c>
      <c r="P62" s="103">
        <v>111.41</v>
      </c>
      <c r="Q62" s="103">
        <v>0.86529999999999996</v>
      </c>
      <c r="R62" s="103">
        <v>0.73619999999999997</v>
      </c>
    </row>
    <row r="63" spans="2:18" x14ac:dyDescent="0.3">
      <c r="B63" s="73">
        <v>44474</v>
      </c>
      <c r="C63" s="16">
        <v>21.86</v>
      </c>
      <c r="D63" s="17">
        <v>69.599999999999994</v>
      </c>
      <c r="E63" s="16">
        <v>108.03</v>
      </c>
      <c r="F63" s="17">
        <v>1.5509999999999999</v>
      </c>
      <c r="G63" s="16">
        <v>101.06100000000001</v>
      </c>
      <c r="H63" s="17">
        <v>-4.2000000000000003E-2</v>
      </c>
      <c r="I63" s="16">
        <v>107.359375</v>
      </c>
      <c r="J63" s="17">
        <v>1.3540000000000001</v>
      </c>
      <c r="K63" s="103">
        <v>1.0840000000000001</v>
      </c>
      <c r="L63" s="103">
        <v>0.85899999999999999</v>
      </c>
      <c r="M63" s="103">
        <v>2228.3580000000002</v>
      </c>
      <c r="N63" s="103">
        <v>4345.72</v>
      </c>
      <c r="O63" s="103">
        <v>78.930000000000007</v>
      </c>
      <c r="P63" s="103">
        <v>111.46</v>
      </c>
      <c r="Q63" s="103">
        <v>0.86229999999999996</v>
      </c>
      <c r="R63" s="103">
        <v>0.73380000000000001</v>
      </c>
    </row>
    <row r="64" spans="2:18" x14ac:dyDescent="0.3">
      <c r="B64" s="73">
        <v>44473</v>
      </c>
      <c r="C64" s="16">
        <v>24.064</v>
      </c>
      <c r="D64" s="17">
        <v>64.715000000000003</v>
      </c>
      <c r="E64" s="16">
        <v>108.374</v>
      </c>
      <c r="F64" s="17">
        <v>1.4970000000000001</v>
      </c>
      <c r="G64" s="16">
        <v>101.129</v>
      </c>
      <c r="H64" s="17">
        <v>-5.0999999999999997E-2</v>
      </c>
      <c r="I64" s="16">
        <v>107.65625</v>
      </c>
      <c r="J64" s="17">
        <v>1.3149999999999999</v>
      </c>
      <c r="K64" s="103">
        <v>1.0109999999999999</v>
      </c>
      <c r="L64" s="103">
        <v>0.82899999999999996</v>
      </c>
      <c r="M64" s="103">
        <v>2217.4699999999998</v>
      </c>
      <c r="N64" s="103">
        <v>4300.46</v>
      </c>
      <c r="O64" s="103">
        <v>77.62</v>
      </c>
      <c r="P64" s="103">
        <v>110.93</v>
      </c>
      <c r="Q64" s="103">
        <v>0.86060000000000003</v>
      </c>
      <c r="R64" s="103">
        <v>0.7349</v>
      </c>
    </row>
    <row r="65" spans="2:18" x14ac:dyDescent="0.3">
      <c r="B65" s="73">
        <v>44470</v>
      </c>
      <c r="C65" s="16">
        <v>24.382000000000001</v>
      </c>
      <c r="D65" s="17">
        <v>64.033000000000001</v>
      </c>
      <c r="E65" s="16">
        <v>108.39700000000001</v>
      </c>
      <c r="F65" s="17">
        <v>1.4930000000000001</v>
      </c>
      <c r="G65" s="16">
        <v>101.084</v>
      </c>
      <c r="H65" s="17">
        <v>-4.4999999999999998E-2</v>
      </c>
      <c r="I65" s="16">
        <v>107.7890625</v>
      </c>
      <c r="J65" s="17">
        <v>1.2969999999999999</v>
      </c>
      <c r="K65" s="103">
        <v>1.002</v>
      </c>
      <c r="L65" s="103">
        <v>0.81100000000000005</v>
      </c>
      <c r="M65" s="103">
        <v>2241.6320000000001</v>
      </c>
      <c r="N65" s="103">
        <v>4357.04</v>
      </c>
      <c r="O65" s="103">
        <v>75.88</v>
      </c>
      <c r="P65" s="103">
        <v>111.05</v>
      </c>
      <c r="Q65" s="103">
        <v>0.86260000000000003</v>
      </c>
      <c r="R65" s="103">
        <v>0.73829999999999996</v>
      </c>
    </row>
    <row r="66" spans="2:18" x14ac:dyDescent="0.3">
      <c r="B66" s="73">
        <v>44469</v>
      </c>
      <c r="C66" s="16">
        <v>24.19</v>
      </c>
      <c r="D66" s="17">
        <v>64.388000000000005</v>
      </c>
      <c r="E66" s="16">
        <v>108.20099999999999</v>
      </c>
      <c r="F66" s="17">
        <v>1.526</v>
      </c>
      <c r="G66" s="16">
        <v>101.002</v>
      </c>
      <c r="H66" s="17">
        <v>-3.4000000000000002E-2</v>
      </c>
      <c r="I66" s="16">
        <v>107.5625</v>
      </c>
      <c r="J66" s="17">
        <v>1.3280000000000001</v>
      </c>
      <c r="K66" s="103">
        <v>1.022</v>
      </c>
      <c r="L66" s="103">
        <v>0.85699999999999998</v>
      </c>
      <c r="M66" s="103">
        <v>2204.3719999999998</v>
      </c>
      <c r="N66" s="103">
        <v>4307.54</v>
      </c>
      <c r="O66" s="103">
        <v>75.03</v>
      </c>
      <c r="P66" s="103">
        <v>111.29</v>
      </c>
      <c r="Q66" s="103">
        <v>0.86380000000000001</v>
      </c>
      <c r="R66" s="103">
        <v>0.74209999999999998</v>
      </c>
    </row>
    <row r="67" spans="2:18" x14ac:dyDescent="0.3">
      <c r="B67" s="73">
        <v>44468</v>
      </c>
      <c r="C67" s="16">
        <v>24.064</v>
      </c>
      <c r="D67" s="17">
        <v>64.543000000000006</v>
      </c>
      <c r="E67" s="16">
        <v>108.01900000000001</v>
      </c>
      <c r="F67" s="17">
        <v>1.556</v>
      </c>
      <c r="G67" s="16">
        <v>100.995</v>
      </c>
      <c r="H67" s="17">
        <v>-3.3000000000000002E-2</v>
      </c>
      <c r="I67" s="16">
        <v>107.3203125</v>
      </c>
      <c r="J67" s="17">
        <v>1.361</v>
      </c>
      <c r="K67" s="103">
        <v>0.99099999999999999</v>
      </c>
      <c r="L67" s="103">
        <v>0.82299999999999995</v>
      </c>
      <c r="M67" s="103">
        <v>2225.308</v>
      </c>
      <c r="N67" s="103">
        <v>4359.46</v>
      </c>
      <c r="O67" s="103">
        <v>74.83</v>
      </c>
      <c r="P67" s="103">
        <v>111.96</v>
      </c>
      <c r="Q67" s="103">
        <v>0.86219999999999997</v>
      </c>
      <c r="R67" s="103">
        <v>0.74470000000000003</v>
      </c>
    </row>
    <row r="68" spans="2:18" x14ac:dyDescent="0.3">
      <c r="B68" s="73">
        <v>44467</v>
      </c>
      <c r="C68" s="16">
        <v>24.591000000000001</v>
      </c>
      <c r="D68" s="17">
        <v>63.445999999999998</v>
      </c>
      <c r="E68" s="16">
        <v>108.36799999999999</v>
      </c>
      <c r="F68" s="17">
        <v>1.5009999999999999</v>
      </c>
      <c r="G68" s="16">
        <v>100.935</v>
      </c>
      <c r="H68" s="17">
        <v>-2.5000000000000001E-2</v>
      </c>
      <c r="I68" s="16">
        <v>107.1640625</v>
      </c>
      <c r="J68" s="17">
        <v>1.3819999999999999</v>
      </c>
      <c r="K68" s="103">
        <v>0.99399999999999999</v>
      </c>
      <c r="L68" s="103">
        <v>0.85399999999999998</v>
      </c>
      <c r="M68" s="103">
        <v>2229.7779999999998</v>
      </c>
      <c r="N68" s="103">
        <v>4352.63</v>
      </c>
      <c r="O68" s="103">
        <v>75.290000000000006</v>
      </c>
      <c r="P68" s="103">
        <v>111.5</v>
      </c>
      <c r="Q68" s="103">
        <v>0.85589999999999999</v>
      </c>
      <c r="R68" s="103">
        <v>0.73870000000000002</v>
      </c>
    </row>
    <row r="69" spans="2:18" x14ac:dyDescent="0.3">
      <c r="B69" s="73">
        <v>44466</v>
      </c>
      <c r="C69" s="16">
        <v>25.564</v>
      </c>
      <c r="D69" s="17">
        <v>61.531999999999996</v>
      </c>
      <c r="E69" s="16">
        <v>108.34</v>
      </c>
      <c r="F69" s="17">
        <v>1.506</v>
      </c>
      <c r="G69" s="16">
        <v>101.155</v>
      </c>
      <c r="H69" s="17">
        <v>-5.3999999999999999E-2</v>
      </c>
      <c r="I69" s="16">
        <v>107.4921875</v>
      </c>
      <c r="J69" s="17">
        <v>1.339</v>
      </c>
      <c r="K69" s="103">
        <v>0.95199999999999996</v>
      </c>
      <c r="L69" s="103">
        <v>0.79300000000000004</v>
      </c>
      <c r="M69" s="103">
        <v>2281.0030000000002</v>
      </c>
      <c r="N69" s="103">
        <v>4443.1099999999997</v>
      </c>
      <c r="O69" s="103">
        <v>75.45</v>
      </c>
      <c r="P69" s="103">
        <v>111</v>
      </c>
      <c r="Q69" s="103">
        <v>0.85509999999999997</v>
      </c>
      <c r="R69" s="103">
        <v>0.72989999999999999</v>
      </c>
    </row>
    <row r="70" spans="2:18" x14ac:dyDescent="0.3">
      <c r="B70" s="73">
        <v>44463</v>
      </c>
      <c r="C70" s="16">
        <v>27.373999999999999</v>
      </c>
      <c r="D70" s="17">
        <v>58.255000000000003</v>
      </c>
      <c r="E70" s="16">
        <v>108.532</v>
      </c>
      <c r="F70" s="17">
        <v>1.476</v>
      </c>
      <c r="G70" s="16">
        <v>101.148</v>
      </c>
      <c r="H70" s="17">
        <v>-5.2999999999999999E-2</v>
      </c>
      <c r="I70" s="16">
        <v>107.796875</v>
      </c>
      <c r="J70" s="17">
        <v>1.2989999999999999</v>
      </c>
      <c r="K70" s="103">
        <v>0.92500000000000004</v>
      </c>
      <c r="L70" s="103">
        <v>0.78</v>
      </c>
      <c r="M70" s="103">
        <v>2248.0700000000002</v>
      </c>
      <c r="N70" s="103">
        <v>4455.4799999999996</v>
      </c>
      <c r="O70" s="103">
        <v>73.98</v>
      </c>
      <c r="P70" s="103">
        <v>110.73</v>
      </c>
      <c r="Q70" s="103">
        <v>0.85319999999999996</v>
      </c>
      <c r="R70" s="103">
        <v>0.73129999999999995</v>
      </c>
    </row>
    <row r="71" spans="2:18" x14ac:dyDescent="0.3">
      <c r="B71" s="73">
        <v>44462</v>
      </c>
      <c r="C71" s="16">
        <v>28.457000000000001</v>
      </c>
      <c r="D71" s="17">
        <v>56.421999999999997</v>
      </c>
      <c r="E71" s="16">
        <v>108.628</v>
      </c>
      <c r="F71" s="17">
        <v>1.4610000000000001</v>
      </c>
      <c r="G71" s="16">
        <v>101.315</v>
      </c>
      <c r="H71" s="17">
        <v>-7.4999999999999997E-2</v>
      </c>
      <c r="I71" s="16">
        <v>107.9296875</v>
      </c>
      <c r="J71" s="17">
        <v>1.282</v>
      </c>
      <c r="K71" s="103">
        <v>0.90700000000000003</v>
      </c>
      <c r="L71" s="103">
        <v>0.72</v>
      </c>
      <c r="M71" s="103">
        <v>2259.0410000000002</v>
      </c>
      <c r="N71" s="103">
        <v>4448.9799999999996</v>
      </c>
      <c r="O71" s="103">
        <v>73.3</v>
      </c>
      <c r="P71" s="103">
        <v>110.33</v>
      </c>
      <c r="Q71" s="103">
        <v>0.85189999999999999</v>
      </c>
      <c r="R71" s="103">
        <v>0.7288</v>
      </c>
    </row>
    <row r="72" spans="2:18" x14ac:dyDescent="0.3">
      <c r="B72" s="73">
        <v>44461</v>
      </c>
      <c r="C72" s="16">
        <v>30.091999999999999</v>
      </c>
      <c r="D72" s="17">
        <v>53.792999999999999</v>
      </c>
      <c r="E72" s="16">
        <v>109.13800000000001</v>
      </c>
      <c r="F72" s="17">
        <v>1.3819999999999999</v>
      </c>
      <c r="G72" s="16">
        <v>101.324</v>
      </c>
      <c r="H72" s="17">
        <v>-7.5999999999999998E-2</v>
      </c>
      <c r="I72" s="16">
        <v>108.84375</v>
      </c>
      <c r="J72" s="17">
        <v>1.1619999999999999</v>
      </c>
      <c r="K72" s="103">
        <v>0.79900000000000004</v>
      </c>
      <c r="L72" s="103">
        <v>0.66300000000000003</v>
      </c>
      <c r="M72" s="103">
        <v>2218.5610000000001</v>
      </c>
      <c r="N72" s="103">
        <v>4395.6400000000003</v>
      </c>
      <c r="O72" s="103">
        <v>72.23</v>
      </c>
      <c r="P72" s="103">
        <v>109.78</v>
      </c>
      <c r="Q72" s="103">
        <v>0.85560000000000003</v>
      </c>
      <c r="R72" s="103">
        <v>0.73440000000000005</v>
      </c>
    </row>
    <row r="73" spans="2:18" x14ac:dyDescent="0.3">
      <c r="B73" s="73">
        <v>44460</v>
      </c>
      <c r="C73" s="16">
        <v>24.83</v>
      </c>
      <c r="D73" s="17">
        <v>62.744999999999997</v>
      </c>
      <c r="E73" s="16">
        <v>109.161</v>
      </c>
      <c r="F73" s="17">
        <v>1.379</v>
      </c>
      <c r="G73" s="16">
        <v>101.249</v>
      </c>
      <c r="H73" s="17">
        <v>-6.6000000000000003E-2</v>
      </c>
      <c r="I73" s="16">
        <v>108.8046875</v>
      </c>
      <c r="J73" s="17">
        <v>1.1679999999999999</v>
      </c>
      <c r="K73" s="103">
        <v>0.80700000000000005</v>
      </c>
      <c r="L73" s="103">
        <v>0.69499999999999995</v>
      </c>
      <c r="M73" s="103">
        <v>2186.183</v>
      </c>
      <c r="N73" s="103">
        <v>4354.1899999999996</v>
      </c>
      <c r="O73" s="103">
        <v>70.56</v>
      </c>
      <c r="P73" s="103">
        <v>109.23</v>
      </c>
      <c r="Q73" s="103">
        <v>0.8528</v>
      </c>
      <c r="R73" s="103">
        <v>0.73199999999999998</v>
      </c>
    </row>
    <row r="74" spans="2:18" x14ac:dyDescent="0.3">
      <c r="B74" s="73">
        <v>44459</v>
      </c>
      <c r="C74" s="16">
        <v>24.387</v>
      </c>
      <c r="D74" s="17">
        <v>63.59</v>
      </c>
      <c r="E74" s="16">
        <v>109.142</v>
      </c>
      <c r="F74" s="17">
        <v>1.383</v>
      </c>
      <c r="G74" s="16">
        <v>101.226</v>
      </c>
      <c r="H74" s="17">
        <v>-6.3E-2</v>
      </c>
      <c r="I74" s="16">
        <v>108.8828125</v>
      </c>
      <c r="J74" s="17">
        <v>1.1579999999999999</v>
      </c>
      <c r="K74" s="103">
        <v>0.79400000000000004</v>
      </c>
      <c r="L74" s="103">
        <v>0.71399999999999997</v>
      </c>
      <c r="M74" s="103">
        <v>2182.2020000000002</v>
      </c>
      <c r="N74" s="103">
        <v>4357.7299999999996</v>
      </c>
      <c r="O74" s="103">
        <v>70.290000000000006</v>
      </c>
      <c r="P74" s="103">
        <v>109.44</v>
      </c>
      <c r="Q74" s="103">
        <v>0.8528</v>
      </c>
      <c r="R74" s="103">
        <v>0.73219999999999996</v>
      </c>
    </row>
    <row r="75" spans="2:18" x14ac:dyDescent="0.3">
      <c r="B75" s="73">
        <v>44456</v>
      </c>
      <c r="C75" s="16">
        <v>26.61</v>
      </c>
      <c r="D75" s="17">
        <v>59.372999999999998</v>
      </c>
      <c r="E75" s="16">
        <v>108.938</v>
      </c>
      <c r="F75" s="17">
        <v>1.4159999999999999</v>
      </c>
      <c r="G75" s="16">
        <v>101.23399999999999</v>
      </c>
      <c r="H75" s="17">
        <v>-6.4000000000000001E-2</v>
      </c>
      <c r="I75" s="16">
        <v>108.4921875</v>
      </c>
      <c r="J75" s="17">
        <v>1.21</v>
      </c>
      <c r="K75" s="103">
        <v>0.84599999999999997</v>
      </c>
      <c r="L75" s="103">
        <v>0.72299999999999998</v>
      </c>
      <c r="M75" s="103">
        <v>2236.8710000000001</v>
      </c>
      <c r="N75" s="103">
        <v>4432.99</v>
      </c>
      <c r="O75" s="103">
        <v>71.97</v>
      </c>
      <c r="P75" s="103">
        <v>109.93</v>
      </c>
      <c r="Q75" s="103">
        <v>0.85289999999999999</v>
      </c>
      <c r="R75" s="103">
        <v>0.72789999999999999</v>
      </c>
    </row>
    <row r="76" spans="2:18" x14ac:dyDescent="0.3">
      <c r="B76" s="73">
        <v>44455</v>
      </c>
      <c r="C76" s="16">
        <v>28.974</v>
      </c>
      <c r="D76" s="17">
        <v>55.398000000000003</v>
      </c>
      <c r="E76" s="16">
        <v>109.083</v>
      </c>
      <c r="F76" s="17">
        <v>1.393</v>
      </c>
      <c r="G76" s="16">
        <v>101.244</v>
      </c>
      <c r="H76" s="17">
        <v>-6.5000000000000002E-2</v>
      </c>
      <c r="I76" s="16">
        <v>108.703125</v>
      </c>
      <c r="J76" s="17">
        <v>1.1830000000000001</v>
      </c>
      <c r="K76" s="103">
        <v>0.81699999999999995</v>
      </c>
      <c r="L76" s="103">
        <v>0.69399999999999995</v>
      </c>
      <c r="M76" s="103">
        <v>2232.9110000000001</v>
      </c>
      <c r="N76" s="103">
        <v>4473.75</v>
      </c>
      <c r="O76" s="103">
        <v>72.61</v>
      </c>
      <c r="P76" s="103">
        <v>109.73</v>
      </c>
      <c r="Q76" s="103">
        <v>0.84970000000000001</v>
      </c>
      <c r="R76" s="103">
        <v>0.72499999999999998</v>
      </c>
    </row>
    <row r="77" spans="2:18" x14ac:dyDescent="0.3">
      <c r="B77" s="73">
        <v>44454</v>
      </c>
      <c r="C77" s="16">
        <v>29.018999999999998</v>
      </c>
      <c r="D77" s="17">
        <v>55.244</v>
      </c>
      <c r="E77" s="16">
        <v>109.407</v>
      </c>
      <c r="F77" s="17">
        <v>1.3440000000000001</v>
      </c>
      <c r="G77" s="16">
        <v>101.321</v>
      </c>
      <c r="H77" s="17">
        <v>-7.4999999999999997E-2</v>
      </c>
      <c r="I77" s="16">
        <v>109.03125</v>
      </c>
      <c r="J77" s="17">
        <v>1.141</v>
      </c>
      <c r="K77" s="103">
        <v>0.77800000000000002</v>
      </c>
      <c r="L77" s="103">
        <v>0.70099999999999996</v>
      </c>
      <c r="M77" s="103">
        <v>2234.4479999999999</v>
      </c>
      <c r="N77" s="103">
        <v>4480.7</v>
      </c>
      <c r="O77" s="103">
        <v>72.61</v>
      </c>
      <c r="P77" s="103">
        <v>109.38</v>
      </c>
      <c r="Q77" s="103">
        <v>0.84630000000000005</v>
      </c>
      <c r="R77" s="103">
        <v>0.72250000000000003</v>
      </c>
    </row>
    <row r="78" spans="2:18" x14ac:dyDescent="0.3">
      <c r="B78" s="73">
        <v>44453</v>
      </c>
      <c r="C78" s="16">
        <v>28.449000000000002</v>
      </c>
      <c r="D78" s="17">
        <v>56.122</v>
      </c>
      <c r="E78" s="16">
        <v>109.21</v>
      </c>
      <c r="F78" s="17">
        <v>1.3759999999999999</v>
      </c>
      <c r="G78" s="16">
        <v>101.22199999999999</v>
      </c>
      <c r="H78" s="17">
        <v>-6.2E-2</v>
      </c>
      <c r="I78" s="16">
        <v>109.140625</v>
      </c>
      <c r="J78" s="17">
        <v>1.127</v>
      </c>
      <c r="K78" s="103">
        <v>0.73799999999999999</v>
      </c>
      <c r="L78" s="103">
        <v>0.64600000000000002</v>
      </c>
      <c r="M78" s="103">
        <v>2209.9850000000001</v>
      </c>
      <c r="N78" s="103">
        <v>4443.05</v>
      </c>
      <c r="O78" s="103">
        <v>70.459999999999994</v>
      </c>
      <c r="P78" s="103">
        <v>109.69</v>
      </c>
      <c r="Q78" s="103">
        <v>0.84719999999999995</v>
      </c>
      <c r="R78" s="103">
        <v>0.72419999999999995</v>
      </c>
    </row>
    <row r="79" spans="2:18" x14ac:dyDescent="0.3">
      <c r="B79" s="73">
        <v>44452</v>
      </c>
      <c r="C79" s="16">
        <v>31.77</v>
      </c>
      <c r="D79" s="17">
        <v>51.140999999999998</v>
      </c>
      <c r="E79" s="16">
        <v>109.25</v>
      </c>
      <c r="F79" s="17">
        <v>1.37</v>
      </c>
      <c r="G79" s="16">
        <v>101.276</v>
      </c>
      <c r="H79" s="17">
        <v>-6.9000000000000006E-2</v>
      </c>
      <c r="I79" s="16">
        <v>108.875</v>
      </c>
      <c r="J79" s="17">
        <v>1.1619999999999999</v>
      </c>
      <c r="K79" s="103">
        <v>0.745</v>
      </c>
      <c r="L79" s="103">
        <v>0.68600000000000005</v>
      </c>
      <c r="M79" s="103">
        <v>2240.7840000000001</v>
      </c>
      <c r="N79" s="103">
        <v>4468.7299999999996</v>
      </c>
      <c r="O79" s="103">
        <v>70.45</v>
      </c>
      <c r="P79" s="103">
        <v>109.99</v>
      </c>
      <c r="Q79" s="103">
        <v>0.84670000000000001</v>
      </c>
      <c r="R79" s="103">
        <v>0.72250000000000003</v>
      </c>
    </row>
    <row r="80" spans="2:18" x14ac:dyDescent="0.3">
      <c r="B80" s="73">
        <v>44449</v>
      </c>
      <c r="C80" s="16">
        <v>30.783000000000001</v>
      </c>
      <c r="D80" s="17">
        <v>52.509</v>
      </c>
      <c r="E80" s="16">
        <v>109.057</v>
      </c>
      <c r="F80" s="17">
        <v>1.401</v>
      </c>
      <c r="G80" s="16">
        <v>101.246</v>
      </c>
      <c r="H80" s="17">
        <v>-6.5000000000000002E-2</v>
      </c>
      <c r="I80" s="16">
        <v>108.7734375</v>
      </c>
      <c r="J80" s="17">
        <v>1.1759999999999999</v>
      </c>
      <c r="K80" s="103">
        <v>0.75800000000000001</v>
      </c>
      <c r="L80" s="103">
        <v>0.7</v>
      </c>
      <c r="M80" s="103">
        <v>2227.5459999999998</v>
      </c>
      <c r="N80" s="103">
        <v>4458.58</v>
      </c>
      <c r="O80" s="103">
        <v>69.72</v>
      </c>
      <c r="P80" s="103">
        <v>109.94</v>
      </c>
      <c r="Q80" s="103">
        <v>0.84670000000000001</v>
      </c>
      <c r="R80" s="103">
        <v>0.72299999999999998</v>
      </c>
    </row>
    <row r="81" spans="2:18" x14ac:dyDescent="0.3">
      <c r="B81" s="73">
        <v>44448</v>
      </c>
      <c r="C81" s="16">
        <v>27.748000000000001</v>
      </c>
      <c r="D81" s="17">
        <v>57.183999999999997</v>
      </c>
      <c r="E81" s="16">
        <v>109.09</v>
      </c>
      <c r="F81" s="17">
        <v>1.3959999999999999</v>
      </c>
      <c r="G81" s="16">
        <v>101.324</v>
      </c>
      <c r="H81" s="17">
        <v>-7.4999999999999997E-2</v>
      </c>
      <c r="I81" s="16">
        <v>109.0859375</v>
      </c>
      <c r="J81" s="17">
        <v>1.1359999999999999</v>
      </c>
      <c r="K81" s="103">
        <v>0.73599999999999999</v>
      </c>
      <c r="L81" s="103">
        <v>0.66900000000000004</v>
      </c>
      <c r="M81" s="103">
        <v>2249.1289999999999</v>
      </c>
      <c r="N81" s="103">
        <v>4493.28</v>
      </c>
      <c r="O81" s="103">
        <v>68.14</v>
      </c>
      <c r="P81" s="103">
        <v>109.72</v>
      </c>
      <c r="Q81" s="103">
        <v>0.8458</v>
      </c>
      <c r="R81" s="103">
        <v>0.72289999999999999</v>
      </c>
    </row>
    <row r="82" spans="2:18" x14ac:dyDescent="0.3">
      <c r="B82" s="73">
        <v>44447</v>
      </c>
      <c r="C82" s="16">
        <v>25.5</v>
      </c>
      <c r="D82" s="17">
        <v>61.061999999999998</v>
      </c>
      <c r="E82" s="16">
        <v>108.92700000000001</v>
      </c>
      <c r="F82" s="17">
        <v>1.4239999999999999</v>
      </c>
      <c r="G82" s="16">
        <v>101.309</v>
      </c>
      <c r="H82" s="17">
        <v>-7.2999999999999995E-2</v>
      </c>
      <c r="I82" s="16">
        <v>108.8203125</v>
      </c>
      <c r="J82" s="17">
        <v>1.171</v>
      </c>
      <c r="K82" s="103">
        <v>0.74399999999999999</v>
      </c>
      <c r="L82" s="103">
        <v>0.751</v>
      </c>
      <c r="M82" s="103">
        <v>2249.7260000000001</v>
      </c>
      <c r="N82" s="103">
        <v>4514.07</v>
      </c>
      <c r="O82" s="103">
        <v>69.3</v>
      </c>
      <c r="P82" s="103">
        <v>110.25</v>
      </c>
      <c r="Q82" s="103">
        <v>0.84630000000000005</v>
      </c>
      <c r="R82" s="103">
        <v>0.72609999999999997</v>
      </c>
    </row>
    <row r="83" spans="2:18" x14ac:dyDescent="0.3">
      <c r="B83" s="73">
        <v>44446</v>
      </c>
      <c r="C83" s="16">
        <v>26.655000000000001</v>
      </c>
      <c r="D83" s="17">
        <v>58.94</v>
      </c>
      <c r="E83" s="16">
        <v>108.821</v>
      </c>
      <c r="F83" s="17">
        <v>1.4410000000000001</v>
      </c>
      <c r="G83" s="16">
        <v>101.309</v>
      </c>
      <c r="H83" s="17">
        <v>-7.2999999999999995E-2</v>
      </c>
      <c r="I83" s="16">
        <v>108.640625</v>
      </c>
      <c r="J83" s="17">
        <v>1.1950000000000001</v>
      </c>
      <c r="K83" s="103">
        <v>0.73699999999999999</v>
      </c>
      <c r="L83" s="103">
        <v>0.753</v>
      </c>
      <c r="M83" s="103">
        <v>2275.6109999999999</v>
      </c>
      <c r="N83" s="103">
        <v>4520.03</v>
      </c>
      <c r="O83" s="103">
        <v>68.349999999999994</v>
      </c>
      <c r="P83" s="103">
        <v>110.28</v>
      </c>
      <c r="Q83" s="103">
        <v>0.84440000000000004</v>
      </c>
      <c r="R83" s="103">
        <v>0.72540000000000004</v>
      </c>
    </row>
    <row r="84" spans="2:18" x14ac:dyDescent="0.3">
      <c r="B84" s="73">
        <v>44442</v>
      </c>
      <c r="C84" s="16">
        <v>26.43</v>
      </c>
      <c r="D84" s="17">
        <v>59.307000000000002</v>
      </c>
      <c r="E84" s="16">
        <v>109.095</v>
      </c>
      <c r="F84" s="17">
        <v>1.399</v>
      </c>
      <c r="G84" s="16">
        <v>101.35599999999999</v>
      </c>
      <c r="H84" s="17">
        <v>-7.9000000000000001E-2</v>
      </c>
      <c r="I84" s="16">
        <v>108.9921875</v>
      </c>
      <c r="J84" s="17">
        <v>1.149</v>
      </c>
      <c r="K84" s="103">
        <v>0.71699999999999997</v>
      </c>
      <c r="L84" s="103">
        <v>0.70499999999999996</v>
      </c>
      <c r="M84" s="103">
        <v>2292.0479999999998</v>
      </c>
      <c r="N84" s="103">
        <v>4535.43</v>
      </c>
      <c r="O84" s="103">
        <v>69.290000000000006</v>
      </c>
      <c r="P84" s="103">
        <v>109.71</v>
      </c>
      <c r="Q84" s="103">
        <v>0.84179999999999999</v>
      </c>
      <c r="R84" s="103">
        <v>0.72160000000000002</v>
      </c>
    </row>
    <row r="85" spans="2:18" x14ac:dyDescent="0.3">
      <c r="B85" s="73">
        <v>44441</v>
      </c>
      <c r="C85" s="16">
        <v>28.268999999999998</v>
      </c>
      <c r="D85" s="17">
        <v>56.164000000000001</v>
      </c>
      <c r="E85" s="16">
        <v>109.339</v>
      </c>
      <c r="F85" s="17">
        <v>1.361</v>
      </c>
      <c r="G85" s="16">
        <v>101.396</v>
      </c>
      <c r="H85" s="17">
        <v>-8.4000000000000005E-2</v>
      </c>
      <c r="I85" s="16">
        <v>109.2578125</v>
      </c>
      <c r="J85" s="17">
        <v>1.117</v>
      </c>
      <c r="K85" s="103">
        <v>0.68100000000000005</v>
      </c>
      <c r="L85" s="103">
        <v>0.66800000000000004</v>
      </c>
      <c r="M85" s="103">
        <v>2304.0169999999998</v>
      </c>
      <c r="N85" s="103">
        <v>4536.95</v>
      </c>
      <c r="O85" s="103">
        <v>69.989999999999995</v>
      </c>
      <c r="P85" s="103">
        <v>109.94</v>
      </c>
      <c r="Q85" s="103">
        <v>0.84209999999999996</v>
      </c>
      <c r="R85" s="103">
        <v>0.72289999999999999</v>
      </c>
    </row>
    <row r="86" spans="2:18" x14ac:dyDescent="0.3">
      <c r="B86" s="73">
        <v>44440</v>
      </c>
      <c r="C86" s="16">
        <v>29.602</v>
      </c>
      <c r="D86" s="17">
        <v>53.970999999999997</v>
      </c>
      <c r="E86" s="16">
        <v>109.289</v>
      </c>
      <c r="F86" s="17">
        <v>1.371</v>
      </c>
      <c r="G86" s="16">
        <v>101.389</v>
      </c>
      <c r="H86" s="17">
        <v>-8.3000000000000004E-2</v>
      </c>
      <c r="I86" s="16">
        <v>109.1796875</v>
      </c>
      <c r="J86" s="17">
        <v>1.127</v>
      </c>
      <c r="K86" s="103">
        <v>0.69299999999999995</v>
      </c>
      <c r="L86" s="103">
        <v>0.69</v>
      </c>
      <c r="M86" s="103">
        <v>2287.0590000000002</v>
      </c>
      <c r="N86" s="103">
        <v>4524.09</v>
      </c>
      <c r="O86" s="103">
        <v>68.59</v>
      </c>
      <c r="P86" s="103">
        <v>110.01</v>
      </c>
      <c r="Q86" s="103">
        <v>0.84460000000000002</v>
      </c>
      <c r="R86" s="103">
        <v>0.72629999999999995</v>
      </c>
    </row>
    <row r="87" spans="2:18" x14ac:dyDescent="0.3">
      <c r="B87" s="73">
        <v>44439</v>
      </c>
      <c r="C87" s="16">
        <v>33.78</v>
      </c>
      <c r="D87" s="17">
        <v>48.17</v>
      </c>
      <c r="E87" s="16">
        <v>109.33</v>
      </c>
      <c r="F87" s="17">
        <v>1.365</v>
      </c>
      <c r="G87" s="16">
        <v>101.497</v>
      </c>
      <c r="H87" s="17">
        <v>-9.7000000000000003E-2</v>
      </c>
      <c r="I87" s="16">
        <v>109.078125</v>
      </c>
      <c r="J87" s="17">
        <v>1.141</v>
      </c>
      <c r="K87" s="103">
        <v>0.71399999999999997</v>
      </c>
      <c r="L87" s="103">
        <v>0.70799999999999996</v>
      </c>
      <c r="M87" s="103">
        <v>2273.7739999999999</v>
      </c>
      <c r="N87" s="103">
        <v>4522.68</v>
      </c>
      <c r="O87" s="103">
        <v>68.5</v>
      </c>
      <c r="P87" s="103">
        <v>110.02</v>
      </c>
      <c r="Q87" s="103">
        <v>0.8468</v>
      </c>
      <c r="R87" s="103">
        <v>0.72699999999999998</v>
      </c>
    </row>
    <row r="88" spans="2:18" x14ac:dyDescent="0.3">
      <c r="B88" s="73">
        <v>44438</v>
      </c>
      <c r="C88" s="16">
        <v>36.622</v>
      </c>
      <c r="D88" s="17">
        <v>44.747</v>
      </c>
      <c r="E88" s="16">
        <v>109.465</v>
      </c>
      <c r="F88" s="17">
        <v>1.345</v>
      </c>
      <c r="G88" s="16">
        <v>101.49</v>
      </c>
      <c r="H88" s="17">
        <v>-9.6000000000000002E-2</v>
      </c>
      <c r="I88" s="16">
        <v>109.265625</v>
      </c>
      <c r="J88" s="17">
        <v>1.117</v>
      </c>
      <c r="K88" s="103">
        <v>0.57799999999999996</v>
      </c>
      <c r="L88" s="103">
        <v>0.60899999999999999</v>
      </c>
      <c r="M88" s="103">
        <v>2265.9899999999998</v>
      </c>
      <c r="N88" s="103">
        <v>4528.79</v>
      </c>
      <c r="O88" s="103">
        <v>69.209999999999994</v>
      </c>
      <c r="P88" s="103">
        <v>109.92</v>
      </c>
      <c r="Q88" s="103">
        <v>0.84770000000000001</v>
      </c>
      <c r="R88" s="103">
        <v>0.72670000000000001</v>
      </c>
    </row>
    <row r="89" spans="2:18" x14ac:dyDescent="0.3">
      <c r="B89" s="73">
        <v>44435</v>
      </c>
      <c r="C89" s="16">
        <v>36.956000000000003</v>
      </c>
      <c r="D89" s="17">
        <v>44.35</v>
      </c>
      <c r="E89" s="16">
        <v>109.408</v>
      </c>
      <c r="F89" s="17">
        <v>1.3540000000000001</v>
      </c>
      <c r="G89" s="16">
        <v>101.468</v>
      </c>
      <c r="H89" s="17">
        <v>-9.2999999999999999E-2</v>
      </c>
      <c r="I89" s="16">
        <v>109.0390625</v>
      </c>
      <c r="J89" s="17">
        <v>1.1459999999999999</v>
      </c>
      <c r="K89" s="103">
        <v>0.57799999999999996</v>
      </c>
      <c r="L89" s="103">
        <v>0.63100000000000001</v>
      </c>
      <c r="M89" s="103">
        <v>2277.1509999999998</v>
      </c>
      <c r="N89" s="103">
        <v>4509.37</v>
      </c>
      <c r="O89" s="103">
        <v>68.739999999999995</v>
      </c>
      <c r="P89" s="103">
        <v>109.84</v>
      </c>
      <c r="Q89" s="103">
        <v>0.84770000000000001</v>
      </c>
      <c r="R89" s="103">
        <v>0.72670000000000001</v>
      </c>
    </row>
    <row r="90" spans="2:18" x14ac:dyDescent="0.3">
      <c r="B90" s="73">
        <v>44434</v>
      </c>
      <c r="C90" s="16">
        <v>37.457000000000001</v>
      </c>
      <c r="D90" s="17">
        <v>43.793999999999997</v>
      </c>
      <c r="E90" s="16">
        <v>109.134</v>
      </c>
      <c r="F90" s="17">
        <v>1.397</v>
      </c>
      <c r="G90" s="16">
        <v>101.51600000000001</v>
      </c>
      <c r="H90" s="17">
        <v>-9.9000000000000005E-2</v>
      </c>
      <c r="I90" s="16">
        <v>108.71875</v>
      </c>
      <c r="J90" s="17">
        <v>1.1890000000000001</v>
      </c>
      <c r="K90" s="103">
        <v>0.6</v>
      </c>
      <c r="L90" s="103">
        <v>0.66900000000000004</v>
      </c>
      <c r="M90" s="103">
        <v>2213.9789999999998</v>
      </c>
      <c r="N90" s="103">
        <v>4470</v>
      </c>
      <c r="O90" s="103">
        <v>67.42</v>
      </c>
      <c r="P90" s="103">
        <v>110.09</v>
      </c>
      <c r="Q90" s="103">
        <v>0.85089999999999999</v>
      </c>
      <c r="R90" s="103">
        <v>0.72989999999999999</v>
      </c>
    </row>
    <row r="91" spans="2:18" x14ac:dyDescent="0.3">
      <c r="B91" s="73">
        <v>44433</v>
      </c>
      <c r="C91" s="16">
        <v>40.366999999999997</v>
      </c>
      <c r="D91" s="17">
        <v>40.695999999999998</v>
      </c>
      <c r="E91" s="16">
        <v>109.07899999999999</v>
      </c>
      <c r="F91" s="17">
        <v>1.4079999999999999</v>
      </c>
      <c r="G91" s="16">
        <v>101.563</v>
      </c>
      <c r="H91" s="17">
        <v>-0.105</v>
      </c>
      <c r="I91" s="16">
        <v>108.8046875</v>
      </c>
      <c r="J91" s="17">
        <v>1.1779999999999999</v>
      </c>
      <c r="K91" s="103">
        <v>0.59699999999999998</v>
      </c>
      <c r="L91" s="103">
        <v>0.66200000000000003</v>
      </c>
      <c r="M91" s="103">
        <v>2239.2689999999998</v>
      </c>
      <c r="N91" s="103">
        <v>4496.1899999999996</v>
      </c>
      <c r="O91" s="103">
        <v>68.36</v>
      </c>
      <c r="P91" s="103">
        <v>110.02</v>
      </c>
      <c r="Q91" s="103">
        <v>0.84950000000000003</v>
      </c>
      <c r="R91" s="103">
        <v>0.72660000000000002</v>
      </c>
    </row>
    <row r="92" spans="2:18" x14ac:dyDescent="0.3">
      <c r="B92" s="73">
        <v>44432</v>
      </c>
      <c r="C92" s="16">
        <v>39.686999999999998</v>
      </c>
      <c r="D92" s="17">
        <v>41.36</v>
      </c>
      <c r="E92" s="16">
        <v>109.215</v>
      </c>
      <c r="F92" s="17">
        <v>1.387</v>
      </c>
      <c r="G92" s="16">
        <v>101.602</v>
      </c>
      <c r="H92" s="17">
        <v>-0.11</v>
      </c>
      <c r="I92" s="16">
        <v>109.1015625</v>
      </c>
      <c r="J92" s="17">
        <v>1.1399999999999999</v>
      </c>
      <c r="K92" s="103">
        <v>0.53800000000000003</v>
      </c>
      <c r="L92" s="103">
        <v>0.56899999999999995</v>
      </c>
      <c r="M92" s="103">
        <v>2230.9059999999999</v>
      </c>
      <c r="N92" s="103">
        <v>4486.2299999999996</v>
      </c>
      <c r="O92" s="103">
        <v>67.540000000000006</v>
      </c>
      <c r="P92" s="103">
        <v>109.65</v>
      </c>
      <c r="Q92" s="103">
        <v>0.85050000000000003</v>
      </c>
      <c r="R92" s="103">
        <v>0.72840000000000005</v>
      </c>
    </row>
    <row r="93" spans="2:18" x14ac:dyDescent="0.3">
      <c r="B93" s="73">
        <v>44431</v>
      </c>
      <c r="C93" s="16">
        <v>39.192</v>
      </c>
      <c r="D93" s="17">
        <v>41.848999999999997</v>
      </c>
      <c r="E93" s="16">
        <v>109.714</v>
      </c>
      <c r="F93" s="17">
        <v>1.31</v>
      </c>
      <c r="G93" s="16">
        <v>101.60299999999999</v>
      </c>
      <c r="H93" s="17">
        <v>-0.11</v>
      </c>
      <c r="I93" s="16">
        <v>109.3984375</v>
      </c>
      <c r="J93" s="17">
        <v>1.1020000000000001</v>
      </c>
      <c r="K93" s="103">
        <v>0.53500000000000003</v>
      </c>
      <c r="L93" s="103">
        <v>0.57999999999999996</v>
      </c>
      <c r="M93" s="103">
        <v>2208.2950000000001</v>
      </c>
      <c r="N93" s="103">
        <v>4479.53</v>
      </c>
      <c r="O93" s="103">
        <v>65.64</v>
      </c>
      <c r="P93" s="103">
        <v>109.7</v>
      </c>
      <c r="Q93" s="103">
        <v>0.85129999999999995</v>
      </c>
      <c r="R93" s="103">
        <v>0.72870000000000001</v>
      </c>
    </row>
    <row r="94" spans="2:18" x14ac:dyDescent="0.3">
      <c r="B94" s="73">
        <v>44428</v>
      </c>
      <c r="C94" s="16">
        <v>40.58</v>
      </c>
      <c r="D94" s="17">
        <v>40.43</v>
      </c>
      <c r="E94" s="16">
        <v>109.55</v>
      </c>
      <c r="F94" s="17">
        <v>1.3360000000000001</v>
      </c>
      <c r="G94" s="16">
        <v>101.66500000000001</v>
      </c>
      <c r="H94" s="17">
        <v>-0.11799999999999999</v>
      </c>
      <c r="I94" s="16">
        <v>109.3359375</v>
      </c>
      <c r="J94" s="17">
        <v>1.111</v>
      </c>
      <c r="K94" s="103">
        <v>0.52300000000000002</v>
      </c>
      <c r="L94" s="103">
        <v>0.54500000000000004</v>
      </c>
      <c r="M94" s="103">
        <v>2167.6</v>
      </c>
      <c r="N94" s="103">
        <v>4441.67</v>
      </c>
      <c r="O94" s="103">
        <v>62.32</v>
      </c>
      <c r="P94" s="103">
        <v>109.78</v>
      </c>
      <c r="Q94" s="103">
        <v>0.85470000000000002</v>
      </c>
      <c r="R94" s="103">
        <v>0.73399999999999999</v>
      </c>
    </row>
    <row r="95" spans="2:18" x14ac:dyDescent="0.3">
      <c r="B95" s="73">
        <v>44427</v>
      </c>
      <c r="C95" s="16">
        <v>37.485999999999997</v>
      </c>
      <c r="D95" s="17">
        <v>43.621000000000002</v>
      </c>
      <c r="E95" s="16">
        <v>109.64400000000001</v>
      </c>
      <c r="F95" s="17">
        <v>1.3220000000000001</v>
      </c>
      <c r="G95" s="16">
        <v>101.613</v>
      </c>
      <c r="H95" s="17">
        <v>-0.111</v>
      </c>
      <c r="I95" s="16">
        <v>109.4765625</v>
      </c>
      <c r="J95" s="17">
        <v>1.0940000000000001</v>
      </c>
      <c r="K95" s="103">
        <v>0.53800000000000003</v>
      </c>
      <c r="L95" s="103">
        <v>0.56100000000000005</v>
      </c>
      <c r="M95" s="103">
        <v>2132.42</v>
      </c>
      <c r="N95" s="103">
        <v>4405.8</v>
      </c>
      <c r="O95" s="103">
        <v>63.69</v>
      </c>
      <c r="P95" s="103">
        <v>109.74</v>
      </c>
      <c r="Q95" s="103">
        <v>0.85640000000000005</v>
      </c>
      <c r="R95" s="103">
        <v>0.73340000000000005</v>
      </c>
    </row>
    <row r="96" spans="2:18" x14ac:dyDescent="0.3">
      <c r="B96" s="73">
        <v>44426</v>
      </c>
      <c r="C96" s="16">
        <v>38.618000000000002</v>
      </c>
      <c r="D96" s="17">
        <v>42.35</v>
      </c>
      <c r="E96" s="16">
        <v>109.604</v>
      </c>
      <c r="F96" s="17">
        <v>1.33</v>
      </c>
      <c r="G96" s="16">
        <v>101.605</v>
      </c>
      <c r="H96" s="17">
        <v>-0.11</v>
      </c>
      <c r="I96" s="16">
        <v>109.40625</v>
      </c>
      <c r="J96" s="17">
        <v>1.103</v>
      </c>
      <c r="K96" s="103">
        <v>0.56499999999999995</v>
      </c>
      <c r="L96" s="103">
        <v>0.55000000000000004</v>
      </c>
      <c r="M96" s="103">
        <v>2158.7800000000002</v>
      </c>
      <c r="N96" s="103">
        <v>4400.2700000000004</v>
      </c>
      <c r="O96" s="103">
        <v>65.459999999999994</v>
      </c>
      <c r="P96" s="103">
        <v>109.77</v>
      </c>
      <c r="Q96" s="103">
        <v>0.85409999999999997</v>
      </c>
      <c r="R96" s="103">
        <v>0.72699999999999998</v>
      </c>
    </row>
    <row r="97" spans="2:18" x14ac:dyDescent="0.3">
      <c r="B97" s="73">
        <v>44425</v>
      </c>
      <c r="C97" s="16">
        <v>42.296999999999997</v>
      </c>
      <c r="D97" s="17">
        <v>38.698999999999998</v>
      </c>
      <c r="E97" s="16">
        <v>109.642</v>
      </c>
      <c r="F97" s="17">
        <v>1.325</v>
      </c>
      <c r="G97" s="16">
        <v>101.614</v>
      </c>
      <c r="H97" s="17">
        <v>-0.111</v>
      </c>
      <c r="I97" s="16">
        <v>109.3828125</v>
      </c>
      <c r="J97" s="17">
        <v>1.107</v>
      </c>
      <c r="K97" s="103">
        <v>0.56200000000000006</v>
      </c>
      <c r="L97" s="103">
        <v>0.57199999999999995</v>
      </c>
      <c r="M97" s="103">
        <v>2177.1729999999998</v>
      </c>
      <c r="N97" s="103">
        <v>4448.08</v>
      </c>
      <c r="O97" s="103">
        <v>66.59</v>
      </c>
      <c r="P97" s="103">
        <v>109.6</v>
      </c>
      <c r="Q97" s="103">
        <v>0.85409999999999997</v>
      </c>
      <c r="R97" s="103">
        <v>0.7278</v>
      </c>
    </row>
    <row r="98" spans="2:18" x14ac:dyDescent="0.3">
      <c r="B98" s="73">
        <v>44424</v>
      </c>
      <c r="C98" s="16">
        <v>42.316000000000003</v>
      </c>
      <c r="D98" s="17">
        <v>38.664000000000001</v>
      </c>
      <c r="E98" s="16">
        <v>109.687</v>
      </c>
      <c r="F98" s="17">
        <v>1.319</v>
      </c>
      <c r="G98" s="16">
        <v>101.568</v>
      </c>
      <c r="H98" s="17">
        <v>-0.105</v>
      </c>
      <c r="I98" s="16">
        <v>109.3671875</v>
      </c>
      <c r="J98" s="17">
        <v>1.109</v>
      </c>
      <c r="K98" s="103">
        <v>0.57299999999999995</v>
      </c>
      <c r="L98" s="103">
        <v>0.56399999999999995</v>
      </c>
      <c r="M98" s="103">
        <v>2203.415</v>
      </c>
      <c r="N98" s="103">
        <v>4479.71</v>
      </c>
      <c r="O98" s="103">
        <v>67.290000000000006</v>
      </c>
      <c r="P98" s="103">
        <v>109.24</v>
      </c>
      <c r="Q98" s="103">
        <v>0.84919999999999995</v>
      </c>
      <c r="R98" s="103">
        <v>0.72250000000000003</v>
      </c>
    </row>
    <row r="99" spans="2:18" x14ac:dyDescent="0.3">
      <c r="B99" s="73">
        <v>44421</v>
      </c>
      <c r="C99" s="16">
        <v>45.3</v>
      </c>
      <c r="D99" s="17">
        <v>36</v>
      </c>
      <c r="E99" s="16">
        <v>109.592</v>
      </c>
      <c r="F99" s="17">
        <v>1.3340000000000001</v>
      </c>
      <c r="G99" s="16">
        <v>101.506</v>
      </c>
      <c r="H99" s="17">
        <v>-9.7000000000000003E-2</v>
      </c>
      <c r="I99" s="16">
        <v>109.2734375</v>
      </c>
      <c r="J99" s="17">
        <v>1.1220000000000001</v>
      </c>
      <c r="K99" s="103">
        <v>0.57299999999999995</v>
      </c>
      <c r="L99" s="103">
        <v>0.54500000000000004</v>
      </c>
      <c r="M99" s="103">
        <v>2223.1080000000002</v>
      </c>
      <c r="N99" s="103">
        <v>4468</v>
      </c>
      <c r="O99" s="103">
        <v>68.44</v>
      </c>
      <c r="P99" s="103">
        <v>109.59</v>
      </c>
      <c r="Q99" s="103">
        <v>0.8478</v>
      </c>
      <c r="R99" s="103">
        <v>0.72119999999999995</v>
      </c>
    </row>
    <row r="100" spans="2:18" x14ac:dyDescent="0.3">
      <c r="B100" s="73">
        <v>44420</v>
      </c>
      <c r="C100" s="16">
        <v>45.311999999999998</v>
      </c>
      <c r="D100" s="17">
        <v>35.973999999999997</v>
      </c>
      <c r="E100" s="16">
        <v>109.185</v>
      </c>
      <c r="F100" s="17">
        <v>1.3979999999999999</v>
      </c>
      <c r="G100" s="16">
        <v>101.508</v>
      </c>
      <c r="H100" s="17">
        <v>-9.7000000000000003E-2</v>
      </c>
      <c r="I100" s="16">
        <v>108.734375</v>
      </c>
      <c r="J100" s="17">
        <v>1.1919999999999999</v>
      </c>
      <c r="K100" s="103">
        <v>0.60099999999999998</v>
      </c>
      <c r="L100" s="103">
        <v>0.54300000000000004</v>
      </c>
      <c r="M100" s="103">
        <v>2244.0729999999999</v>
      </c>
      <c r="N100" s="103">
        <v>4460.83</v>
      </c>
      <c r="O100" s="103">
        <v>69.09</v>
      </c>
      <c r="P100" s="103">
        <v>110.41</v>
      </c>
      <c r="Q100" s="103">
        <v>0.85250000000000004</v>
      </c>
      <c r="R100" s="103">
        <v>0.72430000000000005</v>
      </c>
    </row>
    <row r="101" spans="2:18" x14ac:dyDescent="0.3">
      <c r="B101" s="73">
        <v>44419</v>
      </c>
      <c r="C101" s="16">
        <v>45.521000000000001</v>
      </c>
      <c r="D101" s="17">
        <v>35.752000000000002</v>
      </c>
      <c r="E101" s="16">
        <v>109.307</v>
      </c>
      <c r="F101" s="17">
        <v>1.381</v>
      </c>
      <c r="G101" s="16">
        <v>101.4</v>
      </c>
      <c r="H101" s="17">
        <v>-8.3000000000000004E-2</v>
      </c>
      <c r="I101" s="16">
        <v>108.8359375</v>
      </c>
      <c r="J101" s="17">
        <v>1.18</v>
      </c>
      <c r="K101" s="103">
        <v>0.57099999999999995</v>
      </c>
      <c r="L101" s="103">
        <v>0.56599999999999995</v>
      </c>
      <c r="M101" s="103">
        <v>2250.3429999999998</v>
      </c>
      <c r="N101" s="103">
        <v>4447.7</v>
      </c>
      <c r="O101" s="103">
        <v>69.25</v>
      </c>
      <c r="P101" s="103">
        <v>110.43</v>
      </c>
      <c r="Q101" s="103">
        <v>0.85189999999999999</v>
      </c>
      <c r="R101" s="103">
        <v>0.72109999999999996</v>
      </c>
    </row>
    <row r="102" spans="2:18" x14ac:dyDescent="0.3">
      <c r="B102" s="73">
        <v>44418</v>
      </c>
      <c r="C102" s="16">
        <v>45.034999999999997</v>
      </c>
      <c r="D102" s="17">
        <v>36.148000000000003</v>
      </c>
      <c r="E102" s="16">
        <v>109.17400000000001</v>
      </c>
      <c r="F102" s="17">
        <v>1.4019999999999999</v>
      </c>
      <c r="G102" s="16">
        <v>101.517</v>
      </c>
      <c r="H102" s="17">
        <v>-9.8000000000000004E-2</v>
      </c>
      <c r="I102" s="16">
        <v>108.7265625</v>
      </c>
      <c r="J102" s="17">
        <v>1.194</v>
      </c>
      <c r="K102" s="103">
        <v>0.58899999999999997</v>
      </c>
      <c r="L102" s="103">
        <v>0.54800000000000004</v>
      </c>
      <c r="M102" s="103">
        <v>2239.3629999999998</v>
      </c>
      <c r="N102" s="103">
        <v>4436.75</v>
      </c>
      <c r="O102" s="103">
        <v>68.290000000000006</v>
      </c>
      <c r="P102" s="103">
        <v>110.57</v>
      </c>
      <c r="Q102" s="103">
        <v>0.85319999999999996</v>
      </c>
      <c r="R102" s="103">
        <v>0.72260000000000002</v>
      </c>
    </row>
    <row r="103" spans="2:18" x14ac:dyDescent="0.3">
      <c r="B103" s="73">
        <v>44417</v>
      </c>
      <c r="C103" s="16">
        <v>40.854999999999997</v>
      </c>
      <c r="D103" s="17">
        <v>39.929000000000002</v>
      </c>
      <c r="E103" s="16">
        <v>109.498</v>
      </c>
      <c r="F103" s="17">
        <v>1.3520000000000001</v>
      </c>
      <c r="G103" s="16">
        <v>101.595</v>
      </c>
      <c r="H103" s="17">
        <v>-0.108</v>
      </c>
      <c r="I103" s="16">
        <v>108.9296875</v>
      </c>
      <c r="J103" s="17">
        <v>1.1679999999999999</v>
      </c>
      <c r="K103" s="103">
        <v>0.58399999999999996</v>
      </c>
      <c r="L103" s="103">
        <v>0.55100000000000005</v>
      </c>
      <c r="M103" s="103">
        <v>2234.808</v>
      </c>
      <c r="N103" s="103">
        <v>4432.3500000000004</v>
      </c>
      <c r="O103" s="103">
        <v>66.48</v>
      </c>
      <c r="P103" s="103">
        <v>110.29</v>
      </c>
      <c r="Q103" s="103">
        <v>0.85209999999999997</v>
      </c>
      <c r="R103" s="103">
        <v>0.72219999999999995</v>
      </c>
    </row>
    <row r="104" spans="2:18" x14ac:dyDescent="0.3">
      <c r="B104" s="73">
        <v>44414</v>
      </c>
      <c r="C104" s="16">
        <v>41.334000000000003</v>
      </c>
      <c r="D104" s="17">
        <v>39.451000000000001</v>
      </c>
      <c r="E104" s="16">
        <v>109.658</v>
      </c>
      <c r="F104" s="17">
        <v>1.3280000000000001</v>
      </c>
      <c r="G104" s="16">
        <v>101.60299999999999</v>
      </c>
      <c r="H104" s="17">
        <v>-0.109</v>
      </c>
      <c r="I104" s="16">
        <v>109.140625</v>
      </c>
      <c r="J104" s="17">
        <v>1.1419999999999999</v>
      </c>
      <c r="K104" s="103">
        <v>0.61099999999999999</v>
      </c>
      <c r="L104" s="103">
        <v>0.56699999999999995</v>
      </c>
      <c r="M104" s="103">
        <v>2247.761</v>
      </c>
      <c r="N104" s="103">
        <v>4436.5200000000004</v>
      </c>
      <c r="O104" s="103">
        <v>68.28</v>
      </c>
      <c r="P104" s="103">
        <v>110.25</v>
      </c>
      <c r="Q104" s="103">
        <v>0.85019999999999996</v>
      </c>
      <c r="R104" s="103">
        <v>0.7208</v>
      </c>
    </row>
    <row r="105" spans="2:18" x14ac:dyDescent="0.3">
      <c r="B105" s="73">
        <v>44413</v>
      </c>
      <c r="C105" s="16">
        <v>41</v>
      </c>
      <c r="D105" s="17">
        <v>39.753999999999998</v>
      </c>
      <c r="E105" s="16">
        <v>110.014</v>
      </c>
      <c r="F105" s="17">
        <v>1.274</v>
      </c>
      <c r="G105" s="16">
        <v>101.652</v>
      </c>
      <c r="H105" s="17">
        <v>-0.115</v>
      </c>
      <c r="I105" s="16">
        <v>109.6328125</v>
      </c>
      <c r="J105" s="17">
        <v>1.08</v>
      </c>
      <c r="K105" s="103">
        <v>0.52400000000000002</v>
      </c>
      <c r="L105" s="103">
        <v>0.52900000000000003</v>
      </c>
      <c r="M105" s="103">
        <v>2236.0070000000001</v>
      </c>
      <c r="N105" s="103">
        <v>4429.1000000000004</v>
      </c>
      <c r="O105" s="103">
        <v>69.09</v>
      </c>
      <c r="P105" s="103">
        <v>109.77</v>
      </c>
      <c r="Q105" s="103">
        <v>0.84509999999999996</v>
      </c>
      <c r="R105" s="103">
        <v>0.71789999999999998</v>
      </c>
    </row>
    <row r="106" spans="2:18" x14ac:dyDescent="0.3">
      <c r="B106" s="73">
        <v>44412</v>
      </c>
      <c r="C106" s="16">
        <v>47.192</v>
      </c>
      <c r="D106" s="17">
        <v>34.277000000000001</v>
      </c>
      <c r="E106" s="16">
        <v>110.34399999999999</v>
      </c>
      <c r="F106" s="17">
        <v>1.2250000000000001</v>
      </c>
      <c r="G106" s="16">
        <v>101.715</v>
      </c>
      <c r="H106" s="17">
        <v>-0.123</v>
      </c>
      <c r="I106" s="16">
        <v>110.0078125</v>
      </c>
      <c r="J106" s="17">
        <v>1.032</v>
      </c>
      <c r="K106" s="103">
        <v>0.51200000000000001</v>
      </c>
      <c r="L106" s="103">
        <v>0.55200000000000005</v>
      </c>
      <c r="M106" s="103">
        <v>2196.3220000000001</v>
      </c>
      <c r="N106" s="103">
        <v>4402.66</v>
      </c>
      <c r="O106" s="103">
        <v>68.150000000000006</v>
      </c>
      <c r="P106" s="103">
        <v>109.48</v>
      </c>
      <c r="Q106" s="103">
        <v>0.8448</v>
      </c>
      <c r="R106" s="103">
        <v>0.72</v>
      </c>
    </row>
    <row r="107" spans="2:18" x14ac:dyDescent="0.3">
      <c r="B107" s="73">
        <v>44411</v>
      </c>
      <c r="C107" s="16">
        <v>45.392000000000003</v>
      </c>
      <c r="D107" s="17">
        <v>35.738</v>
      </c>
      <c r="E107" s="16">
        <v>110.553</v>
      </c>
      <c r="F107" s="17">
        <v>1.194</v>
      </c>
      <c r="G107" s="16">
        <v>101.65300000000001</v>
      </c>
      <c r="H107" s="17">
        <v>-0.115</v>
      </c>
      <c r="I107" s="16">
        <v>110.140625</v>
      </c>
      <c r="J107" s="17">
        <v>1.016</v>
      </c>
      <c r="K107" s="103">
        <v>0.52</v>
      </c>
      <c r="L107" s="103">
        <v>0.56499999999999995</v>
      </c>
      <c r="M107" s="103">
        <v>2223.5810000000001</v>
      </c>
      <c r="N107" s="103">
        <v>4423.1499999999996</v>
      </c>
      <c r="O107" s="103">
        <v>70.56</v>
      </c>
      <c r="P107" s="103">
        <v>109.04</v>
      </c>
      <c r="Q107" s="103">
        <v>0.84279999999999999</v>
      </c>
      <c r="R107" s="103">
        <v>0.71870000000000001</v>
      </c>
    </row>
    <row r="108" spans="2:18" x14ac:dyDescent="0.3">
      <c r="B108" s="73">
        <v>44410</v>
      </c>
      <c r="C108" s="16">
        <v>44.762999999999998</v>
      </c>
      <c r="D108" s="17">
        <v>36.256999999999998</v>
      </c>
      <c r="E108" s="16">
        <v>110.608</v>
      </c>
      <c r="F108" s="17">
        <v>1.1859999999999999</v>
      </c>
      <c r="G108" s="16">
        <v>101.59099999999999</v>
      </c>
      <c r="H108" s="17">
        <v>-0.107</v>
      </c>
      <c r="I108" s="16">
        <v>110.1015625</v>
      </c>
      <c r="J108" s="17">
        <v>1.0209999999999999</v>
      </c>
      <c r="K108" s="103">
        <v>0.52100000000000002</v>
      </c>
      <c r="L108" s="103">
        <v>0.57099999999999995</v>
      </c>
      <c r="M108" s="103">
        <v>2215.4949999999999</v>
      </c>
      <c r="N108" s="103">
        <v>4387.16</v>
      </c>
      <c r="O108" s="103">
        <v>71.260000000000005</v>
      </c>
      <c r="P108" s="103">
        <v>109.31</v>
      </c>
      <c r="Q108" s="103">
        <v>0.84230000000000005</v>
      </c>
      <c r="R108" s="103">
        <v>0.72019999999999995</v>
      </c>
    </row>
    <row r="109" spans="2:18" x14ac:dyDescent="0.3">
      <c r="B109" s="73">
        <v>44407</v>
      </c>
      <c r="C109" s="16">
        <v>44.637</v>
      </c>
      <c r="D109" s="17">
        <v>36.348999999999997</v>
      </c>
      <c r="E109" s="16">
        <v>110.375</v>
      </c>
      <c r="F109" s="17">
        <v>1.222</v>
      </c>
      <c r="G109" s="16">
        <v>101.584</v>
      </c>
      <c r="H109" s="17">
        <v>-0.106</v>
      </c>
      <c r="I109" s="16">
        <v>109.7265625</v>
      </c>
      <c r="J109" s="17">
        <v>1.069</v>
      </c>
      <c r="K109" s="103">
        <v>0.56499999999999995</v>
      </c>
      <c r="L109" s="103">
        <v>0.62</v>
      </c>
      <c r="M109" s="103">
        <v>2226.2460000000001</v>
      </c>
      <c r="N109" s="103">
        <v>4395.26</v>
      </c>
      <c r="O109" s="103">
        <v>73.95</v>
      </c>
      <c r="P109" s="103">
        <v>109.72</v>
      </c>
      <c r="Q109" s="103">
        <v>0.8427</v>
      </c>
      <c r="R109" s="103">
        <v>0.71930000000000005</v>
      </c>
    </row>
    <row r="110" spans="2:18" x14ac:dyDescent="0.3">
      <c r="B110" s="73">
        <v>44406</v>
      </c>
      <c r="C110" s="16">
        <v>43.89</v>
      </c>
      <c r="D110" s="17">
        <v>36.981999999999999</v>
      </c>
      <c r="E110" s="16">
        <v>110.127</v>
      </c>
      <c r="F110" s="17">
        <v>1.2609999999999999</v>
      </c>
      <c r="G110" s="16">
        <v>101.601</v>
      </c>
      <c r="H110" s="17">
        <v>-0.108</v>
      </c>
      <c r="I110" s="16">
        <v>109.390625</v>
      </c>
      <c r="J110" s="17">
        <v>1.1140000000000001</v>
      </c>
      <c r="K110" s="103">
        <v>0.57299999999999995</v>
      </c>
      <c r="L110" s="103">
        <v>0.624</v>
      </c>
      <c r="M110" s="103">
        <v>2240.029</v>
      </c>
      <c r="N110" s="103">
        <v>4419.1499999999996</v>
      </c>
      <c r="O110" s="103">
        <v>73.62</v>
      </c>
      <c r="P110" s="103">
        <v>109.48</v>
      </c>
      <c r="Q110" s="103">
        <v>0.84130000000000005</v>
      </c>
      <c r="R110" s="103">
        <v>0.71630000000000005</v>
      </c>
    </row>
    <row r="111" spans="2:18" x14ac:dyDescent="0.3">
      <c r="B111" s="73">
        <v>44405</v>
      </c>
      <c r="C111" s="16">
        <v>44.877000000000002</v>
      </c>
      <c r="D111" s="17">
        <v>36.097999999999999</v>
      </c>
      <c r="E111" s="16">
        <v>110.331</v>
      </c>
      <c r="F111" s="17">
        <v>1.2310000000000001</v>
      </c>
      <c r="G111" s="16">
        <v>101.61</v>
      </c>
      <c r="H111" s="17">
        <v>-0.109</v>
      </c>
      <c r="I111" s="16">
        <v>109.6640625</v>
      </c>
      <c r="J111" s="17">
        <v>1.079</v>
      </c>
      <c r="K111" s="103">
        <v>0.57499999999999996</v>
      </c>
      <c r="L111" s="103">
        <v>0.61499999999999999</v>
      </c>
      <c r="M111" s="103">
        <v>2224.9569999999999</v>
      </c>
      <c r="N111" s="103">
        <v>4400.6400000000003</v>
      </c>
      <c r="O111" s="103">
        <v>72.39</v>
      </c>
      <c r="P111" s="103">
        <v>109.91</v>
      </c>
      <c r="Q111" s="103">
        <v>0.84440000000000004</v>
      </c>
      <c r="R111" s="103">
        <v>0.71930000000000005</v>
      </c>
    </row>
    <row r="112" spans="2:18" x14ac:dyDescent="0.3">
      <c r="B112" s="73">
        <v>44404</v>
      </c>
      <c r="C112" s="16">
        <v>47.084000000000003</v>
      </c>
      <c r="D112" s="17">
        <v>34.264000000000003</v>
      </c>
      <c r="E112" s="16">
        <v>110.351</v>
      </c>
      <c r="F112" s="17">
        <v>1.2290000000000001</v>
      </c>
      <c r="G112" s="16">
        <v>101.595</v>
      </c>
      <c r="H112" s="17">
        <v>-0.107</v>
      </c>
      <c r="I112" s="16">
        <v>109.609375</v>
      </c>
      <c r="J112" s="17">
        <v>1.0860000000000001</v>
      </c>
      <c r="K112" s="103">
        <v>0.55800000000000005</v>
      </c>
      <c r="L112" s="103">
        <v>0.622</v>
      </c>
      <c r="M112" s="103">
        <v>2191.8330000000001</v>
      </c>
      <c r="N112" s="103">
        <v>4401.46</v>
      </c>
      <c r="O112" s="103">
        <v>71.650000000000006</v>
      </c>
      <c r="P112" s="103">
        <v>109.78</v>
      </c>
      <c r="Q112" s="103">
        <v>0.84630000000000005</v>
      </c>
      <c r="R112" s="103">
        <v>0.72050000000000003</v>
      </c>
    </row>
    <row r="113" spans="2:18" x14ac:dyDescent="0.3">
      <c r="B113" s="73">
        <v>44403</v>
      </c>
      <c r="C113" s="16">
        <v>52.151000000000003</v>
      </c>
      <c r="D113" s="17">
        <v>30.468</v>
      </c>
      <c r="E113" s="16">
        <v>109.935</v>
      </c>
      <c r="F113" s="17">
        <v>1.2929999999999999</v>
      </c>
      <c r="G113" s="16">
        <v>101.682</v>
      </c>
      <c r="H113" s="17">
        <v>-0.11799999999999999</v>
      </c>
      <c r="I113" s="16">
        <v>109.28125</v>
      </c>
      <c r="J113" s="17">
        <v>1.129</v>
      </c>
      <c r="K113" s="103">
        <v>0.57099999999999995</v>
      </c>
      <c r="L113" s="103">
        <v>0.629</v>
      </c>
      <c r="M113" s="103">
        <v>2216.9209999999998</v>
      </c>
      <c r="N113" s="103">
        <v>4422.3</v>
      </c>
      <c r="O113" s="103">
        <v>71.91</v>
      </c>
      <c r="P113" s="103">
        <v>110.39</v>
      </c>
      <c r="Q113" s="103">
        <v>0.84719999999999995</v>
      </c>
      <c r="R113" s="103">
        <v>0.72370000000000001</v>
      </c>
    </row>
    <row r="114" spans="2:18" x14ac:dyDescent="0.3">
      <c r="B114" s="73">
        <v>44400</v>
      </c>
      <c r="C114" s="16">
        <v>53.798999999999999</v>
      </c>
      <c r="D114" s="17">
        <v>29.327999999999999</v>
      </c>
      <c r="E114" s="16">
        <v>110.15300000000001</v>
      </c>
      <c r="F114" s="17">
        <v>1.26</v>
      </c>
      <c r="G114" s="16">
        <v>101.627</v>
      </c>
      <c r="H114" s="17">
        <v>-0.111</v>
      </c>
      <c r="I114" s="16">
        <v>109.375</v>
      </c>
      <c r="J114" s="17">
        <v>1.117</v>
      </c>
      <c r="K114" s="103">
        <v>0.58399999999999996</v>
      </c>
      <c r="L114" s="103">
        <v>0.61799999999999999</v>
      </c>
      <c r="M114" s="103">
        <v>2209.6489999999999</v>
      </c>
      <c r="N114" s="103">
        <v>4411.79</v>
      </c>
      <c r="O114" s="103">
        <v>72.069999999999993</v>
      </c>
      <c r="P114" s="103">
        <v>110.55</v>
      </c>
      <c r="Q114" s="103">
        <v>0.84950000000000003</v>
      </c>
      <c r="R114" s="103">
        <v>0.72729999999999995</v>
      </c>
    </row>
    <row r="115" spans="2:18" x14ac:dyDescent="0.3">
      <c r="B115" s="73">
        <v>44399</v>
      </c>
      <c r="C115" s="16">
        <v>52.98</v>
      </c>
      <c r="D115" s="17">
        <v>29.870999999999999</v>
      </c>
      <c r="E115" s="16">
        <v>110.134</v>
      </c>
      <c r="F115" s="17">
        <v>1.264</v>
      </c>
      <c r="G115" s="16">
        <v>101.63500000000001</v>
      </c>
      <c r="H115" s="17">
        <v>-0.112</v>
      </c>
      <c r="I115" s="16">
        <v>109.3515625</v>
      </c>
      <c r="J115" s="17">
        <v>1.121</v>
      </c>
      <c r="K115" s="103">
        <v>0.56599999999999995</v>
      </c>
      <c r="L115" s="103">
        <v>0.63700000000000001</v>
      </c>
      <c r="M115" s="103">
        <v>2199.4749999999999</v>
      </c>
      <c r="N115" s="103">
        <v>4367.4799999999996</v>
      </c>
      <c r="O115" s="103">
        <v>71.91</v>
      </c>
      <c r="P115" s="103">
        <v>110.14</v>
      </c>
      <c r="Q115" s="103">
        <v>0.84960000000000002</v>
      </c>
      <c r="R115" s="103">
        <v>0.72629999999999995</v>
      </c>
    </row>
    <row r="116" spans="2:18" x14ac:dyDescent="0.3">
      <c r="B116" s="73">
        <v>44398</v>
      </c>
      <c r="C116" s="16">
        <v>48.884</v>
      </c>
      <c r="D116" s="17">
        <v>32.781999999999996</v>
      </c>
      <c r="E116" s="16">
        <v>110.05200000000001</v>
      </c>
      <c r="F116" s="17">
        <v>1.278</v>
      </c>
      <c r="G116" s="16">
        <v>101.643</v>
      </c>
      <c r="H116" s="17">
        <v>-0.113</v>
      </c>
      <c r="I116" s="16">
        <v>109.2734375</v>
      </c>
      <c r="J116" s="17">
        <v>1.1319999999999999</v>
      </c>
      <c r="K116" s="103">
        <v>0.60299999999999998</v>
      </c>
      <c r="L116" s="103">
        <v>0.68700000000000006</v>
      </c>
      <c r="M116" s="103">
        <v>2234.0419999999999</v>
      </c>
      <c r="N116" s="103">
        <v>4358.6899999999996</v>
      </c>
      <c r="O116" s="103">
        <v>70.3</v>
      </c>
      <c r="P116" s="103">
        <v>110.29</v>
      </c>
      <c r="Q116" s="103">
        <v>0.8478</v>
      </c>
      <c r="R116" s="103">
        <v>0.72899999999999998</v>
      </c>
    </row>
    <row r="117" spans="2:18" x14ac:dyDescent="0.3">
      <c r="B117" s="73">
        <v>44397</v>
      </c>
      <c r="C117" s="16">
        <v>57.98</v>
      </c>
      <c r="D117" s="17">
        <v>26.606999999999999</v>
      </c>
      <c r="E117" s="16">
        <v>110.393</v>
      </c>
      <c r="F117" s="17">
        <v>1.2270000000000001</v>
      </c>
      <c r="G117" s="16">
        <v>101.72499999999999</v>
      </c>
      <c r="H117" s="17">
        <v>-0.123</v>
      </c>
      <c r="I117" s="16">
        <v>109.765625</v>
      </c>
      <c r="J117" s="17">
        <v>1.069</v>
      </c>
      <c r="K117" s="103">
        <v>0.56399999999999995</v>
      </c>
      <c r="L117" s="103">
        <v>0.68500000000000005</v>
      </c>
      <c r="M117" s="103">
        <v>2194.2979999999998</v>
      </c>
      <c r="N117" s="103">
        <v>4323.0600000000004</v>
      </c>
      <c r="O117" s="103">
        <v>67.42</v>
      </c>
      <c r="P117" s="103">
        <v>109.85</v>
      </c>
      <c r="Q117" s="103">
        <v>0.84889999999999999</v>
      </c>
      <c r="R117" s="103">
        <v>0.73380000000000001</v>
      </c>
    </row>
    <row r="118" spans="2:18" x14ac:dyDescent="0.3">
      <c r="B118" s="73">
        <v>44396</v>
      </c>
      <c r="C118" s="16">
        <v>58.991</v>
      </c>
      <c r="D118" s="17">
        <v>25.99</v>
      </c>
      <c r="E118" s="16">
        <v>110.482</v>
      </c>
      <c r="F118" s="17">
        <v>1.214</v>
      </c>
      <c r="G118" s="16">
        <v>101.67</v>
      </c>
      <c r="H118" s="17">
        <v>-0.11600000000000001</v>
      </c>
      <c r="I118" s="16">
        <v>109.8828125</v>
      </c>
      <c r="J118" s="17">
        <v>1.0549999999999999</v>
      </c>
      <c r="K118" s="103">
        <v>0.56000000000000005</v>
      </c>
      <c r="L118" s="103">
        <v>0.71199999999999997</v>
      </c>
      <c r="M118" s="103">
        <v>2130.6799999999998</v>
      </c>
      <c r="N118" s="103">
        <v>4258.49</v>
      </c>
      <c r="O118" s="103">
        <v>66.42</v>
      </c>
      <c r="P118" s="103">
        <v>109.46</v>
      </c>
      <c r="Q118" s="103">
        <v>0.84750000000000003</v>
      </c>
      <c r="R118" s="103">
        <v>0.73119999999999996</v>
      </c>
    </row>
    <row r="119" spans="2:18" x14ac:dyDescent="0.3">
      <c r="B119" s="73">
        <v>44393</v>
      </c>
      <c r="C119" s="16">
        <v>65.5</v>
      </c>
      <c r="D119" s="17">
        <v>22.37</v>
      </c>
      <c r="E119" s="16">
        <v>110.029</v>
      </c>
      <c r="F119" s="17">
        <v>1.284</v>
      </c>
      <c r="G119" s="16">
        <v>101.56100000000001</v>
      </c>
      <c r="H119" s="17">
        <v>-0.10199999999999999</v>
      </c>
      <c r="I119" s="16">
        <v>109.171875</v>
      </c>
      <c r="J119" s="17">
        <v>1.1459999999999999</v>
      </c>
      <c r="K119" s="103">
        <v>0.626</v>
      </c>
      <c r="L119" s="103">
        <v>0.70699999999999996</v>
      </c>
      <c r="M119" s="103">
        <v>2163.2379999999998</v>
      </c>
      <c r="N119" s="103">
        <v>4327.16</v>
      </c>
      <c r="O119" s="103">
        <v>71.81</v>
      </c>
      <c r="P119" s="103">
        <v>110.07</v>
      </c>
      <c r="Q119" s="103">
        <v>0.84709999999999996</v>
      </c>
      <c r="R119" s="103">
        <v>0.72640000000000005</v>
      </c>
    </row>
    <row r="120" spans="2:18" x14ac:dyDescent="0.3">
      <c r="B120" s="73">
        <v>44392</v>
      </c>
      <c r="C120" s="16">
        <v>64.215000000000003</v>
      </c>
      <c r="D120" s="17">
        <v>23.036999999999999</v>
      </c>
      <c r="E120" s="16">
        <v>110.063</v>
      </c>
      <c r="F120" s="17">
        <v>1.2789999999999999</v>
      </c>
      <c r="G120" s="16">
        <v>101.633</v>
      </c>
      <c r="H120" s="17">
        <v>-0.111</v>
      </c>
      <c r="I120" s="16">
        <v>109.1484375</v>
      </c>
      <c r="J120" s="17">
        <v>1.1499999999999999</v>
      </c>
      <c r="K120" s="103">
        <v>0.66400000000000003</v>
      </c>
      <c r="L120" s="103">
        <v>0.71899999999999997</v>
      </c>
      <c r="M120" s="103">
        <v>2190.2930000000001</v>
      </c>
      <c r="N120" s="103">
        <v>4360.03</v>
      </c>
      <c r="O120" s="103">
        <v>71.650000000000006</v>
      </c>
      <c r="P120" s="103">
        <v>109.83</v>
      </c>
      <c r="Q120" s="103">
        <v>0.84670000000000001</v>
      </c>
      <c r="R120" s="103">
        <v>0.72319999999999995</v>
      </c>
    </row>
    <row r="121" spans="2:18" x14ac:dyDescent="0.3">
      <c r="B121" s="73">
        <v>44391</v>
      </c>
      <c r="C121" s="16">
        <v>64.471999999999994</v>
      </c>
      <c r="D121" s="17">
        <v>22.878</v>
      </c>
      <c r="E121" s="16">
        <v>109.928</v>
      </c>
      <c r="F121" s="17">
        <v>1.3009999999999999</v>
      </c>
      <c r="G121" s="16">
        <v>101.61</v>
      </c>
      <c r="H121" s="17">
        <v>-0.108</v>
      </c>
      <c r="I121" s="16">
        <v>108.8359375</v>
      </c>
      <c r="J121" s="17">
        <v>1.19</v>
      </c>
      <c r="K121" s="103">
        <v>0.627</v>
      </c>
      <c r="L121" s="103">
        <v>0.70899999999999996</v>
      </c>
      <c r="M121" s="103">
        <v>2202.3580000000002</v>
      </c>
      <c r="N121" s="103">
        <v>4374.3</v>
      </c>
      <c r="O121" s="103">
        <v>73.13</v>
      </c>
      <c r="P121" s="103">
        <v>109.97</v>
      </c>
      <c r="Q121" s="103">
        <v>0.84489999999999998</v>
      </c>
      <c r="R121" s="103">
        <v>0.72160000000000002</v>
      </c>
    </row>
    <row r="122" spans="2:18" x14ac:dyDescent="0.3">
      <c r="B122" s="73">
        <v>44390</v>
      </c>
      <c r="C122" s="16">
        <v>65.283000000000001</v>
      </c>
      <c r="D122" s="17">
        <v>22.445</v>
      </c>
      <c r="E122" s="16">
        <v>109.84399999999999</v>
      </c>
      <c r="F122" s="17">
        <v>1.3149999999999999</v>
      </c>
      <c r="G122" s="16">
        <v>101.56399999999999</v>
      </c>
      <c r="H122" s="17">
        <v>-0.10199999999999999</v>
      </c>
      <c r="I122" s="16">
        <v>108.3046875</v>
      </c>
      <c r="J122" s="17">
        <v>1.2589999999999999</v>
      </c>
      <c r="K122" s="103">
        <v>0.63200000000000001</v>
      </c>
      <c r="L122" s="103">
        <v>0.71399999999999997</v>
      </c>
      <c r="M122" s="103">
        <v>2238.864</v>
      </c>
      <c r="N122" s="103">
        <v>4369.21</v>
      </c>
      <c r="O122" s="103">
        <v>75.25</v>
      </c>
      <c r="P122" s="103">
        <v>110.63</v>
      </c>
      <c r="Q122" s="103">
        <v>0.84909999999999997</v>
      </c>
      <c r="R122" s="103">
        <v>0.72389999999999999</v>
      </c>
    </row>
    <row r="123" spans="2:18" x14ac:dyDescent="0.3">
      <c r="B123" s="73">
        <v>44389</v>
      </c>
      <c r="C123" s="16">
        <v>65.606999999999999</v>
      </c>
      <c r="D123" s="17">
        <v>22.27</v>
      </c>
      <c r="E123" s="16">
        <v>109.931</v>
      </c>
      <c r="F123" s="17">
        <v>1.302</v>
      </c>
      <c r="G123" s="16">
        <v>101.533</v>
      </c>
      <c r="H123" s="17">
        <v>-9.8000000000000004E-2</v>
      </c>
      <c r="I123" s="16">
        <v>108.671875</v>
      </c>
      <c r="J123" s="17">
        <v>1.212</v>
      </c>
      <c r="K123" s="103">
        <v>0.65100000000000002</v>
      </c>
      <c r="L123" s="103">
        <v>0.73699999999999999</v>
      </c>
      <c r="M123" s="103">
        <v>2281.8249999999998</v>
      </c>
      <c r="N123" s="103">
        <v>4384.63</v>
      </c>
      <c r="O123" s="103">
        <v>74.099999999999994</v>
      </c>
      <c r="P123" s="103">
        <v>110.37</v>
      </c>
      <c r="Q123" s="103">
        <v>0.84319999999999995</v>
      </c>
      <c r="R123" s="103">
        <v>0.72019999999999995</v>
      </c>
    </row>
    <row r="124" spans="2:18" x14ac:dyDescent="0.3">
      <c r="B124" s="73">
        <v>44386</v>
      </c>
      <c r="C124" s="16">
        <v>64.302000000000007</v>
      </c>
      <c r="D124" s="17">
        <v>22.945</v>
      </c>
      <c r="E124" s="16">
        <v>109.90900000000001</v>
      </c>
      <c r="F124" s="17">
        <v>1.306</v>
      </c>
      <c r="G124" s="16">
        <v>101.47799999999999</v>
      </c>
      <c r="H124" s="17">
        <v>-9.0999999999999998E-2</v>
      </c>
      <c r="I124" s="16">
        <v>108.7109375</v>
      </c>
      <c r="J124" s="17">
        <v>1.2070000000000001</v>
      </c>
      <c r="K124" s="103">
        <v>0.65500000000000003</v>
      </c>
      <c r="L124" s="103">
        <v>0.76300000000000001</v>
      </c>
      <c r="M124" s="103">
        <v>2280.0050000000001</v>
      </c>
      <c r="N124" s="103">
        <v>4369.55</v>
      </c>
      <c r="O124" s="103">
        <v>74.56</v>
      </c>
      <c r="P124" s="103">
        <v>110.14</v>
      </c>
      <c r="Q124" s="103">
        <v>0.84189999999999998</v>
      </c>
      <c r="R124" s="103">
        <v>0.71909999999999996</v>
      </c>
    </row>
    <row r="125" spans="2:18" x14ac:dyDescent="0.3">
      <c r="B125" s="73">
        <v>44385</v>
      </c>
      <c r="C125" s="16">
        <v>60.634999999999998</v>
      </c>
      <c r="D125" s="17">
        <v>24.951000000000001</v>
      </c>
      <c r="E125" s="16">
        <v>110.20099999999999</v>
      </c>
      <c r="F125" s="17">
        <v>1.262</v>
      </c>
      <c r="G125" s="16">
        <v>101.622</v>
      </c>
      <c r="H125" s="17">
        <v>-0.109</v>
      </c>
      <c r="I125" s="16">
        <v>109.1640625</v>
      </c>
      <c r="J125" s="17">
        <v>1.151</v>
      </c>
      <c r="K125" s="103">
        <v>0.61199999999999999</v>
      </c>
      <c r="L125" s="103">
        <v>0.76200000000000001</v>
      </c>
      <c r="M125" s="103">
        <v>2231.6770000000001</v>
      </c>
      <c r="N125" s="103">
        <v>4320.82</v>
      </c>
      <c r="O125" s="103">
        <v>72.94</v>
      </c>
      <c r="P125" s="103">
        <v>109.72</v>
      </c>
      <c r="Q125" s="103">
        <v>0.84419999999999995</v>
      </c>
      <c r="R125" s="103">
        <v>0.72529999999999994</v>
      </c>
    </row>
    <row r="126" spans="2:18" x14ac:dyDescent="0.3">
      <c r="B126" s="73">
        <v>44384</v>
      </c>
      <c r="C126" s="16">
        <v>60.621000000000002</v>
      </c>
      <c r="D126" s="17">
        <v>24.931999999999999</v>
      </c>
      <c r="E126" s="16">
        <v>110.233</v>
      </c>
      <c r="F126" s="17">
        <v>1.2589999999999999</v>
      </c>
      <c r="G126" s="16">
        <v>101.504</v>
      </c>
      <c r="H126" s="17">
        <v>-9.4E-2</v>
      </c>
      <c r="I126" s="16">
        <v>108.9765625</v>
      </c>
      <c r="J126" s="17">
        <v>1.175</v>
      </c>
      <c r="K126" s="103">
        <v>0.6</v>
      </c>
      <c r="L126" s="103">
        <v>0.74</v>
      </c>
      <c r="M126" s="103">
        <v>2252.8470000000002</v>
      </c>
      <c r="N126" s="103">
        <v>4358.13</v>
      </c>
      <c r="O126" s="103">
        <v>72.2</v>
      </c>
      <c r="P126" s="103">
        <v>110.66</v>
      </c>
      <c r="Q126" s="103">
        <v>0.84809999999999997</v>
      </c>
      <c r="R126" s="103">
        <v>0.72460000000000002</v>
      </c>
    </row>
    <row r="127" spans="2:18" x14ac:dyDescent="0.3">
      <c r="B127" s="73">
        <v>44383</v>
      </c>
      <c r="C127" s="16">
        <v>59.929000000000002</v>
      </c>
      <c r="D127" s="17">
        <v>25.32</v>
      </c>
      <c r="E127" s="16">
        <v>110.07899999999999</v>
      </c>
      <c r="F127" s="17">
        <v>1.284</v>
      </c>
      <c r="G127" s="16">
        <v>101.371</v>
      </c>
      <c r="H127" s="17">
        <v>-7.6999999999999999E-2</v>
      </c>
      <c r="I127" s="16">
        <v>108.7734375</v>
      </c>
      <c r="J127" s="17">
        <v>1.2010000000000001</v>
      </c>
      <c r="K127" s="103">
        <v>0.63400000000000001</v>
      </c>
      <c r="L127" s="103">
        <v>0.74299999999999999</v>
      </c>
      <c r="M127" s="103">
        <v>2274.502</v>
      </c>
      <c r="N127" s="103">
        <v>4343.54</v>
      </c>
      <c r="O127" s="103">
        <v>73.37</v>
      </c>
      <c r="P127" s="103">
        <v>110.63</v>
      </c>
      <c r="Q127" s="103">
        <v>0.8458</v>
      </c>
      <c r="R127" s="103">
        <v>0.72460000000000002</v>
      </c>
    </row>
    <row r="128" spans="2:18" x14ac:dyDescent="0.3">
      <c r="B128" s="73">
        <v>44379</v>
      </c>
      <c r="C128" s="16">
        <v>66.992999999999995</v>
      </c>
      <c r="D128" s="17">
        <v>21.515000000000001</v>
      </c>
      <c r="E128" s="16">
        <v>109.639</v>
      </c>
      <c r="F128" s="17">
        <v>1.351</v>
      </c>
      <c r="G128" s="16">
        <v>101.33199999999999</v>
      </c>
      <c r="H128" s="17">
        <v>-7.1999999999999995E-2</v>
      </c>
      <c r="I128" s="16">
        <v>108.1796875</v>
      </c>
      <c r="J128" s="17">
        <v>1.278</v>
      </c>
      <c r="K128" s="103">
        <v>0.70299999999999996</v>
      </c>
      <c r="L128" s="103">
        <v>0.77100000000000002</v>
      </c>
      <c r="M128" s="103">
        <v>2305.7620000000002</v>
      </c>
      <c r="N128" s="103">
        <v>4352.34</v>
      </c>
      <c r="O128" s="103">
        <v>75.16</v>
      </c>
      <c r="P128" s="103">
        <v>111.05</v>
      </c>
      <c r="Q128" s="103">
        <v>0.84279999999999999</v>
      </c>
      <c r="R128" s="103">
        <v>0.72330000000000005</v>
      </c>
    </row>
    <row r="129" spans="2:18" x14ac:dyDescent="0.3">
      <c r="B129" s="73">
        <v>44378</v>
      </c>
      <c r="C129" s="16">
        <v>66.838999999999999</v>
      </c>
      <c r="D129" s="17">
        <v>21.585000000000001</v>
      </c>
      <c r="E129" s="16">
        <v>109.417</v>
      </c>
      <c r="F129" s="17">
        <v>1.3859999999999999</v>
      </c>
      <c r="G129" s="16">
        <v>101.224</v>
      </c>
      <c r="H129" s="17">
        <v>-5.8000000000000003E-2</v>
      </c>
      <c r="I129" s="16">
        <v>107.921875</v>
      </c>
      <c r="J129" s="17">
        <v>1.3120000000000001</v>
      </c>
      <c r="K129" s="103">
        <v>0.73</v>
      </c>
      <c r="L129" s="103">
        <v>0.80200000000000005</v>
      </c>
      <c r="M129" s="103">
        <v>2329.3589999999999</v>
      </c>
      <c r="N129" s="103">
        <v>4319.9399999999996</v>
      </c>
      <c r="O129" s="103">
        <v>75.23</v>
      </c>
      <c r="P129" s="103">
        <v>111.53</v>
      </c>
      <c r="Q129" s="103">
        <v>0.84389999999999998</v>
      </c>
      <c r="R129" s="103">
        <v>0.72660000000000002</v>
      </c>
    </row>
    <row r="130" spans="2:18" x14ac:dyDescent="0.3">
      <c r="B130" s="73">
        <v>44377</v>
      </c>
      <c r="C130" s="16">
        <v>66.593000000000004</v>
      </c>
      <c r="D130" s="17">
        <v>21.681000000000001</v>
      </c>
      <c r="E130" s="16">
        <v>109.444</v>
      </c>
      <c r="F130" s="17">
        <v>1.3839999999999999</v>
      </c>
      <c r="G130" s="16">
        <v>101.122</v>
      </c>
      <c r="H130" s="17">
        <v>-4.4999999999999998E-2</v>
      </c>
      <c r="I130" s="16">
        <v>107.8203125</v>
      </c>
      <c r="J130" s="17">
        <v>1.325</v>
      </c>
      <c r="K130" s="103">
        <v>0.71599999999999997</v>
      </c>
      <c r="L130" s="103">
        <v>0.81799999999999995</v>
      </c>
      <c r="M130" s="103">
        <v>2310.549</v>
      </c>
      <c r="N130" s="103">
        <v>4297.5</v>
      </c>
      <c r="O130" s="103">
        <v>73.47</v>
      </c>
      <c r="P130" s="103">
        <v>111.11</v>
      </c>
      <c r="Q130" s="103">
        <v>0.84340000000000004</v>
      </c>
      <c r="R130" s="103">
        <v>0.72289999999999999</v>
      </c>
    </row>
    <row r="131" spans="2:18" x14ac:dyDescent="0.3">
      <c r="B131" s="73">
        <v>44376</v>
      </c>
      <c r="C131" s="16">
        <v>67.942999999999998</v>
      </c>
      <c r="D131" s="17">
        <v>21.004000000000001</v>
      </c>
      <c r="E131" s="16">
        <v>109.431</v>
      </c>
      <c r="F131" s="17">
        <v>1.3859999999999999</v>
      </c>
      <c r="G131" s="16">
        <v>101.123</v>
      </c>
      <c r="H131" s="17">
        <v>-4.4999999999999998E-2</v>
      </c>
      <c r="I131" s="16">
        <v>107.8203125</v>
      </c>
      <c r="J131" s="17">
        <v>1.3260000000000001</v>
      </c>
      <c r="K131" s="103">
        <v>0.73799999999999999</v>
      </c>
      <c r="L131" s="103">
        <v>0.879</v>
      </c>
      <c r="M131" s="103">
        <v>2308.837</v>
      </c>
      <c r="N131" s="103">
        <v>4291.8</v>
      </c>
      <c r="O131" s="103">
        <v>72.98</v>
      </c>
      <c r="P131" s="103">
        <v>110.53</v>
      </c>
      <c r="Q131" s="103">
        <v>0.84060000000000001</v>
      </c>
      <c r="R131" s="103">
        <v>0.72270000000000001</v>
      </c>
    </row>
    <row r="132" spans="2:18" x14ac:dyDescent="0.3">
      <c r="B132" s="73">
        <v>44375</v>
      </c>
      <c r="C132" s="16">
        <v>68.998000000000005</v>
      </c>
      <c r="D132" s="17">
        <v>20.484999999999999</v>
      </c>
      <c r="E132" s="16">
        <v>109.41</v>
      </c>
      <c r="F132" s="17">
        <v>1.39</v>
      </c>
      <c r="G132" s="16">
        <v>101.108</v>
      </c>
      <c r="H132" s="17">
        <v>-4.2999999999999997E-2</v>
      </c>
      <c r="I132" s="16">
        <v>107.765625</v>
      </c>
      <c r="J132" s="17">
        <v>1.333</v>
      </c>
      <c r="K132" s="103">
        <v>0.72199999999999998</v>
      </c>
      <c r="L132" s="103">
        <v>0.873</v>
      </c>
      <c r="M132" s="103">
        <v>2322.3359999999998</v>
      </c>
      <c r="N132" s="103">
        <v>4290.6099999999997</v>
      </c>
      <c r="O132" s="103">
        <v>72.91</v>
      </c>
      <c r="P132" s="103">
        <v>110.63</v>
      </c>
      <c r="Q132" s="103">
        <v>0.83860000000000001</v>
      </c>
      <c r="R132" s="103">
        <v>0.72040000000000004</v>
      </c>
    </row>
    <row r="133" spans="2:18" x14ac:dyDescent="0.3">
      <c r="B133" s="73">
        <v>44372</v>
      </c>
      <c r="C133" s="16">
        <v>68.984999999999999</v>
      </c>
      <c r="D133" s="17">
        <v>20.484999999999999</v>
      </c>
      <c r="E133" s="16">
        <v>109.258</v>
      </c>
      <c r="F133" s="17">
        <v>1.4139999999999999</v>
      </c>
      <c r="G133" s="16">
        <v>101.179</v>
      </c>
      <c r="H133" s="17">
        <v>-5.1999999999999998E-2</v>
      </c>
      <c r="I133" s="16">
        <v>107.4609375</v>
      </c>
      <c r="J133" s="17">
        <v>1.373</v>
      </c>
      <c r="K133" s="103">
        <v>0.77800000000000002</v>
      </c>
      <c r="L133" s="103">
        <v>0.92200000000000004</v>
      </c>
      <c r="M133" s="103">
        <v>2334.3960000000002</v>
      </c>
      <c r="N133" s="103">
        <v>4280.7</v>
      </c>
      <c r="O133" s="103">
        <v>74.05</v>
      </c>
      <c r="P133" s="103">
        <v>110.75</v>
      </c>
      <c r="Q133" s="103">
        <v>0.83779999999999999</v>
      </c>
      <c r="R133" s="103">
        <v>0.72040000000000004</v>
      </c>
    </row>
    <row r="134" spans="2:18" x14ac:dyDescent="0.3">
      <c r="B134" s="73">
        <v>44371</v>
      </c>
      <c r="C134" s="16">
        <v>68.489000000000004</v>
      </c>
      <c r="D134" s="17">
        <v>20.718</v>
      </c>
      <c r="E134" s="16">
        <v>109.50700000000001</v>
      </c>
      <c r="F134" s="17">
        <v>1.3759999999999999</v>
      </c>
      <c r="G134" s="16">
        <v>101.101</v>
      </c>
      <c r="H134" s="17">
        <v>-4.2000000000000003E-2</v>
      </c>
      <c r="I134" s="16">
        <v>107.6484375</v>
      </c>
      <c r="J134" s="17">
        <v>1.35</v>
      </c>
      <c r="K134" s="103">
        <v>0.74099999999999999</v>
      </c>
      <c r="L134" s="103">
        <v>0.86399999999999999</v>
      </c>
      <c r="M134" s="103">
        <v>2333.6219999999998</v>
      </c>
      <c r="N134" s="103">
        <v>4266.49</v>
      </c>
      <c r="O134" s="103">
        <v>73.3</v>
      </c>
      <c r="P134" s="103">
        <v>110.87</v>
      </c>
      <c r="Q134" s="103">
        <v>0.83809999999999996</v>
      </c>
      <c r="R134" s="103">
        <v>0.71819999999999995</v>
      </c>
    </row>
    <row r="135" spans="2:18" x14ac:dyDescent="0.3">
      <c r="B135" s="73">
        <v>44370</v>
      </c>
      <c r="C135" s="16">
        <v>69.593000000000004</v>
      </c>
      <c r="D135" s="17">
        <v>20.167000000000002</v>
      </c>
      <c r="E135" s="16">
        <v>109.495</v>
      </c>
      <c r="F135" s="17">
        <v>1.38</v>
      </c>
      <c r="G135" s="16">
        <v>101.133</v>
      </c>
      <c r="H135" s="17">
        <v>-4.5999999999999999E-2</v>
      </c>
      <c r="I135" s="16">
        <v>107.7109375</v>
      </c>
      <c r="J135" s="17">
        <v>1.3420000000000001</v>
      </c>
      <c r="K135" s="103">
        <v>0.78</v>
      </c>
      <c r="L135" s="103">
        <v>0.89400000000000002</v>
      </c>
      <c r="M135" s="103">
        <v>2303.4690000000001</v>
      </c>
      <c r="N135" s="103">
        <v>4241.84</v>
      </c>
      <c r="O135" s="103">
        <v>73.08</v>
      </c>
      <c r="P135" s="103">
        <v>110.96</v>
      </c>
      <c r="Q135" s="103">
        <v>0.83840000000000003</v>
      </c>
      <c r="R135" s="103">
        <v>0.71619999999999995</v>
      </c>
    </row>
    <row r="136" spans="2:18" x14ac:dyDescent="0.3">
      <c r="B136" s="73">
        <v>44369</v>
      </c>
      <c r="C136" s="16">
        <v>71.3</v>
      </c>
      <c r="D136" s="17">
        <v>19.363</v>
      </c>
      <c r="E136" s="16">
        <v>109.813</v>
      </c>
      <c r="F136" s="17">
        <v>1.3320000000000001</v>
      </c>
      <c r="G136" s="16">
        <v>101.11</v>
      </c>
      <c r="H136" s="17">
        <v>-4.2999999999999997E-2</v>
      </c>
      <c r="I136" s="16">
        <v>107.9140625</v>
      </c>
      <c r="J136" s="17">
        <v>1.3160000000000001</v>
      </c>
      <c r="K136" s="103">
        <v>0.78</v>
      </c>
      <c r="L136" s="103">
        <v>0.89800000000000002</v>
      </c>
      <c r="M136" s="103">
        <v>2295.9479999999999</v>
      </c>
      <c r="N136" s="103">
        <v>4246.4399999999996</v>
      </c>
      <c r="O136" s="103">
        <v>73.06</v>
      </c>
      <c r="P136" s="103">
        <v>110.65</v>
      </c>
      <c r="Q136" s="103">
        <v>0.83740000000000003</v>
      </c>
      <c r="R136" s="103">
        <v>0.71689999999999998</v>
      </c>
    </row>
    <row r="137" spans="2:18" x14ac:dyDescent="0.3">
      <c r="B137" s="73">
        <v>44368</v>
      </c>
      <c r="C137" s="16">
        <v>72.974999999999994</v>
      </c>
      <c r="D137" s="17">
        <v>18.599</v>
      </c>
      <c r="E137" s="16">
        <v>109.849</v>
      </c>
      <c r="F137" s="17">
        <v>1.327</v>
      </c>
      <c r="G137" s="16">
        <v>101.18899999999999</v>
      </c>
      <c r="H137" s="17">
        <v>-5.2999999999999999E-2</v>
      </c>
      <c r="I137" s="16">
        <v>107.6953125</v>
      </c>
      <c r="J137" s="17">
        <v>1.3440000000000001</v>
      </c>
      <c r="K137" s="103">
        <v>0.76900000000000002</v>
      </c>
      <c r="L137" s="103">
        <v>0.876</v>
      </c>
      <c r="M137" s="103">
        <v>2286.0929999999998</v>
      </c>
      <c r="N137" s="103">
        <v>4224.79</v>
      </c>
      <c r="O137" s="103">
        <v>73.66</v>
      </c>
      <c r="P137" s="103">
        <v>110.27</v>
      </c>
      <c r="Q137" s="103">
        <v>0.83909999999999996</v>
      </c>
      <c r="R137" s="103">
        <v>0.7177</v>
      </c>
    </row>
    <row r="138" spans="2:18" x14ac:dyDescent="0.3">
      <c r="B138" s="73">
        <v>44365</v>
      </c>
      <c r="C138" s="16">
        <v>72.584000000000003</v>
      </c>
      <c r="D138" s="17">
        <v>18.768000000000001</v>
      </c>
      <c r="E138" s="16">
        <v>109.76</v>
      </c>
      <c r="F138" s="17">
        <v>1.3420000000000001</v>
      </c>
      <c r="G138" s="16">
        <v>101.10299999999999</v>
      </c>
      <c r="H138" s="17">
        <v>-4.2000000000000003E-2</v>
      </c>
      <c r="I138" s="16">
        <v>107.9921875</v>
      </c>
      <c r="J138" s="17">
        <v>1.3069999999999999</v>
      </c>
      <c r="K138" s="103">
        <v>0.752</v>
      </c>
      <c r="L138" s="103">
        <v>0.871</v>
      </c>
      <c r="M138" s="103">
        <v>2237.7449999999999</v>
      </c>
      <c r="N138" s="103">
        <v>4166.45</v>
      </c>
      <c r="O138" s="103">
        <v>71.64</v>
      </c>
      <c r="P138" s="103">
        <v>110.21</v>
      </c>
      <c r="Q138" s="103">
        <v>0.84289999999999998</v>
      </c>
      <c r="R138" s="103">
        <v>0.72430000000000005</v>
      </c>
    </row>
    <row r="139" spans="2:18" x14ac:dyDescent="0.3">
      <c r="B139" s="73">
        <v>44364</v>
      </c>
      <c r="C139" s="16">
        <v>72.113</v>
      </c>
      <c r="D139" s="17">
        <v>18.974</v>
      </c>
      <c r="E139" s="16">
        <v>109.539</v>
      </c>
      <c r="F139" s="17">
        <v>1.3759999999999999</v>
      </c>
      <c r="G139" s="16">
        <v>101.065</v>
      </c>
      <c r="H139" s="17">
        <v>-3.6999999999999998E-2</v>
      </c>
      <c r="I139" s="16">
        <v>107.59375</v>
      </c>
      <c r="J139" s="17">
        <v>1.359</v>
      </c>
      <c r="K139" s="103">
        <v>0.77600000000000002</v>
      </c>
      <c r="L139" s="103">
        <v>0.81799999999999995</v>
      </c>
      <c r="M139" s="103">
        <v>2287.46</v>
      </c>
      <c r="N139" s="103">
        <v>4221.8599999999997</v>
      </c>
      <c r="O139" s="103">
        <v>71.040000000000006</v>
      </c>
      <c r="P139" s="103">
        <v>110.21</v>
      </c>
      <c r="Q139" s="103">
        <v>0.83989999999999998</v>
      </c>
      <c r="R139" s="103">
        <v>0.71809999999999996</v>
      </c>
    </row>
    <row r="140" spans="2:18" x14ac:dyDescent="0.3">
      <c r="B140" s="73">
        <v>44363</v>
      </c>
      <c r="C140" s="16">
        <v>71.510000000000005</v>
      </c>
      <c r="D140" s="17">
        <v>19.228000000000002</v>
      </c>
      <c r="E140" s="16">
        <v>109.089</v>
      </c>
      <c r="F140" s="17">
        <v>1.446</v>
      </c>
      <c r="G140" s="16">
        <v>101.191</v>
      </c>
      <c r="H140" s="17">
        <v>-5.2999999999999999E-2</v>
      </c>
      <c r="I140" s="16">
        <v>107.1953125</v>
      </c>
      <c r="J140" s="17">
        <v>1.41</v>
      </c>
      <c r="K140" s="103">
        <v>0.73899999999999999</v>
      </c>
      <c r="L140" s="103">
        <v>0.77700000000000002</v>
      </c>
      <c r="M140" s="103">
        <v>2314.6909999999998</v>
      </c>
      <c r="N140" s="103">
        <v>4223.7</v>
      </c>
      <c r="O140" s="103">
        <v>72.150000000000006</v>
      </c>
      <c r="P140" s="103">
        <v>110.71</v>
      </c>
      <c r="Q140" s="103">
        <v>0.8337</v>
      </c>
      <c r="R140" s="103">
        <v>0.71240000000000003</v>
      </c>
    </row>
    <row r="141" spans="2:18" x14ac:dyDescent="0.3">
      <c r="B141" s="73">
        <v>44362</v>
      </c>
      <c r="C141" s="16">
        <v>70.25</v>
      </c>
      <c r="D141" s="17">
        <v>19.802</v>
      </c>
      <c r="E141" s="16">
        <v>109.678</v>
      </c>
      <c r="F141" s="17">
        <v>1.357</v>
      </c>
      <c r="G141" s="16">
        <v>101.199</v>
      </c>
      <c r="H141" s="17">
        <v>-5.3999999999999999E-2</v>
      </c>
      <c r="I141" s="16">
        <v>107.9921875</v>
      </c>
      <c r="J141" s="17">
        <v>1.3080000000000001</v>
      </c>
      <c r="K141" s="103">
        <v>0.75800000000000001</v>
      </c>
      <c r="L141" s="103">
        <v>0.78700000000000003</v>
      </c>
      <c r="M141" s="103">
        <v>2320.0720000000001</v>
      </c>
      <c r="N141" s="103">
        <v>4246.59</v>
      </c>
      <c r="O141" s="103">
        <v>72.12</v>
      </c>
      <c r="P141" s="103">
        <v>110.08</v>
      </c>
      <c r="Q141" s="103">
        <v>0.82469999999999999</v>
      </c>
      <c r="R141" s="103">
        <v>0.71</v>
      </c>
    </row>
    <row r="142" spans="2:18" x14ac:dyDescent="0.3">
      <c r="B142" s="73">
        <v>44361</v>
      </c>
      <c r="C142" s="16">
        <v>70.754999999999995</v>
      </c>
      <c r="D142" s="17">
        <v>19.561</v>
      </c>
      <c r="E142" s="16">
        <v>109.637</v>
      </c>
      <c r="F142" s="17">
        <v>1.3640000000000001</v>
      </c>
      <c r="G142" s="16">
        <v>101.223</v>
      </c>
      <c r="H142" s="17">
        <v>-5.7000000000000002E-2</v>
      </c>
      <c r="I142" s="16">
        <v>107.9609375</v>
      </c>
      <c r="J142" s="17">
        <v>1.3129999999999999</v>
      </c>
      <c r="K142" s="103">
        <v>0.74099999999999999</v>
      </c>
      <c r="L142" s="103">
        <v>0.77900000000000003</v>
      </c>
      <c r="M142" s="103">
        <v>2326.145</v>
      </c>
      <c r="N142" s="103">
        <v>4255.1499999999996</v>
      </c>
      <c r="O142" s="103">
        <v>70.88</v>
      </c>
      <c r="P142" s="103">
        <v>110.07</v>
      </c>
      <c r="Q142" s="103">
        <v>0.82509999999999994</v>
      </c>
      <c r="R142" s="103">
        <v>0.70879999999999999</v>
      </c>
    </row>
    <row r="143" spans="2:18" x14ac:dyDescent="0.3">
      <c r="B143" s="73">
        <v>44358</v>
      </c>
      <c r="C143" s="16">
        <v>70.697999999999993</v>
      </c>
      <c r="D143" s="17">
        <v>19.579999999999998</v>
      </c>
      <c r="E143" s="16">
        <v>109.864</v>
      </c>
      <c r="F143" s="17">
        <v>1.33</v>
      </c>
      <c r="G143" s="16">
        <v>101.279</v>
      </c>
      <c r="H143" s="17">
        <v>-6.4000000000000001E-2</v>
      </c>
      <c r="I143" s="16">
        <v>108.3203125</v>
      </c>
      <c r="J143" s="17">
        <v>1.2669999999999999</v>
      </c>
      <c r="K143" s="103">
        <v>0.70799999999999996</v>
      </c>
      <c r="L143" s="103">
        <v>0.74199999999999999</v>
      </c>
      <c r="M143" s="103">
        <v>2335.808</v>
      </c>
      <c r="N143" s="103">
        <v>4247.4399999999996</v>
      </c>
      <c r="O143" s="103">
        <v>70.91</v>
      </c>
      <c r="P143" s="103">
        <v>109.66</v>
      </c>
      <c r="Q143" s="103">
        <v>0.82589999999999997</v>
      </c>
      <c r="R143" s="103">
        <v>0.70879999999999999</v>
      </c>
    </row>
    <row r="144" spans="2:18" x14ac:dyDescent="0.3">
      <c r="B144" s="73">
        <v>44357</v>
      </c>
      <c r="C144" s="16">
        <v>70.025000000000006</v>
      </c>
      <c r="D144" s="17">
        <v>19.885999999999999</v>
      </c>
      <c r="E144" s="16">
        <v>110.035</v>
      </c>
      <c r="F144" s="17">
        <v>1.3049999999999999</v>
      </c>
      <c r="G144" s="16">
        <v>101.13800000000001</v>
      </c>
      <c r="H144" s="17">
        <v>-4.5999999999999999E-2</v>
      </c>
      <c r="I144" s="16">
        <v>108.5</v>
      </c>
      <c r="J144" s="17">
        <v>1.2450000000000001</v>
      </c>
      <c r="K144" s="103">
        <v>0.747</v>
      </c>
      <c r="L144" s="103">
        <v>0.79400000000000004</v>
      </c>
      <c r="M144" s="103">
        <v>2311.4090000000001</v>
      </c>
      <c r="N144" s="103">
        <v>4239.18</v>
      </c>
      <c r="O144" s="103">
        <v>70.290000000000006</v>
      </c>
      <c r="P144" s="103">
        <v>109.33</v>
      </c>
      <c r="Q144" s="103">
        <v>0.82130000000000003</v>
      </c>
      <c r="R144" s="103">
        <v>0.70540000000000003</v>
      </c>
    </row>
    <row r="145" spans="2:18" x14ac:dyDescent="0.3">
      <c r="B145" s="73">
        <v>44356</v>
      </c>
      <c r="C145" s="16">
        <v>72.073999999999998</v>
      </c>
      <c r="D145" s="17">
        <v>18.928000000000001</v>
      </c>
      <c r="E145" s="16">
        <v>109.66200000000001</v>
      </c>
      <c r="F145" s="17">
        <v>1.363</v>
      </c>
      <c r="G145" s="16">
        <v>101.06</v>
      </c>
      <c r="H145" s="17">
        <v>-3.5999999999999997E-2</v>
      </c>
      <c r="I145" s="16">
        <v>108.1015625</v>
      </c>
      <c r="J145" s="17">
        <v>1.296</v>
      </c>
      <c r="K145" s="103">
        <v>0.73</v>
      </c>
      <c r="L145" s="103">
        <v>0.82799999999999996</v>
      </c>
      <c r="M145" s="103">
        <v>2327.1280000000002</v>
      </c>
      <c r="N145" s="103">
        <v>4219.55</v>
      </c>
      <c r="O145" s="103">
        <v>69.959999999999994</v>
      </c>
      <c r="P145" s="103">
        <v>109.63</v>
      </c>
      <c r="Q145" s="103">
        <v>0.82099999999999995</v>
      </c>
      <c r="R145" s="103">
        <v>0.70850000000000002</v>
      </c>
    </row>
    <row r="146" spans="2:18" x14ac:dyDescent="0.3">
      <c r="B146" s="73">
        <v>44355</v>
      </c>
      <c r="C146" s="16">
        <v>73.646000000000001</v>
      </c>
      <c r="D146" s="17">
        <v>18.225000000000001</v>
      </c>
      <c r="E146" s="16">
        <v>109.42400000000001</v>
      </c>
      <c r="F146" s="17">
        <v>1.4</v>
      </c>
      <c r="G146" s="16">
        <v>100.96599999999999</v>
      </c>
      <c r="H146" s="17">
        <v>-2.4E-2</v>
      </c>
      <c r="I146" s="16">
        <v>107.796875</v>
      </c>
      <c r="J146" s="17">
        <v>1.3360000000000001</v>
      </c>
      <c r="K146" s="103">
        <v>0.77</v>
      </c>
      <c r="L146" s="103">
        <v>0.86099999999999999</v>
      </c>
      <c r="M146" s="103">
        <v>2343.7579999999998</v>
      </c>
      <c r="N146" s="103">
        <v>4227.26</v>
      </c>
      <c r="O146" s="103">
        <v>70.05</v>
      </c>
      <c r="P146" s="103">
        <v>109.5</v>
      </c>
      <c r="Q146" s="103">
        <v>0.82150000000000001</v>
      </c>
      <c r="R146" s="103">
        <v>0.70650000000000002</v>
      </c>
    </row>
    <row r="147" spans="2:18" x14ac:dyDescent="0.3">
      <c r="B147" s="73">
        <v>44354</v>
      </c>
      <c r="C147" s="16">
        <v>74.713999999999999</v>
      </c>
      <c r="D147" s="17">
        <v>17.757000000000001</v>
      </c>
      <c r="E147" s="16">
        <v>109.26300000000001</v>
      </c>
      <c r="F147" s="17">
        <v>1.4239999999999999</v>
      </c>
      <c r="G147" s="16">
        <v>100.919</v>
      </c>
      <c r="H147" s="17">
        <v>-1.7999999999999999E-2</v>
      </c>
      <c r="I147" s="16">
        <v>107.5390625</v>
      </c>
      <c r="J147" s="17">
        <v>1.369</v>
      </c>
      <c r="K147" s="103">
        <v>0.80600000000000005</v>
      </c>
      <c r="L147" s="103">
        <v>0.91300000000000003</v>
      </c>
      <c r="M147" s="103">
        <v>2319.1770000000001</v>
      </c>
      <c r="N147" s="103">
        <v>4226.5200000000004</v>
      </c>
      <c r="O147" s="103">
        <v>69.23</v>
      </c>
      <c r="P147" s="103">
        <v>109.25</v>
      </c>
      <c r="Q147" s="103">
        <v>0.82040000000000002</v>
      </c>
      <c r="R147" s="103">
        <v>0.70540000000000003</v>
      </c>
    </row>
    <row r="148" spans="2:18" x14ac:dyDescent="0.3">
      <c r="B148" s="73">
        <v>44351</v>
      </c>
      <c r="C148" s="16">
        <v>74.036000000000001</v>
      </c>
      <c r="D148" s="17">
        <v>18.044</v>
      </c>
      <c r="E148" s="16">
        <v>109.423</v>
      </c>
      <c r="F148" s="17">
        <v>1.401</v>
      </c>
      <c r="G148" s="16">
        <v>100.85599999999999</v>
      </c>
      <c r="H148" s="17">
        <v>-0.01</v>
      </c>
      <c r="I148" s="16">
        <v>107.6484375</v>
      </c>
      <c r="J148" s="17">
        <v>1.355</v>
      </c>
      <c r="K148" s="103">
        <v>0.79</v>
      </c>
      <c r="L148" s="103">
        <v>0.872</v>
      </c>
      <c r="M148" s="103">
        <v>2286.4119999999998</v>
      </c>
      <c r="N148" s="103">
        <v>4229.8900000000003</v>
      </c>
      <c r="O148" s="103">
        <v>69.62</v>
      </c>
      <c r="P148" s="103">
        <v>109.52</v>
      </c>
      <c r="Q148" s="103">
        <v>0.82189999999999996</v>
      </c>
      <c r="R148" s="103">
        <v>0.70640000000000003</v>
      </c>
    </row>
    <row r="149" spans="2:18" x14ac:dyDescent="0.3">
      <c r="B149" s="73">
        <v>44350</v>
      </c>
      <c r="C149" s="16">
        <v>73.7</v>
      </c>
      <c r="D149" s="17">
        <v>18.184000000000001</v>
      </c>
      <c r="E149" s="16">
        <v>108.98399999999999</v>
      </c>
      <c r="F149" s="17">
        <v>1.468</v>
      </c>
      <c r="G149" s="16">
        <v>100.904</v>
      </c>
      <c r="H149" s="17">
        <v>-1.6E-2</v>
      </c>
      <c r="I149" s="16">
        <v>107.0859375</v>
      </c>
      <c r="J149" s="17">
        <v>1.4279999999999999</v>
      </c>
      <c r="K149" s="103">
        <v>0.84099999999999997</v>
      </c>
      <c r="L149" s="103">
        <v>0.89700000000000002</v>
      </c>
      <c r="M149" s="103">
        <v>2279.248</v>
      </c>
      <c r="N149" s="103">
        <v>4192.8500000000004</v>
      </c>
      <c r="O149" s="103">
        <v>68.81</v>
      </c>
      <c r="P149" s="103">
        <v>110.29</v>
      </c>
      <c r="Q149" s="103">
        <v>0.8246</v>
      </c>
      <c r="R149" s="103">
        <v>0.70889999999999997</v>
      </c>
    </row>
    <row r="150" spans="2:18" x14ac:dyDescent="0.3">
      <c r="B150" s="73">
        <v>44349</v>
      </c>
      <c r="C150" s="16">
        <v>78.003</v>
      </c>
      <c r="D150" s="17">
        <v>16.36</v>
      </c>
      <c r="E150" s="16">
        <v>109.26300000000001</v>
      </c>
      <c r="F150" s="17">
        <v>1.427</v>
      </c>
      <c r="G150" s="16">
        <v>100.889</v>
      </c>
      <c r="H150" s="17">
        <v>-1.4E-2</v>
      </c>
      <c r="I150" s="16">
        <v>107.3984375</v>
      </c>
      <c r="J150" s="17">
        <v>1.389</v>
      </c>
      <c r="K150" s="103">
        <v>0.79900000000000004</v>
      </c>
      <c r="L150" s="103">
        <v>0.877</v>
      </c>
      <c r="M150" s="103">
        <v>2297.8339999999998</v>
      </c>
      <c r="N150" s="103">
        <v>4208.12</v>
      </c>
      <c r="O150" s="103">
        <v>68.83</v>
      </c>
      <c r="P150" s="103">
        <v>109.56</v>
      </c>
      <c r="Q150" s="103">
        <v>0.81899999999999995</v>
      </c>
      <c r="R150" s="103">
        <v>0.70569999999999999</v>
      </c>
    </row>
    <row r="151" spans="2:18" x14ac:dyDescent="0.3">
      <c r="B151" s="73">
        <v>44348</v>
      </c>
      <c r="C151" s="16">
        <v>77.272999999999996</v>
      </c>
      <c r="D151" s="17">
        <v>16.652999999999999</v>
      </c>
      <c r="E151" s="16">
        <v>109.22</v>
      </c>
      <c r="F151" s="17">
        <v>1.4339999999999999</v>
      </c>
      <c r="G151" s="16">
        <v>100.874</v>
      </c>
      <c r="H151" s="17">
        <v>-1.2E-2</v>
      </c>
      <c r="I151" s="16">
        <v>107.3046875</v>
      </c>
      <c r="J151" s="17">
        <v>1.401</v>
      </c>
      <c r="K151" s="103">
        <v>0.82599999999999996</v>
      </c>
      <c r="L151" s="103">
        <v>0.9</v>
      </c>
      <c r="M151" s="103">
        <v>2294.7420000000002</v>
      </c>
      <c r="N151" s="103">
        <v>4202.04</v>
      </c>
      <c r="O151" s="103">
        <v>67.72</v>
      </c>
      <c r="P151" s="103">
        <v>109.48</v>
      </c>
      <c r="Q151" s="103">
        <v>0.81879999999999997</v>
      </c>
      <c r="R151" s="103">
        <v>0.70669999999999999</v>
      </c>
    </row>
    <row r="152" spans="2:18" x14ac:dyDescent="0.3">
      <c r="B152" s="73">
        <v>44344</v>
      </c>
      <c r="C152" s="16">
        <v>84.224999999999994</v>
      </c>
      <c r="D152" s="17">
        <v>13.952</v>
      </c>
      <c r="E152" s="16">
        <v>109.381</v>
      </c>
      <c r="F152" s="17">
        <v>1.41</v>
      </c>
      <c r="G152" s="16">
        <v>100.89</v>
      </c>
      <c r="H152" s="17">
        <v>-1.4E-2</v>
      </c>
      <c r="I152" s="16">
        <v>107.3671875</v>
      </c>
      <c r="J152" s="17">
        <v>1.393</v>
      </c>
      <c r="K152" s="103">
        <v>0.79500000000000004</v>
      </c>
      <c r="L152" s="103">
        <v>0.91300000000000003</v>
      </c>
      <c r="M152" s="103">
        <v>2268.9720000000002</v>
      </c>
      <c r="N152" s="103">
        <v>4204.1099999999997</v>
      </c>
      <c r="O152" s="103">
        <v>66.319999999999993</v>
      </c>
      <c r="P152" s="103">
        <v>109.85</v>
      </c>
      <c r="Q152" s="103">
        <v>0.82020000000000004</v>
      </c>
      <c r="R152" s="103">
        <v>0.70469999999999999</v>
      </c>
    </row>
    <row r="153" spans="2:18" x14ac:dyDescent="0.3">
      <c r="B153" s="73">
        <v>44343</v>
      </c>
      <c r="C153" s="16">
        <v>84.489000000000004</v>
      </c>
      <c r="D153" s="17">
        <v>13.852</v>
      </c>
      <c r="E153" s="16">
        <v>109.286</v>
      </c>
      <c r="F153" s="17">
        <v>1.425</v>
      </c>
      <c r="G153" s="16">
        <v>100.962</v>
      </c>
      <c r="H153" s="17">
        <v>-2.3E-2</v>
      </c>
      <c r="I153" s="16">
        <v>107.2734375</v>
      </c>
      <c r="J153" s="17">
        <v>1.4059999999999999</v>
      </c>
      <c r="K153" s="103">
        <v>0.81</v>
      </c>
      <c r="L153" s="103">
        <v>0.93500000000000005</v>
      </c>
      <c r="M153" s="103">
        <v>2273.0729999999999</v>
      </c>
      <c r="N153" s="103">
        <v>4200.88</v>
      </c>
      <c r="O153" s="103">
        <v>66.849999999999994</v>
      </c>
      <c r="P153" s="103">
        <v>109.81</v>
      </c>
      <c r="Q153" s="103">
        <v>0.82010000000000005</v>
      </c>
      <c r="R153" s="103">
        <v>0.70399999999999996</v>
      </c>
    </row>
    <row r="154" spans="2:18" x14ac:dyDescent="0.3">
      <c r="B154" s="73">
        <v>44342</v>
      </c>
      <c r="C154" s="16">
        <v>84.518000000000001</v>
      </c>
      <c r="D154" s="17">
        <v>13.832000000000001</v>
      </c>
      <c r="E154" s="16">
        <v>109.4</v>
      </c>
      <c r="F154" s="17">
        <v>1.41</v>
      </c>
      <c r="G154" s="16">
        <v>100.95399999999999</v>
      </c>
      <c r="H154" s="17">
        <v>-2.1999999999999999E-2</v>
      </c>
      <c r="I154" s="16">
        <v>107.5078125</v>
      </c>
      <c r="J154" s="17">
        <v>1.377</v>
      </c>
      <c r="K154" s="103">
        <v>0.752</v>
      </c>
      <c r="L154" s="103">
        <v>0.92</v>
      </c>
      <c r="M154" s="103">
        <v>2249.2739999999999</v>
      </c>
      <c r="N154" s="103">
        <v>4195.99</v>
      </c>
      <c r="O154" s="103">
        <v>66.209999999999994</v>
      </c>
      <c r="P154" s="103">
        <v>109.15</v>
      </c>
      <c r="Q154" s="103">
        <v>0.82020000000000004</v>
      </c>
      <c r="R154" s="103">
        <v>0.70830000000000004</v>
      </c>
    </row>
    <row r="155" spans="2:18" x14ac:dyDescent="0.3">
      <c r="B155" s="73">
        <v>44341</v>
      </c>
      <c r="C155" s="16">
        <v>83.896000000000001</v>
      </c>
      <c r="D155" s="17">
        <v>14.057</v>
      </c>
      <c r="E155" s="16">
        <v>109.607</v>
      </c>
      <c r="F155" s="17">
        <v>1.379</v>
      </c>
      <c r="G155" s="16">
        <v>100.931</v>
      </c>
      <c r="H155" s="17">
        <v>-1.9E-2</v>
      </c>
      <c r="I155" s="16">
        <v>107.6484375</v>
      </c>
      <c r="J155" s="17">
        <v>1.359</v>
      </c>
      <c r="K155" s="103">
        <v>0.78600000000000003</v>
      </c>
      <c r="L155" s="103">
        <v>0.95799999999999996</v>
      </c>
      <c r="M155" s="103">
        <v>2205.75</v>
      </c>
      <c r="N155" s="103">
        <v>4188.13</v>
      </c>
      <c r="O155" s="103">
        <v>66.069999999999993</v>
      </c>
      <c r="P155" s="103">
        <v>108.78</v>
      </c>
      <c r="Q155" s="103">
        <v>0.81620000000000004</v>
      </c>
      <c r="R155" s="103">
        <v>0.70669999999999999</v>
      </c>
    </row>
    <row r="156" spans="2:18" x14ac:dyDescent="0.3">
      <c r="B156" s="73">
        <v>44340</v>
      </c>
      <c r="C156" s="16">
        <v>83.396000000000001</v>
      </c>
      <c r="D156" s="17">
        <v>14.239000000000001</v>
      </c>
      <c r="E156" s="16">
        <v>109.31100000000001</v>
      </c>
      <c r="F156" s="17">
        <v>1.4239999999999999</v>
      </c>
      <c r="G156" s="16">
        <v>100.908</v>
      </c>
      <c r="H156" s="17">
        <v>-1.6E-2</v>
      </c>
      <c r="I156" s="16">
        <v>107.3359375</v>
      </c>
      <c r="J156" s="17">
        <v>1.399</v>
      </c>
      <c r="K156" s="103">
        <v>0.81100000000000005</v>
      </c>
      <c r="L156" s="103">
        <v>1.0229999999999999</v>
      </c>
      <c r="M156" s="103">
        <v>2227.3380000000002</v>
      </c>
      <c r="N156" s="103">
        <v>4197.05</v>
      </c>
      <c r="O156" s="103">
        <v>66.05</v>
      </c>
      <c r="P156" s="103">
        <v>108.75</v>
      </c>
      <c r="Q156" s="103">
        <v>0.81850000000000001</v>
      </c>
      <c r="R156" s="103">
        <v>0.70640000000000003</v>
      </c>
    </row>
    <row r="157" spans="2:18" x14ac:dyDescent="0.3">
      <c r="B157" s="73">
        <v>44337</v>
      </c>
      <c r="C157" s="16">
        <v>83.406999999999996</v>
      </c>
      <c r="D157" s="17">
        <v>14.231</v>
      </c>
      <c r="E157" s="16">
        <v>109.17100000000001</v>
      </c>
      <c r="F157" s="17">
        <v>1.446</v>
      </c>
      <c r="G157" s="16">
        <v>100.876</v>
      </c>
      <c r="H157" s="17">
        <v>-1.2E-2</v>
      </c>
      <c r="I157" s="16">
        <v>107.2265625</v>
      </c>
      <c r="J157" s="17">
        <v>1.4139999999999999</v>
      </c>
      <c r="K157" s="103">
        <v>0.83</v>
      </c>
      <c r="L157" s="103">
        <v>1.0309999999999999</v>
      </c>
      <c r="M157" s="103">
        <v>2215.268</v>
      </c>
      <c r="N157" s="103">
        <v>4155.8599999999997</v>
      </c>
      <c r="O157" s="103">
        <v>63.58</v>
      </c>
      <c r="P157" s="103">
        <v>108.96</v>
      </c>
      <c r="Q157" s="103">
        <v>0.82089999999999996</v>
      </c>
      <c r="R157" s="103">
        <v>0.70669999999999999</v>
      </c>
    </row>
    <row r="158" spans="2:18" x14ac:dyDescent="0.3">
      <c r="B158" s="73">
        <v>44336</v>
      </c>
      <c r="C158" s="16">
        <v>82.668000000000006</v>
      </c>
      <c r="D158" s="17">
        <v>14.503</v>
      </c>
      <c r="E158" s="16">
        <v>109.18</v>
      </c>
      <c r="F158" s="17">
        <v>1.4450000000000001</v>
      </c>
      <c r="G158" s="16">
        <v>100.861</v>
      </c>
      <c r="H158" s="17">
        <v>-0.01</v>
      </c>
      <c r="I158" s="16">
        <v>107.234375</v>
      </c>
      <c r="J158" s="17">
        <v>1.4139999999999999</v>
      </c>
      <c r="K158" s="103">
        <v>0.83899999999999997</v>
      </c>
      <c r="L158" s="103">
        <v>1.0569999999999999</v>
      </c>
      <c r="M158" s="103">
        <v>2207.7600000000002</v>
      </c>
      <c r="N158" s="103">
        <v>4159.12</v>
      </c>
      <c r="O158" s="103">
        <v>62.05</v>
      </c>
      <c r="P158" s="103">
        <v>108.78</v>
      </c>
      <c r="Q158" s="103">
        <v>0.81779999999999997</v>
      </c>
      <c r="R158" s="103">
        <v>0.70469999999999999</v>
      </c>
    </row>
    <row r="159" spans="2:18" x14ac:dyDescent="0.3">
      <c r="B159" s="73">
        <v>44335</v>
      </c>
      <c r="C159" s="16">
        <v>82.087000000000003</v>
      </c>
      <c r="D159" s="17">
        <v>14.711</v>
      </c>
      <c r="E159" s="16">
        <v>108.831</v>
      </c>
      <c r="F159" s="17">
        <v>1.5</v>
      </c>
      <c r="G159" s="16">
        <v>100.87</v>
      </c>
      <c r="H159" s="17">
        <v>-1.0999999999999999E-2</v>
      </c>
      <c r="I159" s="16">
        <v>106.8671875</v>
      </c>
      <c r="J159" s="17">
        <v>1.4610000000000001</v>
      </c>
      <c r="K159" s="103">
        <v>0.84799999999999998</v>
      </c>
      <c r="L159" s="103">
        <v>1.117</v>
      </c>
      <c r="M159" s="103">
        <v>2193.6419999999998</v>
      </c>
      <c r="N159" s="103">
        <v>4115.68</v>
      </c>
      <c r="O159" s="103">
        <v>63.36</v>
      </c>
      <c r="P159" s="103">
        <v>109.22</v>
      </c>
      <c r="Q159" s="103">
        <v>0.82130000000000003</v>
      </c>
      <c r="R159" s="103">
        <v>0.70850000000000002</v>
      </c>
    </row>
    <row r="160" spans="2:18" x14ac:dyDescent="0.3">
      <c r="B160" s="73">
        <v>44334</v>
      </c>
      <c r="C160" s="16">
        <v>82.825000000000003</v>
      </c>
      <c r="D160" s="17">
        <v>14.430999999999999</v>
      </c>
      <c r="E160" s="16">
        <v>109.039</v>
      </c>
      <c r="F160" s="17">
        <v>1.4690000000000001</v>
      </c>
      <c r="G160" s="16">
        <v>100.83799999999999</v>
      </c>
      <c r="H160" s="17">
        <v>-7.0000000000000001E-3</v>
      </c>
      <c r="I160" s="16">
        <v>107.1640625</v>
      </c>
      <c r="J160" s="17">
        <v>1.423</v>
      </c>
      <c r="K160" s="103">
        <v>0.86799999999999999</v>
      </c>
      <c r="L160" s="103">
        <v>1.107</v>
      </c>
      <c r="M160" s="103">
        <v>2210.877</v>
      </c>
      <c r="N160" s="103">
        <v>4127.83</v>
      </c>
      <c r="O160" s="103">
        <v>65.489999999999995</v>
      </c>
      <c r="P160" s="103">
        <v>108.9</v>
      </c>
      <c r="Q160" s="103">
        <v>0.81810000000000005</v>
      </c>
      <c r="R160" s="103">
        <v>0.70479999999999998</v>
      </c>
    </row>
    <row r="161" spans="2:18" x14ac:dyDescent="0.3">
      <c r="B161" s="73">
        <v>44333</v>
      </c>
      <c r="C161" s="16">
        <v>82.177999999999997</v>
      </c>
      <c r="D161" s="17">
        <v>14.67</v>
      </c>
      <c r="E161" s="16">
        <v>108.892</v>
      </c>
      <c r="F161" s="17">
        <v>1.4910000000000001</v>
      </c>
      <c r="G161" s="16">
        <v>100.878</v>
      </c>
      <c r="H161" s="17">
        <v>-1.2E-2</v>
      </c>
      <c r="I161" s="16">
        <v>107.0546875</v>
      </c>
      <c r="J161" s="17">
        <v>1.4370000000000001</v>
      </c>
      <c r="K161" s="103">
        <v>0.86499999999999999</v>
      </c>
      <c r="L161" s="103">
        <v>1.1040000000000001</v>
      </c>
      <c r="M161" s="103">
        <v>2227.1190000000001</v>
      </c>
      <c r="N161" s="103">
        <v>4163.29</v>
      </c>
      <c r="O161" s="103">
        <v>66.27</v>
      </c>
      <c r="P161" s="103">
        <v>109.21</v>
      </c>
      <c r="Q161" s="103">
        <v>0.82289999999999996</v>
      </c>
      <c r="R161" s="103">
        <v>0.70730000000000004</v>
      </c>
    </row>
    <row r="162" spans="2:18" x14ac:dyDescent="0.3">
      <c r="B162" s="73">
        <v>44330</v>
      </c>
      <c r="C162" s="16">
        <v>82.168999999999997</v>
      </c>
      <c r="D162" s="17">
        <v>14.67</v>
      </c>
      <c r="E162" s="16">
        <v>108.89100000000001</v>
      </c>
      <c r="F162" s="17">
        <v>1.492</v>
      </c>
      <c r="G162" s="16">
        <v>100.82299999999999</v>
      </c>
      <c r="H162" s="17">
        <v>-5.0000000000000001E-3</v>
      </c>
      <c r="I162" s="16">
        <v>107.21875</v>
      </c>
      <c r="J162" s="17">
        <v>1.417</v>
      </c>
      <c r="K162" s="103">
        <v>0.85699999999999998</v>
      </c>
      <c r="L162" s="103">
        <v>1.07</v>
      </c>
      <c r="M162" s="103">
        <v>2224.63</v>
      </c>
      <c r="N162" s="103">
        <v>4173.8500000000004</v>
      </c>
      <c r="O162" s="103">
        <v>65.37</v>
      </c>
      <c r="P162" s="103">
        <v>109.35</v>
      </c>
      <c r="Q162" s="103">
        <v>0.82340000000000002</v>
      </c>
      <c r="R162" s="103">
        <v>0.70940000000000003</v>
      </c>
    </row>
    <row r="163" spans="2:18" x14ac:dyDescent="0.3">
      <c r="B163" s="73">
        <v>44329</v>
      </c>
      <c r="C163" s="16">
        <v>82.153999999999996</v>
      </c>
      <c r="D163" s="17">
        <v>14.670999999999999</v>
      </c>
      <c r="E163" s="16">
        <v>108.76</v>
      </c>
      <c r="F163" s="17">
        <v>1.512</v>
      </c>
      <c r="G163" s="16">
        <v>100.753</v>
      </c>
      <c r="H163" s="17">
        <v>4.0000000000000001E-3</v>
      </c>
      <c r="I163" s="16">
        <v>107.0078125</v>
      </c>
      <c r="J163" s="17">
        <v>1.4450000000000001</v>
      </c>
      <c r="K163" s="103">
        <v>0.89800000000000002</v>
      </c>
      <c r="L163" s="103">
        <v>1.056</v>
      </c>
      <c r="M163" s="103">
        <v>2170.9499999999998</v>
      </c>
      <c r="N163" s="103">
        <v>4112.5</v>
      </c>
      <c r="O163" s="103">
        <v>63.82</v>
      </c>
      <c r="P163" s="103">
        <v>109.47</v>
      </c>
      <c r="Q163" s="103">
        <v>0.82789999999999997</v>
      </c>
      <c r="R163" s="103">
        <v>0.7117</v>
      </c>
    </row>
    <row r="164" spans="2:18" x14ac:dyDescent="0.3">
      <c r="B164" s="73">
        <v>44328</v>
      </c>
      <c r="C164" s="16">
        <v>82.337000000000003</v>
      </c>
      <c r="D164" s="17">
        <v>14.592000000000001</v>
      </c>
      <c r="E164" s="16">
        <v>108.425</v>
      </c>
      <c r="F164" s="17">
        <v>1.5649999999999999</v>
      </c>
      <c r="G164" s="16">
        <v>100.848</v>
      </c>
      <c r="H164" s="17">
        <v>-8.0000000000000002E-3</v>
      </c>
      <c r="I164" s="16">
        <v>106.65625</v>
      </c>
      <c r="J164" s="17">
        <v>1.49</v>
      </c>
      <c r="K164" s="103">
        <v>0.88600000000000001</v>
      </c>
      <c r="L164" s="103">
        <v>1.0229999999999999</v>
      </c>
      <c r="M164" s="103">
        <v>2135.1390000000001</v>
      </c>
      <c r="N164" s="103">
        <v>4063.04</v>
      </c>
      <c r="O164" s="103">
        <v>66.08</v>
      </c>
      <c r="P164" s="103">
        <v>109.67</v>
      </c>
      <c r="Q164" s="103">
        <v>0.82840000000000003</v>
      </c>
      <c r="R164" s="103">
        <v>0.71150000000000002</v>
      </c>
    </row>
    <row r="165" spans="2:18" x14ac:dyDescent="0.3">
      <c r="B165" s="73">
        <v>44327</v>
      </c>
      <c r="C165" s="16">
        <v>82.498999999999995</v>
      </c>
      <c r="D165" s="17">
        <v>14.529</v>
      </c>
      <c r="E165" s="16">
        <v>108.83199999999999</v>
      </c>
      <c r="F165" s="17">
        <v>1.504</v>
      </c>
      <c r="G165" s="16">
        <v>100.88</v>
      </c>
      <c r="H165" s="17">
        <v>-1.2E-2</v>
      </c>
      <c r="I165" s="16">
        <v>107.2109375</v>
      </c>
      <c r="J165" s="17">
        <v>1.419</v>
      </c>
      <c r="K165" s="103">
        <v>0.83299999999999996</v>
      </c>
      <c r="L165" s="103">
        <v>0.98499999999999999</v>
      </c>
      <c r="M165" s="103">
        <v>2206.9870000000001</v>
      </c>
      <c r="N165" s="103">
        <v>4152.1000000000004</v>
      </c>
      <c r="O165" s="103">
        <v>65.28</v>
      </c>
      <c r="P165" s="103">
        <v>108.62</v>
      </c>
      <c r="Q165" s="103">
        <v>0.82320000000000004</v>
      </c>
      <c r="R165" s="103">
        <v>0.70709999999999995</v>
      </c>
    </row>
    <row r="166" spans="2:18" x14ac:dyDescent="0.3">
      <c r="B166" s="73">
        <v>44326</v>
      </c>
      <c r="C166" s="16">
        <v>82.66</v>
      </c>
      <c r="D166" s="17">
        <v>14.465</v>
      </c>
      <c r="E166" s="16">
        <v>109.25</v>
      </c>
      <c r="F166" s="17">
        <v>1.4410000000000001</v>
      </c>
      <c r="G166" s="16">
        <v>100.86499999999999</v>
      </c>
      <c r="H166" s="17">
        <v>-0.01</v>
      </c>
      <c r="I166" s="16">
        <v>107.3515625</v>
      </c>
      <c r="J166" s="17">
        <v>1.4019999999999999</v>
      </c>
      <c r="K166" s="103">
        <v>0.78800000000000003</v>
      </c>
      <c r="L166" s="103">
        <v>0.92700000000000005</v>
      </c>
      <c r="M166" s="103">
        <v>2212.6959999999999</v>
      </c>
      <c r="N166" s="103">
        <v>4188.43</v>
      </c>
      <c r="O166" s="103">
        <v>64.92</v>
      </c>
      <c r="P166" s="103">
        <v>108.81</v>
      </c>
      <c r="Q166" s="103">
        <v>0.82450000000000001</v>
      </c>
      <c r="R166" s="103">
        <v>0.70830000000000004</v>
      </c>
    </row>
    <row r="167" spans="2:18" x14ac:dyDescent="0.3">
      <c r="B167" s="73">
        <v>44323</v>
      </c>
      <c r="C167" s="16">
        <v>82.718999999999994</v>
      </c>
      <c r="D167" s="17">
        <v>14.44</v>
      </c>
      <c r="E167" s="16">
        <v>109.217</v>
      </c>
      <c r="F167" s="17">
        <v>1.4470000000000001</v>
      </c>
      <c r="G167" s="16">
        <v>100.889</v>
      </c>
      <c r="H167" s="17">
        <v>-1.2999999999999999E-2</v>
      </c>
      <c r="I167" s="16">
        <v>107.5078125</v>
      </c>
      <c r="J167" s="17">
        <v>1.3819999999999999</v>
      </c>
      <c r="K167" s="103">
        <v>0.77500000000000002</v>
      </c>
      <c r="L167" s="103">
        <v>0.96399999999999997</v>
      </c>
      <c r="M167" s="103">
        <v>2271.6289999999999</v>
      </c>
      <c r="N167" s="103">
        <v>4232.6000000000004</v>
      </c>
      <c r="O167" s="103">
        <v>64.900000000000006</v>
      </c>
      <c r="P167" s="103">
        <v>108.6</v>
      </c>
      <c r="Q167" s="103">
        <v>0.82210000000000005</v>
      </c>
      <c r="R167" s="103">
        <v>0.71489999999999998</v>
      </c>
    </row>
    <row r="168" spans="2:18" x14ac:dyDescent="0.3">
      <c r="B168" s="73">
        <v>44322</v>
      </c>
      <c r="C168" s="16">
        <v>82.661000000000001</v>
      </c>
      <c r="D168" s="17">
        <v>14.458</v>
      </c>
      <c r="E168" s="16">
        <v>109.181</v>
      </c>
      <c r="F168" s="17">
        <v>1.4530000000000001</v>
      </c>
      <c r="G168" s="16">
        <v>100.874</v>
      </c>
      <c r="H168" s="17">
        <v>-1.0999999999999999E-2</v>
      </c>
      <c r="I168" s="16">
        <v>107.4765625</v>
      </c>
      <c r="J168" s="17">
        <v>1.387</v>
      </c>
      <c r="K168" s="103">
        <v>0.79200000000000004</v>
      </c>
      <c r="L168" s="103">
        <v>0.91600000000000004</v>
      </c>
      <c r="M168" s="103">
        <v>2241.4209999999998</v>
      </c>
      <c r="N168" s="103">
        <v>4201.62</v>
      </c>
      <c r="O168" s="103">
        <v>64.709999999999994</v>
      </c>
      <c r="P168" s="103">
        <v>109.09</v>
      </c>
      <c r="Q168" s="103">
        <v>0.82889999999999997</v>
      </c>
      <c r="R168" s="103">
        <v>0.7198</v>
      </c>
    </row>
    <row r="169" spans="2:18" x14ac:dyDescent="0.3">
      <c r="B169" s="73">
        <v>44321</v>
      </c>
      <c r="C169" s="16">
        <v>82.65</v>
      </c>
      <c r="D169" s="17">
        <v>14.452</v>
      </c>
      <c r="E169" s="16">
        <v>109.208</v>
      </c>
      <c r="F169" s="17">
        <v>1.45</v>
      </c>
      <c r="G169" s="16">
        <v>100.85</v>
      </c>
      <c r="H169" s="17">
        <v>-8.0000000000000002E-3</v>
      </c>
      <c r="I169" s="16">
        <v>107.5390625</v>
      </c>
      <c r="J169" s="17">
        <v>1.379</v>
      </c>
      <c r="K169" s="103">
        <v>0.81899999999999995</v>
      </c>
      <c r="L169" s="103">
        <v>0.89700000000000002</v>
      </c>
      <c r="M169" s="103">
        <v>2241.366</v>
      </c>
      <c r="N169" s="103">
        <v>4167.59</v>
      </c>
      <c r="O169" s="103">
        <v>65.63</v>
      </c>
      <c r="P169" s="103">
        <v>109.21</v>
      </c>
      <c r="Q169" s="103">
        <v>0.83289999999999997</v>
      </c>
      <c r="R169" s="103">
        <v>0.71899999999999997</v>
      </c>
    </row>
    <row r="170" spans="2:18" x14ac:dyDescent="0.3">
      <c r="B170" s="73">
        <v>44320</v>
      </c>
      <c r="C170" s="16">
        <v>82.617000000000004</v>
      </c>
      <c r="D170" s="17">
        <v>14.461</v>
      </c>
      <c r="E170" s="16">
        <v>108.837</v>
      </c>
      <c r="F170" s="17">
        <v>1.5069999999999999</v>
      </c>
      <c r="G170" s="16">
        <v>100.85</v>
      </c>
      <c r="H170" s="17">
        <v>-8.0000000000000002E-3</v>
      </c>
      <c r="I170" s="16">
        <v>107.328125</v>
      </c>
      <c r="J170" s="17">
        <v>1.4059999999999999</v>
      </c>
      <c r="K170" s="103">
        <v>0.79500000000000004</v>
      </c>
      <c r="L170" s="103">
        <v>0.86</v>
      </c>
      <c r="M170" s="103">
        <v>2248.2860000000001</v>
      </c>
      <c r="N170" s="103">
        <v>4164.66</v>
      </c>
      <c r="O170" s="103">
        <v>65.69</v>
      </c>
      <c r="P170" s="103">
        <v>109.33</v>
      </c>
      <c r="Q170" s="103">
        <v>0.83240000000000003</v>
      </c>
      <c r="R170" s="103">
        <v>0.72009999999999996</v>
      </c>
    </row>
    <row r="171" spans="2:18" x14ac:dyDescent="0.3">
      <c r="B171" s="73">
        <v>44319</v>
      </c>
      <c r="C171" s="16">
        <v>81.712000000000003</v>
      </c>
      <c r="D171" s="17">
        <v>14.795999999999999</v>
      </c>
      <c r="E171" s="16">
        <v>108.783</v>
      </c>
      <c r="F171" s="17">
        <v>1.5149999999999999</v>
      </c>
      <c r="G171" s="16">
        <v>100.85</v>
      </c>
      <c r="H171" s="17">
        <v>-8.0000000000000002E-3</v>
      </c>
      <c r="I171" s="16">
        <v>107.28125</v>
      </c>
      <c r="J171" s="17">
        <v>1.413</v>
      </c>
      <c r="K171" s="103">
        <v>0.84199999999999997</v>
      </c>
      <c r="L171" s="103">
        <v>0.873</v>
      </c>
      <c r="M171" s="103">
        <v>2277.451</v>
      </c>
      <c r="N171" s="103">
        <v>4192.66</v>
      </c>
      <c r="O171" s="103">
        <v>64.489999999999995</v>
      </c>
      <c r="P171" s="103">
        <v>109.07</v>
      </c>
      <c r="Q171" s="103">
        <v>0.82899999999999996</v>
      </c>
      <c r="R171" s="103">
        <v>0.71899999999999997</v>
      </c>
    </row>
    <row r="172" spans="2:18" x14ac:dyDescent="0.3">
      <c r="B172" s="73">
        <v>44316</v>
      </c>
      <c r="C172" s="16">
        <v>81.641000000000005</v>
      </c>
      <c r="D172" s="17">
        <v>14.819000000000001</v>
      </c>
      <c r="E172" s="16">
        <v>108.586</v>
      </c>
      <c r="F172" s="17">
        <v>1.5449999999999999</v>
      </c>
      <c r="G172" s="16">
        <v>100.85</v>
      </c>
      <c r="H172" s="17">
        <v>-8.0000000000000002E-3</v>
      </c>
      <c r="I172" s="16">
        <v>107.0703125</v>
      </c>
      <c r="J172" s="17">
        <v>1.44</v>
      </c>
      <c r="K172" s="103">
        <v>0.84199999999999997</v>
      </c>
      <c r="L172" s="103">
        <v>0.90300000000000002</v>
      </c>
      <c r="M172" s="103">
        <v>2266.4490000000001</v>
      </c>
      <c r="N172" s="103">
        <v>4181.17</v>
      </c>
      <c r="O172" s="103">
        <v>63.58</v>
      </c>
      <c r="P172" s="103">
        <v>109.31</v>
      </c>
      <c r="Q172" s="103">
        <v>0.83199999999999996</v>
      </c>
      <c r="R172" s="103">
        <v>0.72389999999999999</v>
      </c>
    </row>
    <row r="173" spans="2:18" x14ac:dyDescent="0.3">
      <c r="B173" s="73">
        <v>44315</v>
      </c>
      <c r="C173" s="16">
        <v>80.866</v>
      </c>
      <c r="D173" s="17">
        <v>15.108000000000001</v>
      </c>
      <c r="E173" s="16">
        <v>108.43899999999999</v>
      </c>
      <c r="F173" s="17">
        <v>1.5680000000000001</v>
      </c>
      <c r="G173" s="16">
        <v>100.81</v>
      </c>
      <c r="H173" s="17">
        <v>-3.0000000000000001E-3</v>
      </c>
      <c r="I173" s="16">
        <v>107.0234375</v>
      </c>
      <c r="J173" s="17">
        <v>1.4470000000000001</v>
      </c>
      <c r="K173" s="103">
        <v>0.84299999999999997</v>
      </c>
      <c r="L173" s="103">
        <v>0.91200000000000003</v>
      </c>
      <c r="M173" s="103">
        <v>2295.4560000000001</v>
      </c>
      <c r="N173" s="103">
        <v>4211.47</v>
      </c>
      <c r="O173" s="103">
        <v>65.010000000000005</v>
      </c>
      <c r="P173" s="103">
        <v>108.93</v>
      </c>
      <c r="Q173" s="103">
        <v>0.82509999999999994</v>
      </c>
      <c r="R173" s="103">
        <v>0.71730000000000005</v>
      </c>
    </row>
    <row r="174" spans="2:18" x14ac:dyDescent="0.3">
      <c r="B174" s="73">
        <v>44314</v>
      </c>
      <c r="C174" s="16">
        <v>80.81</v>
      </c>
      <c r="D174" s="17">
        <v>15.119</v>
      </c>
      <c r="E174" s="16">
        <v>108.474</v>
      </c>
      <c r="F174" s="17">
        <v>1.5640000000000001</v>
      </c>
      <c r="G174" s="16">
        <v>100.812</v>
      </c>
      <c r="H174" s="17">
        <v>-3.0000000000000001E-3</v>
      </c>
      <c r="I174" s="16">
        <v>107.2109375</v>
      </c>
      <c r="J174" s="17">
        <v>1.423</v>
      </c>
      <c r="K174" s="103">
        <v>0.79700000000000004</v>
      </c>
      <c r="L174" s="103">
        <v>0.871</v>
      </c>
      <c r="M174" s="103">
        <v>2304.1579999999999</v>
      </c>
      <c r="N174" s="103">
        <v>4183.18</v>
      </c>
      <c r="O174" s="103">
        <v>63.86</v>
      </c>
      <c r="P174" s="103">
        <v>108.6</v>
      </c>
      <c r="Q174" s="103">
        <v>0.82469999999999999</v>
      </c>
      <c r="R174" s="103">
        <v>0.71740000000000004</v>
      </c>
    </row>
    <row r="175" spans="2:18" x14ac:dyDescent="0.3">
      <c r="B175" s="73">
        <v>44313</v>
      </c>
      <c r="C175" s="16">
        <v>80.768000000000001</v>
      </c>
      <c r="D175" s="17">
        <v>15.131</v>
      </c>
      <c r="E175" s="16">
        <v>108.301</v>
      </c>
      <c r="F175" s="17">
        <v>1.591</v>
      </c>
      <c r="G175" s="16">
        <v>100.908</v>
      </c>
      <c r="H175" s="17">
        <v>-1.4999999999999999E-2</v>
      </c>
      <c r="I175" s="16">
        <v>107.078125</v>
      </c>
      <c r="J175" s="17">
        <v>1.44</v>
      </c>
      <c r="K175" s="103">
        <v>0.77400000000000002</v>
      </c>
      <c r="L175" s="103">
        <v>0.81899999999999995</v>
      </c>
      <c r="M175" s="103">
        <v>2301.2669999999998</v>
      </c>
      <c r="N175" s="103">
        <v>4186.72</v>
      </c>
      <c r="O175" s="103">
        <v>62.94</v>
      </c>
      <c r="P175" s="103">
        <v>108.7</v>
      </c>
      <c r="Q175" s="103">
        <v>0.82699999999999996</v>
      </c>
      <c r="R175" s="103">
        <v>0.71899999999999997</v>
      </c>
    </row>
    <row r="176" spans="2:18" x14ac:dyDescent="0.3">
      <c r="B176" s="73">
        <v>44312</v>
      </c>
      <c r="C176" s="16">
        <v>81.826999999999998</v>
      </c>
      <c r="D176" s="17">
        <v>14.728</v>
      </c>
      <c r="E176" s="16">
        <v>108.52500000000001</v>
      </c>
      <c r="F176" s="17">
        <v>1.5580000000000001</v>
      </c>
      <c r="G176" s="16">
        <v>100.917</v>
      </c>
      <c r="H176" s="17">
        <v>-1.6E-2</v>
      </c>
      <c r="I176" s="16">
        <v>107.4609375</v>
      </c>
      <c r="J176" s="17">
        <v>1.3919999999999999</v>
      </c>
      <c r="K176" s="103">
        <v>0.75600000000000001</v>
      </c>
      <c r="L176" s="103">
        <v>0.79800000000000004</v>
      </c>
      <c r="M176" s="103">
        <v>2298.0070000000001</v>
      </c>
      <c r="N176" s="103">
        <v>4187.62</v>
      </c>
      <c r="O176" s="103">
        <v>61.91</v>
      </c>
      <c r="P176" s="103">
        <v>108.08</v>
      </c>
      <c r="Q176" s="103">
        <v>0.82740000000000002</v>
      </c>
      <c r="R176" s="103">
        <v>0.71940000000000004</v>
      </c>
    </row>
    <row r="177" spans="2:18" x14ac:dyDescent="0.3">
      <c r="B177" s="73">
        <v>44309</v>
      </c>
      <c r="C177" s="16">
        <v>81.86</v>
      </c>
      <c r="D177" s="17">
        <v>14.712999999999999</v>
      </c>
      <c r="E177" s="16">
        <v>108.547</v>
      </c>
      <c r="F177" s="17">
        <v>1.5549999999999999</v>
      </c>
      <c r="G177" s="16">
        <v>100.989</v>
      </c>
      <c r="H177" s="17">
        <v>-2.5000000000000001E-2</v>
      </c>
      <c r="I177" s="16">
        <v>107.546875</v>
      </c>
      <c r="J177" s="17">
        <v>1.381</v>
      </c>
      <c r="K177" s="103">
        <v>0.74399999999999999</v>
      </c>
      <c r="L177" s="103">
        <v>0.78</v>
      </c>
      <c r="M177" s="103">
        <v>2271.8560000000002</v>
      </c>
      <c r="N177" s="103">
        <v>4180.17</v>
      </c>
      <c r="O177" s="103">
        <v>62.14</v>
      </c>
      <c r="P177" s="103">
        <v>107.88</v>
      </c>
      <c r="Q177" s="103">
        <v>0.8266</v>
      </c>
      <c r="R177" s="103">
        <v>0.72070000000000001</v>
      </c>
    </row>
    <row r="178" spans="2:18" x14ac:dyDescent="0.3">
      <c r="B178" s="73">
        <v>44308</v>
      </c>
      <c r="C178" s="16">
        <v>81.027000000000001</v>
      </c>
      <c r="D178" s="17">
        <v>15.022</v>
      </c>
      <c r="E178" s="16">
        <v>108.589</v>
      </c>
      <c r="F178" s="17">
        <v>1.5489999999999999</v>
      </c>
      <c r="G178" s="16">
        <v>101.014</v>
      </c>
      <c r="H178" s="17">
        <v>-2.8000000000000001E-2</v>
      </c>
      <c r="I178" s="16">
        <v>107.7421875</v>
      </c>
      <c r="J178" s="17">
        <v>1.3580000000000001</v>
      </c>
      <c r="K178" s="103">
        <v>0.74</v>
      </c>
      <c r="L178" s="103">
        <v>0.754</v>
      </c>
      <c r="M178" s="103">
        <v>2232.614</v>
      </c>
      <c r="N178" s="103">
        <v>4134.9799999999996</v>
      </c>
      <c r="O178" s="103">
        <v>61.43</v>
      </c>
      <c r="P178" s="103">
        <v>107.97</v>
      </c>
      <c r="Q178" s="103">
        <v>0.83220000000000005</v>
      </c>
      <c r="R178" s="103">
        <v>0.72250000000000003</v>
      </c>
    </row>
    <row r="179" spans="2:18" x14ac:dyDescent="0.3">
      <c r="B179" s="73">
        <v>44307</v>
      </c>
      <c r="C179" s="16">
        <v>80.903999999999996</v>
      </c>
      <c r="D179" s="17">
        <v>15.058</v>
      </c>
      <c r="E179" s="16">
        <v>108.658</v>
      </c>
      <c r="F179" s="17">
        <v>1.54</v>
      </c>
      <c r="G179" s="16">
        <v>100.958</v>
      </c>
      <c r="H179" s="17">
        <v>-2.1000000000000001E-2</v>
      </c>
      <c r="I179" s="16">
        <v>107.6328125</v>
      </c>
      <c r="J179" s="17">
        <v>1.3720000000000001</v>
      </c>
      <c r="K179" s="103">
        <v>0.74</v>
      </c>
      <c r="L179" s="103">
        <v>0.752</v>
      </c>
      <c r="M179" s="103">
        <v>2239.627</v>
      </c>
      <c r="N179" s="103">
        <v>4173.42</v>
      </c>
      <c r="O179" s="103">
        <v>61.35</v>
      </c>
      <c r="P179" s="103">
        <v>108.08</v>
      </c>
      <c r="Q179" s="103">
        <v>0.83089999999999997</v>
      </c>
      <c r="R179" s="103">
        <v>0.71789999999999998</v>
      </c>
    </row>
    <row r="180" spans="2:18" x14ac:dyDescent="0.3">
      <c r="B180" s="73">
        <v>44306</v>
      </c>
      <c r="C180" s="16">
        <v>80.546999999999997</v>
      </c>
      <c r="D180" s="17">
        <v>15.189</v>
      </c>
      <c r="E180" s="16">
        <v>108.68600000000001</v>
      </c>
      <c r="F180" s="17">
        <v>1.536</v>
      </c>
      <c r="G180" s="16">
        <v>100.84699999999999</v>
      </c>
      <c r="H180" s="17">
        <v>-7.0000000000000001E-3</v>
      </c>
      <c r="I180" s="16">
        <v>107.6328125</v>
      </c>
      <c r="J180" s="17">
        <v>1.3720000000000001</v>
      </c>
      <c r="K180" s="103">
        <v>0.73099999999999998</v>
      </c>
      <c r="L180" s="103">
        <v>0.77800000000000002</v>
      </c>
      <c r="M180" s="103">
        <v>2188.2109999999998</v>
      </c>
      <c r="N180" s="103">
        <v>4134.9399999999996</v>
      </c>
      <c r="O180" s="103">
        <v>62.44</v>
      </c>
      <c r="P180" s="103">
        <v>108.11</v>
      </c>
      <c r="Q180" s="103">
        <v>0.83079999999999998</v>
      </c>
      <c r="R180" s="103">
        <v>0.71750000000000003</v>
      </c>
    </row>
    <row r="181" spans="2:18" x14ac:dyDescent="0.3">
      <c r="B181" s="73">
        <v>44305</v>
      </c>
      <c r="C181" s="16">
        <v>81.031000000000006</v>
      </c>
      <c r="D181" s="17">
        <v>15.003</v>
      </c>
      <c r="E181" s="16">
        <v>108.61499999999999</v>
      </c>
      <c r="F181" s="17">
        <v>1.548</v>
      </c>
      <c r="G181" s="16">
        <v>100.871</v>
      </c>
      <c r="H181" s="17">
        <v>-0.01</v>
      </c>
      <c r="I181" s="16">
        <v>107.2734375</v>
      </c>
      <c r="J181" s="17">
        <v>1.4179999999999999</v>
      </c>
      <c r="K181" s="103">
        <v>0.755</v>
      </c>
      <c r="L181" s="103">
        <v>0.79</v>
      </c>
      <c r="M181" s="103">
        <v>2232.0010000000002</v>
      </c>
      <c r="N181" s="103">
        <v>4163.26</v>
      </c>
      <c r="O181" s="103">
        <v>63.38</v>
      </c>
      <c r="P181" s="103">
        <v>108.17</v>
      </c>
      <c r="Q181" s="103">
        <v>0.83079999999999998</v>
      </c>
      <c r="R181" s="103">
        <v>0.71499999999999997</v>
      </c>
    </row>
    <row r="182" spans="2:18" x14ac:dyDescent="0.3">
      <c r="B182" s="73">
        <v>44302</v>
      </c>
      <c r="C182" s="16">
        <v>80.614999999999995</v>
      </c>
      <c r="D182" s="17">
        <v>15.156000000000001</v>
      </c>
      <c r="E182" s="16">
        <v>108.806</v>
      </c>
      <c r="F182" s="17">
        <v>1.52</v>
      </c>
      <c r="G182" s="16">
        <v>100.815</v>
      </c>
      <c r="H182" s="17">
        <v>-3.0000000000000001E-3</v>
      </c>
      <c r="I182" s="16">
        <v>107.4296875</v>
      </c>
      <c r="J182" s="17">
        <v>1.3979999999999999</v>
      </c>
      <c r="K182" s="103">
        <v>0.76400000000000001</v>
      </c>
      <c r="L182" s="103">
        <v>0.746</v>
      </c>
      <c r="M182" s="103">
        <v>2262.67</v>
      </c>
      <c r="N182" s="103">
        <v>4185.47</v>
      </c>
      <c r="O182" s="103">
        <v>63.13</v>
      </c>
      <c r="P182" s="103">
        <v>108.8</v>
      </c>
      <c r="Q182" s="103">
        <v>0.83460000000000001</v>
      </c>
      <c r="R182" s="103">
        <v>0.72270000000000001</v>
      </c>
    </row>
    <row r="183" spans="2:18" x14ac:dyDescent="0.3">
      <c r="B183" s="73">
        <v>44301</v>
      </c>
      <c r="C183" s="16">
        <v>79.103999999999999</v>
      </c>
      <c r="D183" s="17">
        <v>15.731999999999999</v>
      </c>
      <c r="E183" s="16">
        <v>108.9</v>
      </c>
      <c r="F183" s="17">
        <v>1.506</v>
      </c>
      <c r="G183" s="16">
        <v>100.848</v>
      </c>
      <c r="H183" s="17">
        <v>-7.0000000000000001E-3</v>
      </c>
      <c r="I183" s="16">
        <v>107.484375</v>
      </c>
      <c r="J183" s="17">
        <v>1.3919999999999999</v>
      </c>
      <c r="K183" s="103">
        <v>0.73699999999999999</v>
      </c>
      <c r="L183" s="103">
        <v>0.73</v>
      </c>
      <c r="M183" s="103">
        <v>2257.0680000000002</v>
      </c>
      <c r="N183" s="103">
        <v>4170.42</v>
      </c>
      <c r="O183" s="103">
        <v>63.46</v>
      </c>
      <c r="P183" s="103">
        <v>108.76</v>
      </c>
      <c r="Q183" s="103">
        <v>0.8357</v>
      </c>
      <c r="R183" s="103">
        <v>0.72570000000000001</v>
      </c>
    </row>
    <row r="184" spans="2:18" x14ac:dyDescent="0.3">
      <c r="B184" s="73">
        <v>44300</v>
      </c>
      <c r="C184" s="16">
        <v>79.152000000000001</v>
      </c>
      <c r="D184" s="17">
        <v>15.702</v>
      </c>
      <c r="E184" s="16">
        <v>108.834</v>
      </c>
      <c r="F184" s="17">
        <v>1.5169999999999999</v>
      </c>
      <c r="G184" s="16">
        <v>100.85599999999999</v>
      </c>
      <c r="H184" s="17">
        <v>-8.0000000000000002E-3</v>
      </c>
      <c r="I184" s="16">
        <v>107.0546875</v>
      </c>
      <c r="J184" s="17">
        <v>1.4470000000000001</v>
      </c>
      <c r="K184" s="103">
        <v>0.80400000000000005</v>
      </c>
      <c r="L184" s="103">
        <v>0.79300000000000004</v>
      </c>
      <c r="M184" s="103">
        <v>2247.7170000000001</v>
      </c>
      <c r="N184" s="103">
        <v>4124.66</v>
      </c>
      <c r="O184" s="103">
        <v>63.15</v>
      </c>
      <c r="P184" s="103">
        <v>108.93</v>
      </c>
      <c r="Q184" s="103">
        <v>0.83479999999999999</v>
      </c>
      <c r="R184" s="103">
        <v>0.7258</v>
      </c>
    </row>
    <row r="185" spans="2:18" x14ac:dyDescent="0.3">
      <c r="B185" s="73">
        <v>44299</v>
      </c>
      <c r="C185" s="16">
        <v>79.802000000000007</v>
      </c>
      <c r="D185" s="17">
        <v>15.448</v>
      </c>
      <c r="E185" s="16">
        <v>108.624</v>
      </c>
      <c r="F185" s="17">
        <v>1.5489999999999999</v>
      </c>
      <c r="G185" s="16">
        <v>100.761</v>
      </c>
      <c r="H185" s="17">
        <v>4.0000000000000001E-3</v>
      </c>
      <c r="I185" s="16">
        <v>107.203125</v>
      </c>
      <c r="J185" s="17">
        <v>1.4279999999999999</v>
      </c>
      <c r="K185" s="103">
        <v>0.77900000000000003</v>
      </c>
      <c r="L185" s="103">
        <v>0.748</v>
      </c>
      <c r="M185" s="103">
        <v>2228.9229999999998</v>
      </c>
      <c r="N185" s="103">
        <v>4141.59</v>
      </c>
      <c r="O185" s="103">
        <v>60.18</v>
      </c>
      <c r="P185" s="103">
        <v>109.06</v>
      </c>
      <c r="Q185" s="103">
        <v>0.83689999999999998</v>
      </c>
      <c r="R185" s="103">
        <v>0.72719999999999996</v>
      </c>
    </row>
    <row r="186" spans="2:18" x14ac:dyDescent="0.3">
      <c r="B186" s="73">
        <v>44298</v>
      </c>
      <c r="C186" s="16">
        <v>80.162999999999997</v>
      </c>
      <c r="D186" s="17">
        <v>15.305999999999999</v>
      </c>
      <c r="E186" s="16">
        <v>108.459</v>
      </c>
      <c r="F186" s="17">
        <v>1.5740000000000001</v>
      </c>
      <c r="G186" s="16">
        <v>100.753</v>
      </c>
      <c r="H186" s="17">
        <v>5.0000000000000001E-3</v>
      </c>
      <c r="I186" s="16">
        <v>106.8203125</v>
      </c>
      <c r="J186" s="17">
        <v>1.4770000000000001</v>
      </c>
      <c r="K186" s="103">
        <v>0.78900000000000003</v>
      </c>
      <c r="L186" s="103">
        <v>0.73399999999999999</v>
      </c>
      <c r="M186" s="103">
        <v>2233.7840000000001</v>
      </c>
      <c r="N186" s="103">
        <v>4127.99</v>
      </c>
      <c r="O186" s="103">
        <v>59.7</v>
      </c>
      <c r="P186" s="103">
        <v>109.38</v>
      </c>
      <c r="Q186" s="103">
        <v>0.83950000000000002</v>
      </c>
      <c r="R186" s="103">
        <v>0.72760000000000002</v>
      </c>
    </row>
    <row r="187" spans="2:18" x14ac:dyDescent="0.3">
      <c r="B187" s="73">
        <v>44295</v>
      </c>
      <c r="C187" s="16">
        <v>81.228999999999999</v>
      </c>
      <c r="D187" s="17">
        <v>14.901</v>
      </c>
      <c r="E187" s="16">
        <v>108.471</v>
      </c>
      <c r="F187" s="17">
        <v>1.573</v>
      </c>
      <c r="G187" s="16">
        <v>100.73699999999999</v>
      </c>
      <c r="H187" s="17">
        <v>7.0000000000000001E-3</v>
      </c>
      <c r="I187" s="16">
        <v>106.8828125</v>
      </c>
      <c r="J187" s="17">
        <v>1.47</v>
      </c>
      <c r="K187" s="103">
        <v>0.77400000000000002</v>
      </c>
      <c r="L187" s="103">
        <v>0.72599999999999998</v>
      </c>
      <c r="M187" s="103">
        <v>2243.4740000000002</v>
      </c>
      <c r="N187" s="103">
        <v>4128.8</v>
      </c>
      <c r="O187" s="103">
        <v>59.32</v>
      </c>
      <c r="P187" s="103">
        <v>109.67</v>
      </c>
      <c r="Q187" s="103">
        <v>0.84030000000000005</v>
      </c>
      <c r="R187" s="103">
        <v>0.72960000000000003</v>
      </c>
    </row>
    <row r="188" spans="2:18" x14ac:dyDescent="0.3">
      <c r="B188" s="73">
        <v>44294</v>
      </c>
      <c r="C188" s="16">
        <v>81.247</v>
      </c>
      <c r="D188" s="17">
        <v>14.891</v>
      </c>
      <c r="E188" s="16">
        <v>108.684</v>
      </c>
      <c r="F188" s="17">
        <v>1.542</v>
      </c>
      <c r="G188" s="16">
        <v>100.818</v>
      </c>
      <c r="H188" s="17">
        <v>-3.0000000000000001E-3</v>
      </c>
      <c r="I188" s="16">
        <v>107.1953125</v>
      </c>
      <c r="J188" s="17">
        <v>1.431</v>
      </c>
      <c r="K188" s="103">
        <v>0.749</v>
      </c>
      <c r="L188" s="103">
        <v>0.66100000000000003</v>
      </c>
      <c r="M188" s="103">
        <v>2242.596</v>
      </c>
      <c r="N188" s="103">
        <v>4097.17</v>
      </c>
      <c r="O188" s="103">
        <v>59.6</v>
      </c>
      <c r="P188" s="103">
        <v>109.26</v>
      </c>
      <c r="Q188" s="103">
        <v>0.83919999999999995</v>
      </c>
      <c r="R188" s="103">
        <v>0.72809999999999997</v>
      </c>
    </row>
    <row r="189" spans="2:18" x14ac:dyDescent="0.3">
      <c r="B189" s="73">
        <v>44293</v>
      </c>
      <c r="C189" s="16">
        <v>81.667000000000002</v>
      </c>
      <c r="D189" s="17">
        <v>14.724</v>
      </c>
      <c r="E189" s="16">
        <v>108.274</v>
      </c>
      <c r="F189" s="17">
        <v>1.6040000000000001</v>
      </c>
      <c r="G189" s="16">
        <v>100.80200000000001</v>
      </c>
      <c r="H189" s="17">
        <v>-1E-3</v>
      </c>
      <c r="I189" s="16">
        <v>106.7421875</v>
      </c>
      <c r="J189" s="17">
        <v>1.488</v>
      </c>
      <c r="K189" s="103">
        <v>0.77300000000000002</v>
      </c>
      <c r="L189" s="103">
        <v>0.69199999999999995</v>
      </c>
      <c r="M189" s="103">
        <v>2223.0509999999999</v>
      </c>
      <c r="N189" s="103">
        <v>4079.95</v>
      </c>
      <c r="O189" s="103">
        <v>59.77</v>
      </c>
      <c r="P189" s="103">
        <v>109.85</v>
      </c>
      <c r="Q189" s="103">
        <v>0.84230000000000005</v>
      </c>
      <c r="R189" s="103">
        <v>0.72789999999999999</v>
      </c>
    </row>
    <row r="190" spans="2:18" x14ac:dyDescent="0.3">
      <c r="B190" s="73">
        <v>44292</v>
      </c>
      <c r="C190" s="16">
        <v>81.433999999999997</v>
      </c>
      <c r="D190" s="17">
        <v>14.807</v>
      </c>
      <c r="E190" s="16">
        <v>108.31</v>
      </c>
      <c r="F190" s="17">
        <v>1.6</v>
      </c>
      <c r="G190" s="16">
        <v>100.667</v>
      </c>
      <c r="H190" s="17">
        <v>1.6E-2</v>
      </c>
      <c r="I190" s="16">
        <v>106.828125</v>
      </c>
      <c r="J190" s="17">
        <v>1.478</v>
      </c>
      <c r="K190" s="103">
        <v>0.79700000000000004</v>
      </c>
      <c r="L190" s="103">
        <v>0.69099999999999995</v>
      </c>
      <c r="M190" s="103">
        <v>2259.1529999999998</v>
      </c>
      <c r="N190" s="103">
        <v>4073.94</v>
      </c>
      <c r="O190" s="103">
        <v>59.33</v>
      </c>
      <c r="P190" s="103">
        <v>109.75</v>
      </c>
      <c r="Q190" s="103">
        <v>0.84199999999999997</v>
      </c>
      <c r="R190" s="103">
        <v>0.72340000000000004</v>
      </c>
    </row>
    <row r="191" spans="2:18" x14ac:dyDescent="0.3">
      <c r="B191" s="73">
        <v>44291</v>
      </c>
      <c r="C191" s="16">
        <v>80.393000000000001</v>
      </c>
      <c r="D191" s="17">
        <v>15.194000000000001</v>
      </c>
      <c r="E191" s="16">
        <v>107.98699999999999</v>
      </c>
      <c r="F191" s="17">
        <v>1.649</v>
      </c>
      <c r="G191" s="16">
        <v>100.587</v>
      </c>
      <c r="H191" s="17">
        <v>2.5999999999999999E-2</v>
      </c>
      <c r="I191" s="16">
        <v>106.4609375</v>
      </c>
      <c r="J191" s="17">
        <v>1.5249999999999999</v>
      </c>
      <c r="K191" s="103">
        <v>0.79500000000000004</v>
      </c>
      <c r="L191" s="103">
        <v>0.629</v>
      </c>
      <c r="M191" s="103">
        <v>2264.886</v>
      </c>
      <c r="N191" s="103">
        <v>4077.91</v>
      </c>
      <c r="O191" s="103">
        <v>58.65</v>
      </c>
      <c r="P191" s="103">
        <v>110.18</v>
      </c>
      <c r="Q191" s="103">
        <v>0.84660000000000002</v>
      </c>
      <c r="R191" s="103">
        <v>0.71930000000000005</v>
      </c>
    </row>
    <row r="192" spans="2:18" x14ac:dyDescent="0.3">
      <c r="B192" s="73">
        <v>44288</v>
      </c>
      <c r="C192" s="16">
        <v>80.338999999999999</v>
      </c>
      <c r="D192" s="17">
        <v>15.211</v>
      </c>
      <c r="E192" s="16">
        <v>108.123</v>
      </c>
      <c r="F192" s="17">
        <v>1.629</v>
      </c>
      <c r="G192" s="16">
        <v>100.547</v>
      </c>
      <c r="H192" s="17">
        <v>3.1E-2</v>
      </c>
      <c r="I192" s="16">
        <v>106.265625</v>
      </c>
      <c r="J192" s="17">
        <v>1.55</v>
      </c>
      <c r="K192" s="103">
        <v>0.79500000000000004</v>
      </c>
      <c r="L192" s="103">
        <v>0.629</v>
      </c>
      <c r="M192" s="103" t="e">
        <v>#N/A</v>
      </c>
      <c r="N192" s="103" t="e">
        <v>#N/A</v>
      </c>
      <c r="O192" s="103">
        <v>61.45</v>
      </c>
      <c r="P192" s="103">
        <v>110.69</v>
      </c>
      <c r="Q192" s="103">
        <v>0.85040000000000004</v>
      </c>
      <c r="R192" s="103">
        <v>0.72289999999999999</v>
      </c>
    </row>
    <row r="193" spans="2:18" x14ac:dyDescent="0.3">
      <c r="B193" s="73">
        <v>44287</v>
      </c>
      <c r="C193" s="16">
        <v>80.332999999999998</v>
      </c>
      <c r="D193" s="17">
        <v>15.212999999999999</v>
      </c>
      <c r="E193" s="16">
        <v>108.33499999999999</v>
      </c>
      <c r="F193" s="17">
        <v>1.597</v>
      </c>
      <c r="G193" s="16">
        <v>100.54</v>
      </c>
      <c r="H193" s="17">
        <v>3.2000000000000001E-2</v>
      </c>
      <c r="I193" s="16">
        <v>106.7109375</v>
      </c>
      <c r="J193" s="17">
        <v>1.4930000000000001</v>
      </c>
      <c r="K193" s="103">
        <v>0.79500000000000004</v>
      </c>
      <c r="L193" s="103">
        <v>0.629</v>
      </c>
      <c r="M193" s="103">
        <v>2253.9029999999998</v>
      </c>
      <c r="N193" s="103">
        <v>4019.87</v>
      </c>
      <c r="O193" s="103">
        <v>61.45</v>
      </c>
      <c r="P193" s="103">
        <v>110.62</v>
      </c>
      <c r="Q193" s="103">
        <v>0.84909999999999997</v>
      </c>
      <c r="R193" s="103">
        <v>0.72289999999999999</v>
      </c>
    </row>
    <row r="194" spans="2:18" x14ac:dyDescent="0.3">
      <c r="B194" s="73">
        <v>44286</v>
      </c>
      <c r="C194" s="16">
        <v>80.308999999999997</v>
      </c>
      <c r="D194" s="17">
        <v>15.218999999999999</v>
      </c>
      <c r="E194" s="16">
        <v>107.879</v>
      </c>
      <c r="F194" s="17">
        <v>1.6659999999999999</v>
      </c>
      <c r="G194" s="16">
        <v>100.69199999999999</v>
      </c>
      <c r="H194" s="17">
        <v>1.2999999999999999E-2</v>
      </c>
      <c r="I194" s="16">
        <v>106.2109375</v>
      </c>
      <c r="J194" s="17">
        <v>1.5580000000000001</v>
      </c>
      <c r="K194" s="103">
        <v>0.84499999999999997</v>
      </c>
      <c r="L194" s="103">
        <v>0.66700000000000004</v>
      </c>
      <c r="M194" s="103">
        <v>2220.5189999999998</v>
      </c>
      <c r="N194" s="103">
        <v>3972.89</v>
      </c>
      <c r="O194" s="103">
        <v>59.16</v>
      </c>
      <c r="P194" s="103">
        <v>110.72</v>
      </c>
      <c r="Q194" s="103">
        <v>0.85250000000000004</v>
      </c>
      <c r="R194" s="103">
        <v>0.72550000000000003</v>
      </c>
    </row>
    <row r="195" spans="2:18" x14ac:dyDescent="0.3">
      <c r="B195" s="73">
        <v>44285</v>
      </c>
      <c r="C195" s="16">
        <v>79.597999999999999</v>
      </c>
      <c r="D195" s="17">
        <v>15.474</v>
      </c>
      <c r="E195" s="16">
        <v>107.855</v>
      </c>
      <c r="F195" s="17">
        <v>1.671</v>
      </c>
      <c r="G195" s="16">
        <v>100.74</v>
      </c>
      <c r="H195" s="17">
        <v>7.0000000000000001E-3</v>
      </c>
      <c r="I195" s="16">
        <v>106.546875</v>
      </c>
      <c r="J195" s="17">
        <v>1.5149999999999999</v>
      </c>
      <c r="K195" s="103">
        <v>0.82399999999999995</v>
      </c>
      <c r="L195" s="103">
        <v>0.67900000000000005</v>
      </c>
      <c r="M195" s="103">
        <v>2195.7959999999998</v>
      </c>
      <c r="N195" s="103">
        <v>3958.55</v>
      </c>
      <c r="O195" s="103">
        <v>60.55</v>
      </c>
      <c r="P195" s="103">
        <v>110.36</v>
      </c>
      <c r="Q195" s="103">
        <v>0.85360000000000003</v>
      </c>
      <c r="R195" s="103">
        <v>0.7278</v>
      </c>
    </row>
    <row r="196" spans="2:18" x14ac:dyDescent="0.3">
      <c r="B196" s="73">
        <v>44284</v>
      </c>
      <c r="C196" s="16">
        <v>79.688000000000002</v>
      </c>
      <c r="D196" s="17">
        <v>15.436</v>
      </c>
      <c r="E196" s="16">
        <v>107.846</v>
      </c>
      <c r="F196" s="17">
        <v>1.6719999999999999</v>
      </c>
      <c r="G196" s="16">
        <v>100.90900000000001</v>
      </c>
      <c r="H196" s="17">
        <v>-1.4E-2</v>
      </c>
      <c r="I196" s="16">
        <v>106.5859375</v>
      </c>
      <c r="J196" s="17">
        <v>1.5109999999999999</v>
      </c>
      <c r="K196" s="103">
        <v>0.78800000000000003</v>
      </c>
      <c r="L196" s="103">
        <v>0.63800000000000001</v>
      </c>
      <c r="M196" s="103">
        <v>2158.6819999999998</v>
      </c>
      <c r="N196" s="103">
        <v>3971.09</v>
      </c>
      <c r="O196" s="103">
        <v>61.56</v>
      </c>
      <c r="P196" s="103">
        <v>109.81</v>
      </c>
      <c r="Q196" s="103">
        <v>0.85</v>
      </c>
      <c r="R196" s="103">
        <v>0.72660000000000002</v>
      </c>
    </row>
    <row r="197" spans="2:18" x14ac:dyDescent="0.3">
      <c r="B197" s="73">
        <v>44281</v>
      </c>
      <c r="C197" s="16">
        <v>78.673000000000002</v>
      </c>
      <c r="D197" s="17">
        <v>15.824999999999999</v>
      </c>
      <c r="E197" s="16">
        <v>108.02800000000001</v>
      </c>
      <c r="F197" s="17">
        <v>1.6459999999999999</v>
      </c>
      <c r="G197" s="16">
        <v>100.837</v>
      </c>
      <c r="H197" s="17">
        <v>-5.0000000000000001E-3</v>
      </c>
      <c r="I197" s="16">
        <v>106.8203125</v>
      </c>
      <c r="J197" s="17">
        <v>1.4810000000000001</v>
      </c>
      <c r="K197" s="103">
        <v>0.75700000000000001</v>
      </c>
      <c r="L197" s="103">
        <v>0.61699999999999999</v>
      </c>
      <c r="M197" s="103">
        <v>2221.482</v>
      </c>
      <c r="N197" s="103">
        <v>3974.54</v>
      </c>
      <c r="O197" s="103">
        <v>60.97</v>
      </c>
      <c r="P197" s="103">
        <v>109.64</v>
      </c>
      <c r="Q197" s="103">
        <v>0.84789999999999999</v>
      </c>
      <c r="R197" s="103">
        <v>0.72519999999999996</v>
      </c>
    </row>
    <row r="198" spans="2:18" x14ac:dyDescent="0.3">
      <c r="B198" s="73">
        <v>44280</v>
      </c>
      <c r="C198" s="16">
        <v>80.47</v>
      </c>
      <c r="D198" s="17">
        <v>15.137</v>
      </c>
      <c r="E198" s="16">
        <v>108.288</v>
      </c>
      <c r="F198" s="17">
        <v>1.607</v>
      </c>
      <c r="G198" s="16">
        <v>100.798</v>
      </c>
      <c r="H198" s="17">
        <v>0</v>
      </c>
      <c r="I198" s="16">
        <v>107.15625</v>
      </c>
      <c r="J198" s="17">
        <v>1.44</v>
      </c>
      <c r="K198" s="103">
        <v>0.72899999999999998</v>
      </c>
      <c r="L198" s="103">
        <v>0.57799999999999996</v>
      </c>
      <c r="M198" s="103">
        <v>2183.1210000000001</v>
      </c>
      <c r="N198" s="103">
        <v>3909.52</v>
      </c>
      <c r="O198" s="103">
        <v>58.56</v>
      </c>
      <c r="P198" s="103">
        <v>109.19</v>
      </c>
      <c r="Q198" s="103">
        <v>0.85009999999999997</v>
      </c>
      <c r="R198" s="103">
        <v>0.72819999999999996</v>
      </c>
    </row>
    <row r="199" spans="2:18" x14ac:dyDescent="0.3">
      <c r="B199" s="73">
        <v>44279</v>
      </c>
      <c r="C199" s="16">
        <v>80.715999999999994</v>
      </c>
      <c r="D199" s="17">
        <v>15.034000000000001</v>
      </c>
      <c r="E199" s="16">
        <v>108.404</v>
      </c>
      <c r="F199" s="17">
        <v>1.591</v>
      </c>
      <c r="G199" s="16">
        <v>100.895</v>
      </c>
      <c r="H199" s="17">
        <v>-1.2E-2</v>
      </c>
      <c r="I199" s="16">
        <v>107.3359375</v>
      </c>
      <c r="J199" s="17">
        <v>1.4179999999999999</v>
      </c>
      <c r="K199" s="103">
        <v>0.75800000000000001</v>
      </c>
      <c r="L199" s="103">
        <v>0.59</v>
      </c>
      <c r="M199" s="103">
        <v>2134.2660000000001</v>
      </c>
      <c r="N199" s="103">
        <v>3889.14</v>
      </c>
      <c r="O199" s="103">
        <v>61.18</v>
      </c>
      <c r="P199" s="103">
        <v>108.73</v>
      </c>
      <c r="Q199" s="103">
        <v>0.84650000000000003</v>
      </c>
      <c r="R199" s="103">
        <v>0.73070000000000002</v>
      </c>
    </row>
    <row r="200" spans="2:18" x14ac:dyDescent="0.3">
      <c r="B200" s="73">
        <v>44278</v>
      </c>
      <c r="C200" s="16">
        <v>82.123999999999995</v>
      </c>
      <c r="D200" s="17">
        <v>14.510999999999999</v>
      </c>
      <c r="E200" s="16">
        <v>108.254</v>
      </c>
      <c r="F200" s="17">
        <v>1.6140000000000001</v>
      </c>
      <c r="G200" s="16">
        <v>100.798</v>
      </c>
      <c r="H200" s="17">
        <v>0</v>
      </c>
      <c r="I200" s="16">
        <v>107.234375</v>
      </c>
      <c r="J200" s="17">
        <v>1.431</v>
      </c>
      <c r="K200" s="103">
        <v>0.76300000000000001</v>
      </c>
      <c r="L200" s="103">
        <v>0.60099999999999998</v>
      </c>
      <c r="M200" s="103">
        <v>2185.6869999999999</v>
      </c>
      <c r="N200" s="103">
        <v>3910.52</v>
      </c>
      <c r="O200" s="103">
        <v>57.76</v>
      </c>
      <c r="P200" s="103">
        <v>108.59</v>
      </c>
      <c r="Q200" s="103">
        <v>0.84389999999999998</v>
      </c>
      <c r="R200" s="103">
        <v>0.72709999999999997</v>
      </c>
    </row>
    <row r="201" spans="2:18" x14ac:dyDescent="0.3">
      <c r="B201" s="73">
        <v>44277</v>
      </c>
      <c r="C201" s="16">
        <v>82.018000000000001</v>
      </c>
      <c r="D201" s="17">
        <v>14.547000000000001</v>
      </c>
      <c r="E201" s="16">
        <v>108.114</v>
      </c>
      <c r="F201" s="17">
        <v>1.6359999999999999</v>
      </c>
      <c r="G201" s="16">
        <v>100.79900000000001</v>
      </c>
      <c r="H201" s="17">
        <v>0</v>
      </c>
      <c r="I201" s="16">
        <v>106.6640625</v>
      </c>
      <c r="J201" s="17">
        <v>1.5029999999999999</v>
      </c>
      <c r="K201" s="103">
        <v>0.81399999999999995</v>
      </c>
      <c r="L201" s="103">
        <v>0.64600000000000002</v>
      </c>
      <c r="M201" s="103">
        <v>2266.8429999999998</v>
      </c>
      <c r="N201" s="103">
        <v>3940.59</v>
      </c>
      <c r="O201" s="103">
        <v>61.55</v>
      </c>
      <c r="P201" s="103">
        <v>108.85</v>
      </c>
      <c r="Q201" s="103">
        <v>0.83799999999999997</v>
      </c>
      <c r="R201" s="103">
        <v>0.72130000000000005</v>
      </c>
    </row>
    <row r="202" spans="2:18" x14ac:dyDescent="0.3">
      <c r="B202" s="73">
        <v>44274</v>
      </c>
      <c r="C202" s="16">
        <v>82.004999999999995</v>
      </c>
      <c r="D202" s="17">
        <v>14.548999999999999</v>
      </c>
      <c r="E202" s="16">
        <v>107.741</v>
      </c>
      <c r="F202" s="17">
        <v>1.6919999999999999</v>
      </c>
      <c r="G202" s="16">
        <v>100.598</v>
      </c>
      <c r="H202" s="17">
        <v>2.5000000000000001E-2</v>
      </c>
      <c r="I202" s="16">
        <v>106.4609375</v>
      </c>
      <c r="J202" s="17">
        <v>1.5289999999999999</v>
      </c>
      <c r="K202" s="103">
        <v>0.83799999999999997</v>
      </c>
      <c r="L202" s="103">
        <v>0.66300000000000003</v>
      </c>
      <c r="M202" s="103">
        <v>2287.5450000000001</v>
      </c>
      <c r="N202" s="103">
        <v>3913.1</v>
      </c>
      <c r="O202" s="103">
        <v>61.42</v>
      </c>
      <c r="P202" s="103">
        <v>108.88</v>
      </c>
      <c r="Q202" s="103">
        <v>0.84</v>
      </c>
      <c r="R202" s="103">
        <v>0.72089999999999999</v>
      </c>
    </row>
    <row r="203" spans="2:18" x14ac:dyDescent="0.3">
      <c r="B203" s="73">
        <v>44273</v>
      </c>
      <c r="C203" s="16">
        <v>81.641999999999996</v>
      </c>
      <c r="D203" s="17">
        <v>14.679</v>
      </c>
      <c r="E203" s="16">
        <v>107.919</v>
      </c>
      <c r="F203" s="17">
        <v>1.6659999999999999</v>
      </c>
      <c r="G203" s="16">
        <v>100.607</v>
      </c>
      <c r="H203" s="17">
        <v>2.4E-2</v>
      </c>
      <c r="I203" s="16">
        <v>106.625</v>
      </c>
      <c r="J203" s="17">
        <v>1.5089999999999999</v>
      </c>
      <c r="K203" s="103">
        <v>0.875</v>
      </c>
      <c r="L203" s="103">
        <v>0.68799999999999994</v>
      </c>
      <c r="M203" s="103">
        <v>2267.5859999999998</v>
      </c>
      <c r="N203" s="103">
        <v>3915.46</v>
      </c>
      <c r="O203" s="103">
        <v>60</v>
      </c>
      <c r="P203" s="103">
        <v>108.89</v>
      </c>
      <c r="Q203" s="103">
        <v>0.83919999999999995</v>
      </c>
      <c r="R203" s="103">
        <v>0.71799999999999997</v>
      </c>
    </row>
    <row r="204" spans="2:18" x14ac:dyDescent="0.3">
      <c r="B204" s="73">
        <v>44272</v>
      </c>
      <c r="C204" s="16">
        <v>80.981999999999999</v>
      </c>
      <c r="D204" s="17">
        <v>14.912000000000001</v>
      </c>
      <c r="E204" s="16">
        <v>108.48699999999999</v>
      </c>
      <c r="F204" s="17">
        <v>1.5820000000000001</v>
      </c>
      <c r="G204" s="16">
        <v>100.711</v>
      </c>
      <c r="H204" s="17">
        <v>1.0999999999999999E-2</v>
      </c>
      <c r="I204" s="16">
        <v>107.1875</v>
      </c>
      <c r="J204" s="17">
        <v>1.4379999999999999</v>
      </c>
      <c r="K204" s="103">
        <v>0.83</v>
      </c>
      <c r="L204" s="103">
        <v>0.69599999999999995</v>
      </c>
      <c r="M204" s="103">
        <v>2336.3919999999998</v>
      </c>
      <c r="N204" s="103">
        <v>3974.12</v>
      </c>
      <c r="O204" s="103">
        <v>64.599999999999994</v>
      </c>
      <c r="P204" s="103">
        <v>108.84</v>
      </c>
      <c r="Q204" s="103">
        <v>0.8347</v>
      </c>
      <c r="R204" s="103">
        <v>0.71609999999999996</v>
      </c>
    </row>
    <row r="205" spans="2:18" x14ac:dyDescent="0.3">
      <c r="B205" s="73">
        <v>44271</v>
      </c>
      <c r="C205" s="16">
        <v>81.245000000000005</v>
      </c>
      <c r="D205" s="17">
        <v>14.811999999999999</v>
      </c>
      <c r="E205" s="16">
        <v>108.059</v>
      </c>
      <c r="F205" s="17">
        <v>1.6459999999999999</v>
      </c>
      <c r="G205" s="16">
        <v>100.687</v>
      </c>
      <c r="H205" s="17">
        <v>1.4E-2</v>
      </c>
      <c r="I205" s="16">
        <v>107.2734375</v>
      </c>
      <c r="J205" s="17">
        <v>1.4279999999999999</v>
      </c>
      <c r="K205" s="103">
        <v>0.78500000000000003</v>
      </c>
      <c r="L205" s="103">
        <v>0.624</v>
      </c>
      <c r="M205" s="103">
        <v>2319.518</v>
      </c>
      <c r="N205" s="103">
        <v>3962.71</v>
      </c>
      <c r="O205" s="103">
        <v>64.8</v>
      </c>
      <c r="P205" s="103">
        <v>109</v>
      </c>
      <c r="Q205" s="103">
        <v>0.84019999999999995</v>
      </c>
      <c r="R205" s="103">
        <v>0.7198</v>
      </c>
    </row>
    <row r="206" spans="2:18" x14ac:dyDescent="0.3">
      <c r="B206" s="73">
        <v>44270</v>
      </c>
      <c r="C206" s="16">
        <v>80.233000000000004</v>
      </c>
      <c r="D206" s="17">
        <v>15.183999999999999</v>
      </c>
      <c r="E206" s="16">
        <v>108.19799999999999</v>
      </c>
      <c r="F206" s="17">
        <v>1.6259999999999999</v>
      </c>
      <c r="G206" s="16">
        <v>100.623</v>
      </c>
      <c r="H206" s="17">
        <v>2.1999999999999999E-2</v>
      </c>
      <c r="I206" s="16">
        <v>107.3515625</v>
      </c>
      <c r="J206" s="17">
        <v>1.4179999999999999</v>
      </c>
      <c r="K206" s="103">
        <v>0.79800000000000004</v>
      </c>
      <c r="L206" s="103">
        <v>0.59699999999999998</v>
      </c>
      <c r="M206" s="103">
        <v>2360.1680000000001</v>
      </c>
      <c r="N206" s="103">
        <v>3968.94</v>
      </c>
      <c r="O206" s="103">
        <v>65.39</v>
      </c>
      <c r="P206" s="103">
        <v>109.13</v>
      </c>
      <c r="Q206" s="103">
        <v>0.83819999999999995</v>
      </c>
      <c r="R206" s="103">
        <v>0.71930000000000005</v>
      </c>
    </row>
    <row r="207" spans="2:18" x14ac:dyDescent="0.3">
      <c r="B207" s="73">
        <v>44267</v>
      </c>
      <c r="C207" s="16">
        <v>80.355000000000004</v>
      </c>
      <c r="D207" s="17">
        <v>15.135999999999999</v>
      </c>
      <c r="E207" s="16">
        <v>108.374</v>
      </c>
      <c r="F207" s="17">
        <v>1.601</v>
      </c>
      <c r="G207" s="16">
        <v>100.535</v>
      </c>
      <c r="H207" s="17">
        <v>3.3000000000000002E-2</v>
      </c>
      <c r="I207" s="16">
        <v>107.2421875</v>
      </c>
      <c r="J207" s="17">
        <v>1.4319999999999999</v>
      </c>
      <c r="K207" s="103">
        <v>0.82199999999999995</v>
      </c>
      <c r="L207" s="103">
        <v>0.622</v>
      </c>
      <c r="M207" s="103">
        <v>2352.7890000000002</v>
      </c>
      <c r="N207" s="103">
        <v>3943.34</v>
      </c>
      <c r="O207" s="103">
        <v>65.61</v>
      </c>
      <c r="P207" s="103">
        <v>109.03</v>
      </c>
      <c r="Q207" s="103">
        <v>0.83660000000000001</v>
      </c>
      <c r="R207" s="103">
        <v>0.71830000000000005</v>
      </c>
    </row>
    <row r="208" spans="2:18" x14ac:dyDescent="0.3">
      <c r="B208" s="73">
        <v>44266</v>
      </c>
      <c r="C208" s="16">
        <v>80.998999999999995</v>
      </c>
      <c r="D208" s="17">
        <v>14.893000000000001</v>
      </c>
      <c r="E208" s="16">
        <v>108.58799999999999</v>
      </c>
      <c r="F208" s="17">
        <v>1.57</v>
      </c>
      <c r="G208" s="16">
        <v>100.681</v>
      </c>
      <c r="H208" s="17">
        <v>1.4999999999999999E-2</v>
      </c>
      <c r="I208" s="16">
        <v>107.890625</v>
      </c>
      <c r="J208" s="17">
        <v>1.3520000000000001</v>
      </c>
      <c r="K208" s="103">
        <v>0.73499999999999999</v>
      </c>
      <c r="L208" s="103">
        <v>0.6</v>
      </c>
      <c r="M208" s="103">
        <v>2338.5419999999999</v>
      </c>
      <c r="N208" s="103">
        <v>3939.34</v>
      </c>
      <c r="O208" s="103">
        <v>66.02</v>
      </c>
      <c r="P208" s="103">
        <v>108.51</v>
      </c>
      <c r="Q208" s="103">
        <v>0.83440000000000003</v>
      </c>
      <c r="R208" s="103">
        <v>0.7147</v>
      </c>
    </row>
    <row r="209" spans="2:18" x14ac:dyDescent="0.3">
      <c r="B209" s="73">
        <v>44265</v>
      </c>
      <c r="C209" s="16">
        <v>79.096999999999994</v>
      </c>
      <c r="D209" s="17">
        <v>15.596</v>
      </c>
      <c r="E209" s="16">
        <v>108.465</v>
      </c>
      <c r="F209" s="17">
        <v>1.589</v>
      </c>
      <c r="G209" s="16">
        <v>100.504</v>
      </c>
      <c r="H209" s="17">
        <v>3.6999999999999998E-2</v>
      </c>
      <c r="I209" s="16">
        <v>107.984375</v>
      </c>
      <c r="J209" s="17">
        <v>1.341</v>
      </c>
      <c r="K209" s="103">
        <v>0.71399999999999997</v>
      </c>
      <c r="L209" s="103">
        <v>0.67400000000000004</v>
      </c>
      <c r="M209" s="103">
        <v>2285.683</v>
      </c>
      <c r="N209" s="103">
        <v>3898.81</v>
      </c>
      <c r="O209" s="103">
        <v>64.44</v>
      </c>
      <c r="P209" s="103">
        <v>108.38</v>
      </c>
      <c r="Q209" s="103">
        <v>0.83830000000000005</v>
      </c>
      <c r="R209" s="103">
        <v>0.71760000000000002</v>
      </c>
    </row>
    <row r="210" spans="2:18" x14ac:dyDescent="0.3">
      <c r="B210" s="73">
        <v>44264</v>
      </c>
      <c r="C210" s="16">
        <v>79.06</v>
      </c>
      <c r="D210" s="17">
        <v>15.606</v>
      </c>
      <c r="E210" s="16">
        <v>108.273</v>
      </c>
      <c r="F210" s="17">
        <v>1.6180000000000001</v>
      </c>
      <c r="G210" s="16">
        <v>100.512</v>
      </c>
      <c r="H210" s="17">
        <v>3.5999999999999997E-2</v>
      </c>
      <c r="I210" s="16">
        <v>107.8828125</v>
      </c>
      <c r="J210" s="17">
        <v>1.3540000000000001</v>
      </c>
      <c r="K210" s="103">
        <v>0.72699999999999998</v>
      </c>
      <c r="L210" s="103">
        <v>0.69099999999999995</v>
      </c>
      <c r="M210" s="103">
        <v>2245.0590000000002</v>
      </c>
      <c r="N210" s="103">
        <v>3875.44</v>
      </c>
      <c r="O210" s="103">
        <v>64.010000000000005</v>
      </c>
      <c r="P210" s="103">
        <v>108.48</v>
      </c>
      <c r="Q210" s="103">
        <v>0.84019999999999995</v>
      </c>
      <c r="R210" s="103">
        <v>0.72</v>
      </c>
    </row>
    <row r="211" spans="2:18" x14ac:dyDescent="0.3">
      <c r="B211" s="73">
        <v>44263</v>
      </c>
      <c r="C211" s="16">
        <v>79.349999999999994</v>
      </c>
      <c r="D211" s="17">
        <v>15.493</v>
      </c>
      <c r="E211" s="16">
        <v>107.93600000000001</v>
      </c>
      <c r="F211" s="17">
        <v>1.669</v>
      </c>
      <c r="G211" s="16">
        <v>100.504</v>
      </c>
      <c r="H211" s="17">
        <v>3.6999999999999998E-2</v>
      </c>
      <c r="I211" s="16">
        <v>107.3515625</v>
      </c>
      <c r="J211" s="17">
        <v>1.42</v>
      </c>
      <c r="K211" s="103">
        <v>0.754</v>
      </c>
      <c r="L211" s="103">
        <v>0.755</v>
      </c>
      <c r="M211" s="103">
        <v>2202.9850000000001</v>
      </c>
      <c r="N211" s="103">
        <v>3821.35</v>
      </c>
      <c r="O211" s="103">
        <v>65.05</v>
      </c>
      <c r="P211" s="103">
        <v>108.89</v>
      </c>
      <c r="Q211" s="103">
        <v>0.84409999999999996</v>
      </c>
      <c r="R211" s="103">
        <v>0.72350000000000003</v>
      </c>
    </row>
    <row r="212" spans="2:18" x14ac:dyDescent="0.3">
      <c r="B212" s="73">
        <v>44260</v>
      </c>
      <c r="C212" s="16">
        <v>79.631</v>
      </c>
      <c r="D212" s="17">
        <v>15.382999999999999</v>
      </c>
      <c r="E212" s="16">
        <v>108.279</v>
      </c>
      <c r="F212" s="17">
        <v>1.6180000000000001</v>
      </c>
      <c r="G212" s="16">
        <v>100.827</v>
      </c>
      <c r="H212" s="17">
        <v>-3.0000000000000001E-3</v>
      </c>
      <c r="I212" s="16">
        <v>107.6328125</v>
      </c>
      <c r="J212" s="17">
        <v>1.3859999999999999</v>
      </c>
      <c r="K212" s="103">
        <v>0.75600000000000001</v>
      </c>
      <c r="L212" s="103">
        <v>0.752</v>
      </c>
      <c r="M212" s="103">
        <v>2192.212</v>
      </c>
      <c r="N212" s="103">
        <v>3841.94</v>
      </c>
      <c r="O212" s="103">
        <v>66.09</v>
      </c>
      <c r="P212" s="103">
        <v>108.31</v>
      </c>
      <c r="Q212" s="103">
        <v>0.83960000000000001</v>
      </c>
      <c r="R212" s="103">
        <v>0.72270000000000001</v>
      </c>
    </row>
    <row r="213" spans="2:18" x14ac:dyDescent="0.3">
      <c r="B213" s="73">
        <v>44259</v>
      </c>
      <c r="C213" s="16">
        <v>80.356999999999999</v>
      </c>
      <c r="D213" s="17">
        <v>15.108000000000001</v>
      </c>
      <c r="E213" s="16">
        <v>108.69799999999999</v>
      </c>
      <c r="F213" s="17">
        <v>1.5569999999999999</v>
      </c>
      <c r="G213" s="16">
        <v>100.497</v>
      </c>
      <c r="H213" s="17">
        <v>3.7999999999999999E-2</v>
      </c>
      <c r="I213" s="16">
        <v>107.6640625</v>
      </c>
      <c r="J213" s="17">
        <v>1.383</v>
      </c>
      <c r="K213" s="103">
        <v>0.73099999999999998</v>
      </c>
      <c r="L213" s="103">
        <v>0.73899999999999999</v>
      </c>
      <c r="M213" s="103">
        <v>2146.924</v>
      </c>
      <c r="N213" s="103">
        <v>3768.47</v>
      </c>
      <c r="O213" s="103">
        <v>63.83</v>
      </c>
      <c r="P213" s="103">
        <v>107.98</v>
      </c>
      <c r="Q213" s="103">
        <v>0.83520000000000005</v>
      </c>
      <c r="R213" s="103">
        <v>0.7198</v>
      </c>
    </row>
    <row r="214" spans="2:18" x14ac:dyDescent="0.3">
      <c r="B214" s="73">
        <v>44258</v>
      </c>
      <c r="C214" s="16">
        <v>81.489999999999995</v>
      </c>
      <c r="D214" s="17">
        <v>14.680999999999999</v>
      </c>
      <c r="E214" s="16">
        <v>109.62</v>
      </c>
      <c r="F214" s="17">
        <v>1.423</v>
      </c>
      <c r="G214" s="16">
        <v>100.577</v>
      </c>
      <c r="H214" s="17">
        <v>2.8000000000000001E-2</v>
      </c>
      <c r="I214" s="16">
        <v>108.3046875</v>
      </c>
      <c r="J214" s="17">
        <v>1.304</v>
      </c>
      <c r="K214" s="103">
        <v>0.77900000000000003</v>
      </c>
      <c r="L214" s="103">
        <v>0.754</v>
      </c>
      <c r="M214" s="103">
        <v>2207.7930000000001</v>
      </c>
      <c r="N214" s="103">
        <v>3819.72</v>
      </c>
      <c r="O214" s="103">
        <v>61.28</v>
      </c>
      <c r="P214" s="103">
        <v>107.01</v>
      </c>
      <c r="Q214" s="103">
        <v>0.82899999999999996</v>
      </c>
      <c r="R214" s="103">
        <v>0.71689999999999998</v>
      </c>
    </row>
    <row r="215" spans="2:18" x14ac:dyDescent="0.3">
      <c r="B215" s="73">
        <v>44257</v>
      </c>
      <c r="C215" s="16">
        <v>81.521000000000001</v>
      </c>
      <c r="D215" s="17">
        <v>14.667</v>
      </c>
      <c r="E215" s="16">
        <v>109.827</v>
      </c>
      <c r="F215" s="17">
        <v>1.3939999999999999</v>
      </c>
      <c r="G215" s="16">
        <v>100.553</v>
      </c>
      <c r="H215" s="17">
        <v>3.1E-2</v>
      </c>
      <c r="I215" s="16">
        <v>109.0390625</v>
      </c>
      <c r="J215" s="17">
        <v>1.214</v>
      </c>
      <c r="K215" s="103">
        <v>0.68700000000000006</v>
      </c>
      <c r="L215" s="103">
        <v>0.67400000000000004</v>
      </c>
      <c r="M215" s="103">
        <v>2231.509</v>
      </c>
      <c r="N215" s="103">
        <v>3870.29</v>
      </c>
      <c r="O215" s="103">
        <v>59.75</v>
      </c>
      <c r="P215" s="103">
        <v>106.69</v>
      </c>
      <c r="Q215" s="103">
        <v>0.82709999999999995</v>
      </c>
      <c r="R215" s="103">
        <v>0.71650000000000003</v>
      </c>
    </row>
    <row r="216" spans="2:18" x14ac:dyDescent="0.3">
      <c r="B216" s="73">
        <v>44256</v>
      </c>
      <c r="C216" s="16">
        <v>81.524000000000001</v>
      </c>
      <c r="D216" s="17">
        <v>14.663</v>
      </c>
      <c r="E216" s="16">
        <v>109.762</v>
      </c>
      <c r="F216" s="17">
        <v>1.4039999999999999</v>
      </c>
      <c r="G216" s="16">
        <v>100.28</v>
      </c>
      <c r="H216" s="17">
        <v>6.5000000000000002E-2</v>
      </c>
      <c r="I216" s="16">
        <v>108.7890625</v>
      </c>
      <c r="J216" s="17">
        <v>1.2450000000000001</v>
      </c>
      <c r="K216" s="103">
        <v>0.75900000000000001</v>
      </c>
      <c r="L216" s="103">
        <v>0.65700000000000003</v>
      </c>
      <c r="M216" s="103">
        <v>2275.3209999999999</v>
      </c>
      <c r="N216" s="103">
        <v>3901.82</v>
      </c>
      <c r="O216" s="103">
        <v>60.64</v>
      </c>
      <c r="P216" s="103">
        <v>106.76</v>
      </c>
      <c r="Q216" s="103">
        <v>0.82989999999999997</v>
      </c>
      <c r="R216" s="103">
        <v>0.71809999999999996</v>
      </c>
    </row>
    <row r="217" spans="2:18" x14ac:dyDescent="0.3">
      <c r="B217" s="73">
        <v>44253</v>
      </c>
      <c r="C217" s="16">
        <v>81.781999999999996</v>
      </c>
      <c r="D217" s="17">
        <v>14.566000000000001</v>
      </c>
      <c r="E217" s="16">
        <v>109.733</v>
      </c>
      <c r="F217" s="17">
        <v>1.4079999999999999</v>
      </c>
      <c r="G217" s="16">
        <v>100.232</v>
      </c>
      <c r="H217" s="17">
        <v>7.0999999999999994E-2</v>
      </c>
      <c r="I217" s="16">
        <v>108.7890625</v>
      </c>
      <c r="J217" s="17">
        <v>1.2450000000000001</v>
      </c>
      <c r="K217" s="103">
        <v>0.82</v>
      </c>
      <c r="L217" s="103">
        <v>0.76</v>
      </c>
      <c r="M217" s="103">
        <v>2201.0509999999999</v>
      </c>
      <c r="N217" s="103">
        <v>3811.15</v>
      </c>
      <c r="O217" s="103">
        <v>61.5</v>
      </c>
      <c r="P217" s="103">
        <v>106.57</v>
      </c>
      <c r="Q217" s="103">
        <v>0.82830000000000004</v>
      </c>
      <c r="R217" s="103">
        <v>0.71799999999999997</v>
      </c>
    </row>
    <row r="218" spans="2:18" x14ac:dyDescent="0.3">
      <c r="B218" s="73">
        <v>44252</v>
      </c>
      <c r="C218" s="16">
        <v>82.179000000000002</v>
      </c>
      <c r="D218" s="17">
        <v>14.419</v>
      </c>
      <c r="E218" s="16">
        <v>108.866</v>
      </c>
      <c r="F218" s="17">
        <v>1.536</v>
      </c>
      <c r="G218" s="16">
        <v>100.35299999999999</v>
      </c>
      <c r="H218" s="17">
        <v>5.6000000000000001E-2</v>
      </c>
      <c r="I218" s="16">
        <v>108.0234375</v>
      </c>
      <c r="J218" s="17">
        <v>1.34</v>
      </c>
      <c r="K218" s="103">
        <v>0.78400000000000003</v>
      </c>
      <c r="L218" s="103">
        <v>0.79800000000000004</v>
      </c>
      <c r="M218" s="103">
        <v>2200.172</v>
      </c>
      <c r="N218" s="103">
        <v>3829.34</v>
      </c>
      <c r="O218" s="103">
        <v>63.53</v>
      </c>
      <c r="P218" s="103">
        <v>106.21</v>
      </c>
      <c r="Q218" s="103">
        <v>0.82140000000000002</v>
      </c>
      <c r="R218" s="103">
        <v>0.71379999999999999</v>
      </c>
    </row>
    <row r="219" spans="2:18" x14ac:dyDescent="0.3">
      <c r="B219" s="73">
        <v>44251</v>
      </c>
      <c r="C219" s="16">
        <v>82.114999999999995</v>
      </c>
      <c r="D219" s="17">
        <v>14.428000000000001</v>
      </c>
      <c r="E219" s="16">
        <v>110.15900000000001</v>
      </c>
      <c r="F219" s="17">
        <v>1.35</v>
      </c>
      <c r="G219" s="16">
        <v>100.506</v>
      </c>
      <c r="H219" s="17">
        <v>3.6999999999999998E-2</v>
      </c>
      <c r="I219" s="16">
        <v>109.421875</v>
      </c>
      <c r="J219" s="17">
        <v>1.169</v>
      </c>
      <c r="K219" s="103">
        <v>0.73199999999999998</v>
      </c>
      <c r="L219" s="103">
        <v>0.68500000000000005</v>
      </c>
      <c r="M219" s="103">
        <v>2284.3809999999999</v>
      </c>
      <c r="N219" s="103">
        <v>3925.43</v>
      </c>
      <c r="O219" s="103">
        <v>63.22</v>
      </c>
      <c r="P219" s="103">
        <v>105.87</v>
      </c>
      <c r="Q219" s="103">
        <v>0.82169999999999999</v>
      </c>
      <c r="R219" s="103">
        <v>0.70709999999999995</v>
      </c>
    </row>
    <row r="220" spans="2:18" x14ac:dyDescent="0.3">
      <c r="B220" s="73">
        <v>44250</v>
      </c>
      <c r="C220" s="16">
        <v>82.094999999999999</v>
      </c>
      <c r="D220" s="17">
        <v>14.432</v>
      </c>
      <c r="E220" s="16">
        <v>109.867</v>
      </c>
      <c r="F220" s="17">
        <v>1.393</v>
      </c>
      <c r="G220" s="16">
        <v>100.482</v>
      </c>
      <c r="H220" s="17">
        <v>0.04</v>
      </c>
      <c r="I220" s="16">
        <v>109.703125</v>
      </c>
      <c r="J220" s="17">
        <v>1.135</v>
      </c>
      <c r="K220" s="103">
        <v>0.71899999999999997</v>
      </c>
      <c r="L220" s="103">
        <v>0.64300000000000002</v>
      </c>
      <c r="M220" s="103">
        <v>2231.3139999999999</v>
      </c>
      <c r="N220" s="103">
        <v>3881.37</v>
      </c>
      <c r="O220" s="103">
        <v>61.67</v>
      </c>
      <c r="P220" s="103">
        <v>105.25</v>
      </c>
      <c r="Q220" s="103">
        <v>0.82299999999999995</v>
      </c>
      <c r="R220" s="103">
        <v>0.70850000000000002</v>
      </c>
    </row>
    <row r="221" spans="2:18" x14ac:dyDescent="0.3">
      <c r="B221" s="73">
        <v>44249</v>
      </c>
      <c r="C221" s="16">
        <v>82.790999999999997</v>
      </c>
      <c r="D221" s="17">
        <v>14.18</v>
      </c>
      <c r="E221" s="16">
        <v>109.79600000000001</v>
      </c>
      <c r="F221" s="17">
        <v>1.4039999999999999</v>
      </c>
      <c r="G221" s="16">
        <v>100.482</v>
      </c>
      <c r="H221" s="17">
        <v>0.04</v>
      </c>
      <c r="I221" s="16">
        <v>109.5078125</v>
      </c>
      <c r="J221" s="17">
        <v>1.159</v>
      </c>
      <c r="K221" s="103">
        <v>0.67900000000000005</v>
      </c>
      <c r="L221" s="103">
        <v>0.59599999999999997</v>
      </c>
      <c r="M221" s="103">
        <v>2251.0720000000001</v>
      </c>
      <c r="N221" s="103">
        <v>3876.5</v>
      </c>
      <c r="O221" s="103">
        <v>61.49</v>
      </c>
      <c r="P221" s="103">
        <v>105.08</v>
      </c>
      <c r="Q221" s="103">
        <v>0.82250000000000001</v>
      </c>
      <c r="R221" s="103">
        <v>0.71099999999999997</v>
      </c>
    </row>
    <row r="222" spans="2:18" x14ac:dyDescent="0.3">
      <c r="B222" s="73">
        <v>44246</v>
      </c>
      <c r="C222" s="16">
        <v>83.331999999999994</v>
      </c>
      <c r="D222" s="17">
        <v>13.986000000000001</v>
      </c>
      <c r="E222" s="16">
        <v>110.087</v>
      </c>
      <c r="F222" s="17">
        <v>1.3620000000000001</v>
      </c>
      <c r="G222" s="16">
        <v>100.571</v>
      </c>
      <c r="H222" s="17">
        <v>2.9000000000000001E-2</v>
      </c>
      <c r="I222" s="16">
        <v>109.7109375</v>
      </c>
      <c r="J222" s="17">
        <v>1.135</v>
      </c>
      <c r="K222" s="103">
        <v>0.69799999999999995</v>
      </c>
      <c r="L222" s="103">
        <v>0.622</v>
      </c>
      <c r="M222" s="103">
        <v>2266.6889999999999</v>
      </c>
      <c r="N222" s="103">
        <v>3906.71</v>
      </c>
      <c r="O222" s="103">
        <v>59.24</v>
      </c>
      <c r="P222" s="103">
        <v>105.45</v>
      </c>
      <c r="Q222" s="103">
        <v>0.82520000000000004</v>
      </c>
      <c r="R222" s="103">
        <v>0.7137</v>
      </c>
    </row>
    <row r="223" spans="2:18" x14ac:dyDescent="0.3">
      <c r="B223" s="73">
        <v>44245</v>
      </c>
      <c r="C223" s="16">
        <v>83.347999999999999</v>
      </c>
      <c r="D223" s="17">
        <v>13.978</v>
      </c>
      <c r="E223" s="16">
        <v>110.379</v>
      </c>
      <c r="F223" s="17">
        <v>1.321</v>
      </c>
      <c r="G223" s="16">
        <v>100.718</v>
      </c>
      <c r="H223" s="17">
        <v>1.0999999999999999E-2</v>
      </c>
      <c r="I223" s="16">
        <v>110.03125</v>
      </c>
      <c r="J223" s="17">
        <v>1.0980000000000001</v>
      </c>
      <c r="K223" s="103">
        <v>0.622</v>
      </c>
      <c r="L223" s="103">
        <v>0.64700000000000002</v>
      </c>
      <c r="M223" s="103">
        <v>2218.3850000000002</v>
      </c>
      <c r="N223" s="103">
        <v>3913.97</v>
      </c>
      <c r="O223" s="103">
        <v>60.52</v>
      </c>
      <c r="P223" s="103">
        <v>105.69</v>
      </c>
      <c r="Q223" s="103">
        <v>0.82689999999999997</v>
      </c>
      <c r="R223" s="103">
        <v>0.71560000000000001</v>
      </c>
    </row>
    <row r="224" spans="2:18" x14ac:dyDescent="0.3">
      <c r="B224" s="73">
        <v>44244</v>
      </c>
      <c r="C224" s="16">
        <v>82.438999999999993</v>
      </c>
      <c r="D224" s="17">
        <v>14.292</v>
      </c>
      <c r="E224" s="16">
        <v>110.495</v>
      </c>
      <c r="F224" s="17">
        <v>1.306</v>
      </c>
      <c r="G224" s="16">
        <v>100.65300000000001</v>
      </c>
      <c r="H224" s="17">
        <v>1.9E-2</v>
      </c>
      <c r="I224" s="16">
        <v>110.234375</v>
      </c>
      <c r="J224" s="17">
        <v>1.073</v>
      </c>
      <c r="K224" s="103">
        <v>0.57199999999999995</v>
      </c>
      <c r="L224" s="103">
        <v>0.58499999999999996</v>
      </c>
      <c r="M224" s="103">
        <v>2256.1060000000002</v>
      </c>
      <c r="N224" s="103">
        <v>3931.33</v>
      </c>
      <c r="O224" s="103">
        <v>61.14</v>
      </c>
      <c r="P224" s="103">
        <v>105.87</v>
      </c>
      <c r="Q224" s="103">
        <v>0.8306</v>
      </c>
      <c r="R224" s="103">
        <v>0.72130000000000005</v>
      </c>
    </row>
    <row r="225" spans="2:18" x14ac:dyDescent="0.3">
      <c r="B225" s="73">
        <v>44243</v>
      </c>
      <c r="C225" s="16">
        <v>82.037000000000006</v>
      </c>
      <c r="D225" s="17">
        <v>14.433</v>
      </c>
      <c r="E225" s="16">
        <v>110.25700000000001</v>
      </c>
      <c r="F225" s="17">
        <v>1.34</v>
      </c>
      <c r="G225" s="16">
        <v>100.86499999999999</v>
      </c>
      <c r="H225" s="17">
        <v>-7.0000000000000001E-3</v>
      </c>
      <c r="I225" s="16">
        <v>109.9375</v>
      </c>
      <c r="J225" s="17">
        <v>1.1100000000000001</v>
      </c>
      <c r="K225" s="103">
        <v>0.621</v>
      </c>
      <c r="L225" s="103">
        <v>0.57099999999999995</v>
      </c>
      <c r="M225" s="103">
        <v>2272.8910000000001</v>
      </c>
      <c r="N225" s="103">
        <v>3932.59</v>
      </c>
      <c r="O225" s="103">
        <v>60.05</v>
      </c>
      <c r="P225" s="103">
        <v>106.04</v>
      </c>
      <c r="Q225" s="103">
        <v>0.82620000000000005</v>
      </c>
      <c r="R225" s="103">
        <v>0.71930000000000005</v>
      </c>
    </row>
    <row r="226" spans="2:18" x14ac:dyDescent="0.3">
      <c r="B226" s="73">
        <v>44239</v>
      </c>
      <c r="C226" s="16">
        <v>80.775999999999996</v>
      </c>
      <c r="D226" s="17">
        <v>14.887</v>
      </c>
      <c r="E226" s="16">
        <v>110.851</v>
      </c>
      <c r="F226" s="17">
        <v>1.256</v>
      </c>
      <c r="G226" s="16">
        <v>100.93899999999999</v>
      </c>
      <c r="H226" s="17">
        <v>-1.6E-2</v>
      </c>
      <c r="I226" s="16">
        <v>110.8046875</v>
      </c>
      <c r="J226" s="17">
        <v>1.006</v>
      </c>
      <c r="K226" s="103">
        <v>0.51700000000000002</v>
      </c>
      <c r="L226" s="103">
        <v>0.47699999999999998</v>
      </c>
      <c r="M226" s="103">
        <v>2289.357</v>
      </c>
      <c r="N226" s="103">
        <v>3934.83</v>
      </c>
      <c r="O226" s="103">
        <v>59.47</v>
      </c>
      <c r="P226" s="103">
        <v>104.94</v>
      </c>
      <c r="Q226" s="103">
        <v>0.82509999999999994</v>
      </c>
      <c r="R226" s="103">
        <v>0.7218</v>
      </c>
    </row>
    <row r="227" spans="2:18" x14ac:dyDescent="0.3">
      <c r="B227" s="73">
        <v>44238</v>
      </c>
      <c r="C227" s="16">
        <v>80.494</v>
      </c>
      <c r="D227" s="17">
        <v>14.987</v>
      </c>
      <c r="E227" s="16">
        <v>111.114</v>
      </c>
      <c r="F227" s="17">
        <v>1.2190000000000001</v>
      </c>
      <c r="G227" s="16">
        <v>100.825</v>
      </c>
      <c r="H227" s="17">
        <v>-2E-3</v>
      </c>
      <c r="I227" s="16">
        <v>111.1640625</v>
      </c>
      <c r="J227" s="17">
        <v>0.96499999999999997</v>
      </c>
      <c r="K227" s="103">
        <v>0.47</v>
      </c>
      <c r="L227" s="103">
        <v>0.45500000000000002</v>
      </c>
      <c r="M227" s="103">
        <v>2285.317</v>
      </c>
      <c r="N227" s="103">
        <v>3916.38</v>
      </c>
      <c r="O227" s="103">
        <v>58.24</v>
      </c>
      <c r="P227" s="103">
        <v>104.75</v>
      </c>
      <c r="Q227" s="103">
        <v>0.82430000000000003</v>
      </c>
      <c r="R227" s="103">
        <v>0.7238</v>
      </c>
    </row>
    <row r="228" spans="2:18" x14ac:dyDescent="0.3">
      <c r="B228" s="73">
        <v>44237</v>
      </c>
      <c r="C228" s="16">
        <v>80.483000000000004</v>
      </c>
      <c r="D228" s="17">
        <v>14.978999999999999</v>
      </c>
      <c r="E228" s="16">
        <v>111.408</v>
      </c>
      <c r="F228" s="17">
        <v>1.179</v>
      </c>
      <c r="G228" s="16">
        <v>100.834</v>
      </c>
      <c r="H228" s="17">
        <v>-3.0000000000000001E-3</v>
      </c>
      <c r="I228" s="16">
        <v>111.328125</v>
      </c>
      <c r="J228" s="17">
        <v>0.94499999999999995</v>
      </c>
      <c r="K228" s="103">
        <v>0.48899999999999999</v>
      </c>
      <c r="L228" s="103">
        <v>0.503</v>
      </c>
      <c r="M228" s="103">
        <v>2282.4409999999998</v>
      </c>
      <c r="N228" s="103">
        <v>3909.88</v>
      </c>
      <c r="O228" s="103">
        <v>58.68</v>
      </c>
      <c r="P228" s="103">
        <v>104.59</v>
      </c>
      <c r="Q228" s="103">
        <v>0.82520000000000004</v>
      </c>
      <c r="R228" s="103">
        <v>0.7228</v>
      </c>
    </row>
    <row r="229" spans="2:18" x14ac:dyDescent="0.3">
      <c r="B229" s="73">
        <v>44236</v>
      </c>
      <c r="C229" s="16">
        <v>80.558000000000007</v>
      </c>
      <c r="D229" s="17">
        <v>14.948</v>
      </c>
      <c r="E229" s="16">
        <v>111.14</v>
      </c>
      <c r="F229" s="17">
        <v>1.218</v>
      </c>
      <c r="G229" s="16">
        <v>100.883</v>
      </c>
      <c r="H229" s="17">
        <v>-8.9999999999999993E-3</v>
      </c>
      <c r="I229" s="16">
        <v>111.0234375</v>
      </c>
      <c r="J229" s="17">
        <v>0.98199999999999998</v>
      </c>
      <c r="K229" s="103">
        <v>0.46300000000000002</v>
      </c>
      <c r="L229" s="103">
        <v>0.51200000000000001</v>
      </c>
      <c r="M229" s="103">
        <v>2298.998</v>
      </c>
      <c r="N229" s="103">
        <v>3911.23</v>
      </c>
      <c r="O229" s="103">
        <v>58.36</v>
      </c>
      <c r="P229" s="103">
        <v>104.59</v>
      </c>
      <c r="Q229" s="103">
        <v>0.82509999999999994</v>
      </c>
      <c r="R229" s="103">
        <v>0.7238</v>
      </c>
    </row>
    <row r="230" spans="2:18" x14ac:dyDescent="0.3">
      <c r="B230" s="73">
        <v>44235</v>
      </c>
      <c r="C230" s="16">
        <v>80.352999999999994</v>
      </c>
      <c r="D230" s="17">
        <v>15.02</v>
      </c>
      <c r="E230" s="16">
        <v>111.09699999999999</v>
      </c>
      <c r="F230" s="17">
        <v>1.2250000000000001</v>
      </c>
      <c r="G230" s="16">
        <v>100.9</v>
      </c>
      <c r="H230" s="17">
        <v>-1.0999999999999999E-2</v>
      </c>
      <c r="I230" s="16">
        <v>110.9296875</v>
      </c>
      <c r="J230" s="17">
        <v>0.99399999999999999</v>
      </c>
      <c r="K230" s="103">
        <v>0.47499999999999998</v>
      </c>
      <c r="L230" s="103">
        <v>0.50700000000000001</v>
      </c>
      <c r="M230" s="103">
        <v>2289.7559999999999</v>
      </c>
      <c r="N230" s="103">
        <v>3915.59</v>
      </c>
      <c r="O230" s="103">
        <v>57.97</v>
      </c>
      <c r="P230" s="103">
        <v>105.23</v>
      </c>
      <c r="Q230" s="103">
        <v>0.82979999999999998</v>
      </c>
      <c r="R230" s="103">
        <v>0.72770000000000001</v>
      </c>
    </row>
    <row r="231" spans="2:18" x14ac:dyDescent="0.3">
      <c r="B231" s="73">
        <v>44232</v>
      </c>
      <c r="C231" s="16">
        <v>82.590999999999994</v>
      </c>
      <c r="D231" s="17">
        <v>14.211</v>
      </c>
      <c r="E231" s="16">
        <v>111.11799999999999</v>
      </c>
      <c r="F231" s="17">
        <v>1.2230000000000001</v>
      </c>
      <c r="G231" s="16">
        <v>100.991</v>
      </c>
      <c r="H231" s="17">
        <v>-2.1999999999999999E-2</v>
      </c>
      <c r="I231" s="16">
        <v>110.9921875</v>
      </c>
      <c r="J231" s="17">
        <v>0.98699999999999999</v>
      </c>
      <c r="K231" s="103">
        <v>0.48199999999999998</v>
      </c>
      <c r="L231" s="103">
        <v>0.53300000000000003</v>
      </c>
      <c r="M231" s="103">
        <v>2233.3270000000002</v>
      </c>
      <c r="N231" s="103">
        <v>3886.83</v>
      </c>
      <c r="O231" s="103">
        <v>56.85</v>
      </c>
      <c r="P231" s="103">
        <v>105.39</v>
      </c>
      <c r="Q231" s="103">
        <v>0.83</v>
      </c>
      <c r="R231" s="103">
        <v>0.72809999999999997</v>
      </c>
    </row>
    <row r="232" spans="2:18" x14ac:dyDescent="0.3">
      <c r="B232" s="73">
        <v>44231</v>
      </c>
      <c r="C232" s="16">
        <v>82.634</v>
      </c>
      <c r="D232" s="17">
        <v>14.193</v>
      </c>
      <c r="E232" s="16">
        <v>111.151</v>
      </c>
      <c r="F232" s="17">
        <v>1.218</v>
      </c>
      <c r="G232" s="16">
        <v>101.01600000000001</v>
      </c>
      <c r="H232" s="17">
        <v>-2.5000000000000001E-2</v>
      </c>
      <c r="I232" s="16">
        <v>111.15625</v>
      </c>
      <c r="J232" s="17">
        <v>0.96799999999999997</v>
      </c>
      <c r="K232" s="103">
        <v>0.44</v>
      </c>
      <c r="L232" s="103">
        <v>0.54400000000000004</v>
      </c>
      <c r="M232" s="103">
        <v>2202.4180000000001</v>
      </c>
      <c r="N232" s="103">
        <v>3871.74</v>
      </c>
      <c r="O232" s="103">
        <v>56.23</v>
      </c>
      <c r="P232" s="103">
        <v>105.54</v>
      </c>
      <c r="Q232" s="103">
        <v>0.83599999999999997</v>
      </c>
      <c r="R232" s="103">
        <v>0.73150000000000004</v>
      </c>
    </row>
    <row r="233" spans="2:18" x14ac:dyDescent="0.3">
      <c r="B233" s="73">
        <v>44230</v>
      </c>
      <c r="C233" s="16">
        <v>82.656999999999996</v>
      </c>
      <c r="D233" s="17">
        <v>14.177</v>
      </c>
      <c r="E233" s="16">
        <v>111.14100000000001</v>
      </c>
      <c r="F233" s="17">
        <v>1.222</v>
      </c>
      <c r="G233" s="16">
        <v>101.05</v>
      </c>
      <c r="H233" s="17">
        <v>-2.9000000000000001E-2</v>
      </c>
      <c r="I233" s="16">
        <v>111.140625</v>
      </c>
      <c r="J233" s="17">
        <v>0.97099999999999997</v>
      </c>
      <c r="K233" s="103">
        <v>0.371</v>
      </c>
      <c r="L233" s="103">
        <v>0.58499999999999996</v>
      </c>
      <c r="M233" s="103">
        <v>2159.703</v>
      </c>
      <c r="N233" s="103">
        <v>3830.17</v>
      </c>
      <c r="O233" s="103">
        <v>55.69</v>
      </c>
      <c r="P233" s="103">
        <v>105.03</v>
      </c>
      <c r="Q233" s="103">
        <v>0.83089999999999997</v>
      </c>
      <c r="R233" s="103">
        <v>0.73280000000000001</v>
      </c>
    </row>
    <row r="234" spans="2:18" x14ac:dyDescent="0.3">
      <c r="B234" s="73">
        <v>44229</v>
      </c>
      <c r="C234" s="16">
        <v>81.887</v>
      </c>
      <c r="D234" s="17">
        <v>14.446999999999999</v>
      </c>
      <c r="E234" s="16">
        <v>111.374</v>
      </c>
      <c r="F234" s="17">
        <v>1.1890000000000001</v>
      </c>
      <c r="G234" s="16">
        <v>101.075</v>
      </c>
      <c r="H234" s="17">
        <v>-3.2000000000000001E-2</v>
      </c>
      <c r="I234" s="16">
        <v>111.46875</v>
      </c>
      <c r="J234" s="17">
        <v>0.93200000000000005</v>
      </c>
      <c r="K234" s="103">
        <v>0.34899999999999998</v>
      </c>
      <c r="L234" s="103">
        <v>0.65</v>
      </c>
      <c r="M234" s="103">
        <v>2151.44</v>
      </c>
      <c r="N234" s="103">
        <v>3826.31</v>
      </c>
      <c r="O234" s="103">
        <v>54.76</v>
      </c>
      <c r="P234" s="103">
        <v>104.98</v>
      </c>
      <c r="Q234" s="103">
        <v>0.83030000000000004</v>
      </c>
      <c r="R234" s="103">
        <v>0.73160000000000003</v>
      </c>
    </row>
    <row r="235" spans="2:18" x14ac:dyDescent="0.3">
      <c r="B235" s="73">
        <v>44228</v>
      </c>
      <c r="C235" s="16">
        <v>81.876000000000005</v>
      </c>
      <c r="D235" s="17">
        <v>14.448</v>
      </c>
      <c r="E235" s="16">
        <v>111.47199999999999</v>
      </c>
      <c r="F235" s="17">
        <v>1.1759999999999999</v>
      </c>
      <c r="G235" s="16">
        <v>101.06699999999999</v>
      </c>
      <c r="H235" s="17">
        <v>-3.1E-2</v>
      </c>
      <c r="I235" s="16">
        <v>111.6171875</v>
      </c>
      <c r="J235" s="17">
        <v>0.91500000000000004</v>
      </c>
      <c r="K235" s="103">
        <v>0.32100000000000001</v>
      </c>
      <c r="L235" s="103">
        <v>0.62</v>
      </c>
      <c r="M235" s="103">
        <v>2126.163</v>
      </c>
      <c r="N235" s="103">
        <v>3773.86</v>
      </c>
      <c r="O235" s="103">
        <v>53.55</v>
      </c>
      <c r="P235" s="103">
        <v>104.93</v>
      </c>
      <c r="Q235" s="103">
        <v>0.82909999999999995</v>
      </c>
      <c r="R235" s="103">
        <v>0.73199999999999998</v>
      </c>
    </row>
    <row r="236" spans="2:18" x14ac:dyDescent="0.3">
      <c r="B236" s="73">
        <v>44225</v>
      </c>
      <c r="C236" s="16">
        <v>81.994</v>
      </c>
      <c r="D236" s="17">
        <v>14.404</v>
      </c>
      <c r="E236" s="16">
        <v>111.58799999999999</v>
      </c>
      <c r="F236" s="17">
        <v>1.1599999999999999</v>
      </c>
      <c r="G236" s="16">
        <v>101.117</v>
      </c>
      <c r="H236" s="17">
        <v>-3.6999999999999998E-2</v>
      </c>
      <c r="I236" s="16">
        <v>111.734375</v>
      </c>
      <c r="J236" s="17">
        <v>0.90200000000000002</v>
      </c>
      <c r="K236" s="103">
        <v>0.32700000000000001</v>
      </c>
      <c r="L236" s="103">
        <v>0.64200000000000002</v>
      </c>
      <c r="M236" s="103">
        <v>2073.6410000000001</v>
      </c>
      <c r="N236" s="103">
        <v>3714.24</v>
      </c>
      <c r="O236" s="103">
        <v>52.2</v>
      </c>
      <c r="P236" s="103">
        <v>104.68</v>
      </c>
      <c r="Q236" s="103">
        <v>0.82389999999999997</v>
      </c>
      <c r="R236" s="103">
        <v>0.72970000000000002</v>
      </c>
    </row>
    <row r="237" spans="2:18" x14ac:dyDescent="0.3">
      <c r="B237" s="73">
        <v>44224</v>
      </c>
      <c r="C237" s="16">
        <v>81.400999999999996</v>
      </c>
      <c r="D237" s="17">
        <v>14.613</v>
      </c>
      <c r="E237" s="16">
        <v>111.67</v>
      </c>
      <c r="F237" s="17">
        <v>1.149</v>
      </c>
      <c r="G237" s="16">
        <v>101.22499999999999</v>
      </c>
      <c r="H237" s="17">
        <v>-0.05</v>
      </c>
      <c r="I237" s="16">
        <v>111.8828125</v>
      </c>
      <c r="J237" s="17">
        <v>0.88600000000000001</v>
      </c>
      <c r="K237" s="103">
        <v>0.28699999999999998</v>
      </c>
      <c r="L237" s="103">
        <v>0.63500000000000001</v>
      </c>
      <c r="M237" s="103">
        <v>2106.6089999999999</v>
      </c>
      <c r="N237" s="103">
        <v>3787.38</v>
      </c>
      <c r="O237" s="103">
        <v>52.34</v>
      </c>
      <c r="P237" s="103">
        <v>104.24</v>
      </c>
      <c r="Q237" s="103">
        <v>0.82499999999999996</v>
      </c>
      <c r="R237" s="103">
        <v>0.7288</v>
      </c>
    </row>
    <row r="238" spans="2:18" x14ac:dyDescent="0.3">
      <c r="B238" s="73">
        <v>44223</v>
      </c>
      <c r="C238" s="16">
        <v>82.105999999999995</v>
      </c>
      <c r="D238" s="17">
        <v>14.356</v>
      </c>
      <c r="E238" s="16">
        <v>111.773</v>
      </c>
      <c r="F238" s="17">
        <v>1.1359999999999999</v>
      </c>
      <c r="G238" s="16">
        <v>101.22499999999999</v>
      </c>
      <c r="H238" s="17">
        <v>-0.05</v>
      </c>
      <c r="I238" s="16">
        <v>112.1328125</v>
      </c>
      <c r="J238" s="17">
        <v>0.85699999999999998</v>
      </c>
      <c r="K238" s="103">
        <v>0.26900000000000002</v>
      </c>
      <c r="L238" s="103">
        <v>0.65400000000000003</v>
      </c>
      <c r="M238" s="103">
        <v>2108.6959999999999</v>
      </c>
      <c r="N238" s="103">
        <v>3750.77</v>
      </c>
      <c r="O238" s="103">
        <v>52.85</v>
      </c>
      <c r="P238" s="103">
        <v>104.11</v>
      </c>
      <c r="Q238" s="103">
        <v>0.8256</v>
      </c>
      <c r="R238" s="103">
        <v>0.73050000000000004</v>
      </c>
    </row>
    <row r="239" spans="2:18" x14ac:dyDescent="0.3">
      <c r="B239" s="73">
        <v>44222</v>
      </c>
      <c r="C239" s="16">
        <v>82.647000000000006</v>
      </c>
      <c r="D239" s="17">
        <v>14.162000000000001</v>
      </c>
      <c r="E239" s="16">
        <v>111.97</v>
      </c>
      <c r="F239" s="17">
        <v>1.109</v>
      </c>
      <c r="G239" s="16">
        <v>101.276</v>
      </c>
      <c r="H239" s="17">
        <v>-5.6000000000000001E-2</v>
      </c>
      <c r="I239" s="16">
        <v>111.9921875</v>
      </c>
      <c r="J239" s="17">
        <v>0.874</v>
      </c>
      <c r="K239" s="103">
        <v>0.26500000000000001</v>
      </c>
      <c r="L239" s="103">
        <v>0.64600000000000002</v>
      </c>
      <c r="M239" s="103">
        <v>2149.8560000000002</v>
      </c>
      <c r="N239" s="103">
        <v>3849.62</v>
      </c>
      <c r="O239" s="103">
        <v>52.61</v>
      </c>
      <c r="P239" s="103">
        <v>103.62</v>
      </c>
      <c r="Q239" s="103">
        <v>0.82240000000000002</v>
      </c>
      <c r="R239" s="103">
        <v>0.72809999999999997</v>
      </c>
    </row>
    <row r="240" spans="2:18" x14ac:dyDescent="0.3">
      <c r="B240" s="73">
        <v>44221</v>
      </c>
      <c r="C240" s="16">
        <v>82.760999999999996</v>
      </c>
      <c r="D240" s="17">
        <v>14.119</v>
      </c>
      <c r="E240" s="16">
        <v>111.705</v>
      </c>
      <c r="F240" s="17">
        <v>1.147</v>
      </c>
      <c r="G240" s="16">
        <v>101.218</v>
      </c>
      <c r="H240" s="17">
        <v>-4.9000000000000002E-2</v>
      </c>
      <c r="I240" s="16">
        <v>112.0234375</v>
      </c>
      <c r="J240" s="17">
        <v>0.87</v>
      </c>
      <c r="K240" s="103">
        <v>0.26200000000000001</v>
      </c>
      <c r="L240" s="103">
        <v>0.67700000000000005</v>
      </c>
      <c r="M240" s="103">
        <v>2163.2719999999999</v>
      </c>
      <c r="N240" s="103">
        <v>3855.36</v>
      </c>
      <c r="O240" s="103">
        <v>52.77</v>
      </c>
      <c r="P240" s="103">
        <v>103.75</v>
      </c>
      <c r="Q240" s="103">
        <v>0.8236</v>
      </c>
      <c r="R240" s="103">
        <v>0.73119999999999996</v>
      </c>
    </row>
    <row r="241" spans="2:18" x14ac:dyDescent="0.3">
      <c r="B241" s="73">
        <v>44218</v>
      </c>
      <c r="C241" s="16">
        <v>82.162999999999997</v>
      </c>
      <c r="D241" s="17">
        <v>14.327999999999999</v>
      </c>
      <c r="E241" s="16">
        <v>111.434</v>
      </c>
      <c r="F241" s="17">
        <v>1.1859999999999999</v>
      </c>
      <c r="G241" s="16">
        <v>101.21</v>
      </c>
      <c r="H241" s="17">
        <v>-4.8000000000000001E-2</v>
      </c>
      <c r="I241" s="16">
        <v>111.578125</v>
      </c>
      <c r="J241" s="17">
        <v>0.92300000000000004</v>
      </c>
      <c r="K241" s="103">
        <v>0.308</v>
      </c>
      <c r="L241" s="103">
        <v>0.75</v>
      </c>
      <c r="M241" s="103">
        <v>2168.7579999999998</v>
      </c>
      <c r="N241" s="103">
        <v>3841.47</v>
      </c>
      <c r="O241" s="103">
        <v>52.27</v>
      </c>
      <c r="P241" s="103">
        <v>103.78</v>
      </c>
      <c r="Q241" s="103">
        <v>0.82150000000000001</v>
      </c>
      <c r="R241" s="103">
        <v>0.73080000000000001</v>
      </c>
    </row>
    <row r="242" spans="2:18" x14ac:dyDescent="0.3">
      <c r="B242" s="73">
        <v>44217</v>
      </c>
      <c r="C242" s="16">
        <v>82.159000000000006</v>
      </c>
      <c r="D242" s="17">
        <v>14.326000000000001</v>
      </c>
      <c r="E242" s="16">
        <v>111.366</v>
      </c>
      <c r="F242" s="17">
        <v>1.196</v>
      </c>
      <c r="G242" s="16">
        <v>101.303</v>
      </c>
      <c r="H242" s="17">
        <v>-5.8999999999999997E-2</v>
      </c>
      <c r="I242" s="16">
        <v>111.4375</v>
      </c>
      <c r="J242" s="17">
        <v>0.94099999999999995</v>
      </c>
      <c r="K242" s="103">
        <v>0.33100000000000002</v>
      </c>
      <c r="L242" s="103">
        <v>0.68500000000000005</v>
      </c>
      <c r="M242" s="103">
        <v>2141.4209999999998</v>
      </c>
      <c r="N242" s="103">
        <v>3853.07</v>
      </c>
      <c r="O242" s="103">
        <v>53.13</v>
      </c>
      <c r="P242" s="103">
        <v>103.5</v>
      </c>
      <c r="Q242" s="103">
        <v>0.82179999999999997</v>
      </c>
      <c r="R242" s="103">
        <v>0.72809999999999997</v>
      </c>
    </row>
    <row r="243" spans="2:18" x14ac:dyDescent="0.3">
      <c r="B243" s="73">
        <v>44216</v>
      </c>
      <c r="C243" s="16">
        <v>82.078999999999994</v>
      </c>
      <c r="D243" s="17">
        <v>14.347</v>
      </c>
      <c r="E243" s="16">
        <v>111.61199999999999</v>
      </c>
      <c r="F243" s="17">
        <v>1.163</v>
      </c>
      <c r="G243" s="16">
        <v>101.22799999999999</v>
      </c>
      <c r="H243" s="17">
        <v>-0.05</v>
      </c>
      <c r="I243" s="16">
        <v>111.625</v>
      </c>
      <c r="J243" s="17">
        <v>0.91900000000000004</v>
      </c>
      <c r="K243" s="103">
        <v>0.30099999999999999</v>
      </c>
      <c r="L243" s="103">
        <v>0.61799999999999999</v>
      </c>
      <c r="M243" s="103">
        <v>2160.6170000000002</v>
      </c>
      <c r="N243" s="103">
        <v>3851.85</v>
      </c>
      <c r="O243" s="103">
        <v>53.24</v>
      </c>
      <c r="P243" s="103">
        <v>103.54</v>
      </c>
      <c r="Q243" s="103">
        <v>0.82609999999999995</v>
      </c>
      <c r="R243" s="103">
        <v>0.73240000000000005</v>
      </c>
    </row>
    <row r="244" spans="2:18" x14ac:dyDescent="0.3">
      <c r="B244" s="73">
        <v>44215</v>
      </c>
      <c r="C244" s="16">
        <v>82.335999999999999</v>
      </c>
      <c r="D244" s="17">
        <v>14.253</v>
      </c>
      <c r="E244" s="16">
        <v>111.90300000000001</v>
      </c>
      <c r="F244" s="17">
        <v>1.123</v>
      </c>
      <c r="G244" s="16">
        <v>101.154</v>
      </c>
      <c r="H244" s="17">
        <v>-4.1000000000000002E-2</v>
      </c>
      <c r="I244" s="16">
        <v>111.5546875</v>
      </c>
      <c r="J244" s="17">
        <v>0.92800000000000005</v>
      </c>
      <c r="K244" s="103">
        <v>0.28899999999999998</v>
      </c>
      <c r="L244" s="103">
        <v>0.58699999999999997</v>
      </c>
      <c r="M244" s="103">
        <v>2151.1370000000002</v>
      </c>
      <c r="N244" s="103">
        <v>3798.91</v>
      </c>
      <c r="O244" s="103">
        <v>52.98</v>
      </c>
      <c r="P244" s="103">
        <v>103.9</v>
      </c>
      <c r="Q244" s="103">
        <v>0.82450000000000001</v>
      </c>
      <c r="R244" s="103">
        <v>0.73350000000000004</v>
      </c>
    </row>
    <row r="245" spans="2:18" x14ac:dyDescent="0.3">
      <c r="B245" s="73">
        <v>44211</v>
      </c>
      <c r="C245" s="16">
        <v>82.481999999999999</v>
      </c>
      <c r="D245" s="17">
        <v>14.199</v>
      </c>
      <c r="E245" s="16">
        <v>111.801</v>
      </c>
      <c r="F245" s="17">
        <v>1.1379999999999999</v>
      </c>
      <c r="G245" s="16">
        <v>101.23</v>
      </c>
      <c r="H245" s="17">
        <v>-0.05</v>
      </c>
      <c r="I245" s="16">
        <v>111.5859375</v>
      </c>
      <c r="J245" s="17">
        <v>0.92500000000000004</v>
      </c>
      <c r="K245" s="103">
        <v>0.28799999999999998</v>
      </c>
      <c r="L245" s="103">
        <v>0.61199999999999999</v>
      </c>
      <c r="M245" s="103">
        <v>2123.201</v>
      </c>
      <c r="N245" s="103">
        <v>3768.25</v>
      </c>
      <c r="O245" s="103">
        <v>52.36</v>
      </c>
      <c r="P245" s="103">
        <v>103.85</v>
      </c>
      <c r="Q245" s="103">
        <v>0.82809999999999995</v>
      </c>
      <c r="R245" s="103">
        <v>0.73609999999999998</v>
      </c>
    </row>
    <row r="246" spans="2:18" x14ac:dyDescent="0.3">
      <c r="B246" s="73">
        <v>44210</v>
      </c>
      <c r="C246" s="16">
        <v>80.132999999999996</v>
      </c>
      <c r="D246" s="17">
        <v>15.037000000000001</v>
      </c>
      <c r="E246" s="16">
        <v>111.88500000000001</v>
      </c>
      <c r="F246" s="17">
        <v>1.127</v>
      </c>
      <c r="G246" s="16">
        <v>101.239</v>
      </c>
      <c r="H246" s="17">
        <v>-5.0999999999999997E-2</v>
      </c>
      <c r="I246" s="16">
        <v>111.203125</v>
      </c>
      <c r="J246" s="17">
        <v>0.97199999999999998</v>
      </c>
      <c r="K246" s="103">
        <v>0.29099999999999998</v>
      </c>
      <c r="L246" s="103">
        <v>0.64200000000000002</v>
      </c>
      <c r="M246" s="103">
        <v>2155.3490000000002</v>
      </c>
      <c r="N246" s="103">
        <v>3795.54</v>
      </c>
      <c r="O246" s="103">
        <v>53.57</v>
      </c>
      <c r="P246" s="103">
        <v>103.8</v>
      </c>
      <c r="Q246" s="103">
        <v>0.8226</v>
      </c>
      <c r="R246" s="103">
        <v>0.73060000000000003</v>
      </c>
    </row>
    <row r="247" spans="2:18" x14ac:dyDescent="0.3">
      <c r="B247" s="73">
        <v>44209</v>
      </c>
      <c r="C247" s="16">
        <v>79.546999999999997</v>
      </c>
      <c r="D247" s="17">
        <v>15.239000000000001</v>
      </c>
      <c r="E247" s="16">
        <v>111.72499999999999</v>
      </c>
      <c r="F247" s="17">
        <v>1.1519999999999999</v>
      </c>
      <c r="G247" s="16">
        <v>101.256</v>
      </c>
      <c r="H247" s="17">
        <v>-5.2999999999999999E-2</v>
      </c>
      <c r="I247" s="16">
        <v>111.546875</v>
      </c>
      <c r="J247" s="17">
        <v>0.93200000000000005</v>
      </c>
      <c r="K247" s="103">
        <v>0.307</v>
      </c>
      <c r="L247" s="103">
        <v>0.59799999999999998</v>
      </c>
      <c r="M247" s="103">
        <v>2111.9659999999999</v>
      </c>
      <c r="N247" s="103">
        <v>3809.84</v>
      </c>
      <c r="O247" s="103">
        <v>52.91</v>
      </c>
      <c r="P247" s="103">
        <v>103.89</v>
      </c>
      <c r="Q247" s="103">
        <v>0.82250000000000001</v>
      </c>
      <c r="R247" s="103">
        <v>0.73329999999999995</v>
      </c>
    </row>
    <row r="248" spans="2:18" x14ac:dyDescent="0.3">
      <c r="B248" s="73">
        <v>44208</v>
      </c>
      <c r="C248" s="16">
        <v>80.111000000000004</v>
      </c>
      <c r="D248" s="17">
        <v>15.03</v>
      </c>
      <c r="E248" s="16">
        <v>111.087</v>
      </c>
      <c r="F248" s="17">
        <v>1.242</v>
      </c>
      <c r="G248" s="16">
        <v>101.24</v>
      </c>
      <c r="H248" s="17">
        <v>-5.0999999999999997E-2</v>
      </c>
      <c r="I248" s="16">
        <v>111.171875</v>
      </c>
      <c r="J248" s="17">
        <v>0.97599999999999998</v>
      </c>
      <c r="K248" s="103">
        <v>0.35199999999999998</v>
      </c>
      <c r="L248" s="103">
        <v>0.64800000000000002</v>
      </c>
      <c r="M248" s="103">
        <v>2127.9589999999998</v>
      </c>
      <c r="N248" s="103">
        <v>3801.19</v>
      </c>
      <c r="O248" s="103">
        <v>53.21</v>
      </c>
      <c r="P248" s="103">
        <v>103.76</v>
      </c>
      <c r="Q248" s="103">
        <v>0.81910000000000005</v>
      </c>
      <c r="R248" s="103">
        <v>0.73170000000000002</v>
      </c>
    </row>
    <row r="249" spans="2:18" x14ac:dyDescent="0.3">
      <c r="B249" s="73">
        <v>44207</v>
      </c>
      <c r="C249" s="16">
        <v>81.272000000000006</v>
      </c>
      <c r="D249" s="17">
        <v>14.609</v>
      </c>
      <c r="E249" s="16">
        <v>111.184</v>
      </c>
      <c r="F249" s="17">
        <v>1.2290000000000001</v>
      </c>
      <c r="G249" s="16">
        <v>101.20699999999999</v>
      </c>
      <c r="H249" s="17">
        <v>-4.7E-2</v>
      </c>
      <c r="I249" s="16">
        <v>111.0625</v>
      </c>
      <c r="J249" s="17">
        <v>0.99</v>
      </c>
      <c r="K249" s="103">
        <v>0.309</v>
      </c>
      <c r="L249" s="103">
        <v>0.56299999999999994</v>
      </c>
      <c r="M249" s="103">
        <v>2091.0079999999998</v>
      </c>
      <c r="N249" s="103">
        <v>3799.61</v>
      </c>
      <c r="O249" s="103">
        <v>52.25</v>
      </c>
      <c r="P249" s="103">
        <v>104.26</v>
      </c>
      <c r="Q249" s="103">
        <v>0.82299999999999995</v>
      </c>
      <c r="R249" s="103">
        <v>0.7399</v>
      </c>
    </row>
    <row r="250" spans="2:18" x14ac:dyDescent="0.3">
      <c r="B250" s="73">
        <v>44204</v>
      </c>
      <c r="C250" s="16">
        <v>81.34</v>
      </c>
      <c r="D250" s="17">
        <v>14.582000000000001</v>
      </c>
      <c r="E250" s="16">
        <v>111.126</v>
      </c>
      <c r="F250" s="17">
        <v>1.238</v>
      </c>
      <c r="G250" s="16">
        <v>101.215</v>
      </c>
      <c r="H250" s="17">
        <v>-4.8000000000000001E-2</v>
      </c>
      <c r="I250" s="16">
        <v>111.328125</v>
      </c>
      <c r="J250" s="17">
        <v>0.95899999999999996</v>
      </c>
      <c r="K250" s="103">
        <v>0.28799999999999998</v>
      </c>
      <c r="L250" s="103">
        <v>0.52900000000000003</v>
      </c>
      <c r="M250" s="103">
        <v>2091.6590000000001</v>
      </c>
      <c r="N250" s="103">
        <v>3824.68</v>
      </c>
      <c r="O250" s="103">
        <v>52.24</v>
      </c>
      <c r="P250" s="103">
        <v>103.94</v>
      </c>
      <c r="Q250" s="103">
        <v>0.81850000000000001</v>
      </c>
      <c r="R250" s="103">
        <v>0.73709999999999998</v>
      </c>
    </row>
    <row r="251" spans="2:18" x14ac:dyDescent="0.3">
      <c r="B251" s="73">
        <v>44203</v>
      </c>
      <c r="C251" s="16">
        <v>81.912999999999997</v>
      </c>
      <c r="D251" s="17">
        <v>14.375999999999999</v>
      </c>
      <c r="E251" s="16">
        <v>111.35299999999999</v>
      </c>
      <c r="F251" s="17">
        <v>1.206</v>
      </c>
      <c r="G251" s="16">
        <v>101.167</v>
      </c>
      <c r="H251" s="17">
        <v>-4.2000000000000003E-2</v>
      </c>
      <c r="I251" s="16">
        <v>111.640625</v>
      </c>
      <c r="J251" s="17">
        <v>0.92300000000000004</v>
      </c>
      <c r="K251" s="103">
        <v>0.28399999999999997</v>
      </c>
      <c r="L251" s="103">
        <v>0.55700000000000005</v>
      </c>
      <c r="M251" s="103">
        <v>2096.8850000000002</v>
      </c>
      <c r="N251" s="103">
        <v>3803.79</v>
      </c>
      <c r="O251" s="103">
        <v>50.83</v>
      </c>
      <c r="P251" s="103">
        <v>103.81</v>
      </c>
      <c r="Q251" s="103">
        <v>0.81499999999999995</v>
      </c>
      <c r="R251" s="103">
        <v>0.73709999999999998</v>
      </c>
    </row>
    <row r="252" spans="2:18" x14ac:dyDescent="0.3">
      <c r="B252" s="73">
        <v>44202</v>
      </c>
      <c r="C252" s="16">
        <v>82.025000000000006</v>
      </c>
      <c r="D252" s="17">
        <v>14.329000000000001</v>
      </c>
      <c r="E252" s="16">
        <v>111.575</v>
      </c>
      <c r="F252" s="17">
        <v>1.177</v>
      </c>
      <c r="G252" s="16">
        <v>101.251</v>
      </c>
      <c r="H252" s="17">
        <v>-5.1999999999999998E-2</v>
      </c>
      <c r="I252" s="16">
        <v>112.0390625</v>
      </c>
      <c r="J252" s="17">
        <v>0.877</v>
      </c>
      <c r="K252" s="103">
        <v>0.24299999999999999</v>
      </c>
      <c r="L252" s="103">
        <v>0.56499999999999995</v>
      </c>
      <c r="M252" s="103">
        <v>2057.92</v>
      </c>
      <c r="N252" s="103">
        <v>3748.14</v>
      </c>
      <c r="O252" s="103">
        <v>50.63</v>
      </c>
      <c r="P252" s="103">
        <v>103.04</v>
      </c>
      <c r="Q252" s="103">
        <v>0.81130000000000002</v>
      </c>
      <c r="R252" s="103">
        <v>0.73480000000000001</v>
      </c>
    </row>
    <row r="253" spans="2:18" x14ac:dyDescent="0.3">
      <c r="B253" s="73">
        <v>44201</v>
      </c>
      <c r="C253" s="16">
        <v>83.073999999999998</v>
      </c>
      <c r="D253" s="17">
        <v>13.96</v>
      </c>
      <c r="E253" s="16">
        <v>111.965</v>
      </c>
      <c r="F253" s="17">
        <v>1.123</v>
      </c>
      <c r="G253" s="16">
        <v>101.36</v>
      </c>
      <c r="H253" s="17">
        <v>-6.5000000000000002E-2</v>
      </c>
      <c r="I253" s="16">
        <v>112.671875</v>
      </c>
      <c r="J253" s="17">
        <v>0.80400000000000005</v>
      </c>
      <c r="K253" s="103">
        <v>0.20899999999999999</v>
      </c>
      <c r="L253" s="103">
        <v>0.56499999999999995</v>
      </c>
      <c r="M253" s="103">
        <v>1979.1079999999999</v>
      </c>
      <c r="N253" s="103">
        <v>3726.86</v>
      </c>
      <c r="O253" s="103">
        <v>49.93</v>
      </c>
      <c r="P253" s="103">
        <v>102.72</v>
      </c>
      <c r="Q253" s="103">
        <v>0.81310000000000004</v>
      </c>
      <c r="R253" s="103">
        <v>0.73380000000000001</v>
      </c>
    </row>
    <row r="254" spans="2:18" x14ac:dyDescent="0.3">
      <c r="B254" s="73">
        <v>44200</v>
      </c>
      <c r="C254" s="16">
        <v>83.064999999999998</v>
      </c>
      <c r="D254" s="17">
        <v>13.961</v>
      </c>
      <c r="E254" s="16">
        <v>112.27</v>
      </c>
      <c r="F254" s="17">
        <v>1.081</v>
      </c>
      <c r="G254" s="16">
        <v>101.268</v>
      </c>
      <c r="H254" s="17">
        <v>-5.3999999999999999E-2</v>
      </c>
      <c r="I254" s="16">
        <v>113.0234375</v>
      </c>
      <c r="J254" s="17">
        <v>0.76400000000000001</v>
      </c>
      <c r="K254" s="103">
        <v>0.17299999999999999</v>
      </c>
      <c r="L254" s="103">
        <v>0.54600000000000004</v>
      </c>
      <c r="M254" s="103">
        <v>1945.914</v>
      </c>
      <c r="N254" s="103">
        <v>3700.65</v>
      </c>
      <c r="O254" s="103">
        <v>47.62</v>
      </c>
      <c r="P254" s="103">
        <v>103.13</v>
      </c>
      <c r="Q254" s="103">
        <v>0.81620000000000004</v>
      </c>
      <c r="R254" s="103">
        <v>0.73670000000000002</v>
      </c>
    </row>
    <row r="255" spans="2:18" x14ac:dyDescent="0.3">
      <c r="B255" s="73">
        <v>44196</v>
      </c>
      <c r="C255" s="16">
        <v>83.051000000000002</v>
      </c>
      <c r="D255" s="17">
        <v>13.962999999999999</v>
      </c>
      <c r="E255" s="16">
        <v>112.508</v>
      </c>
      <c r="F255" s="17">
        <v>1.0489999999999999</v>
      </c>
      <c r="G255" s="16">
        <v>101.26</v>
      </c>
      <c r="H255" s="17">
        <v>-5.2999999999999999E-2</v>
      </c>
      <c r="I255" s="16">
        <v>112.96875</v>
      </c>
      <c r="J255" s="17">
        <v>0.77100000000000002</v>
      </c>
      <c r="K255" s="103">
        <v>0.19700000000000001</v>
      </c>
      <c r="L255" s="103">
        <v>0.54100000000000004</v>
      </c>
      <c r="M255" s="103">
        <v>1974.855</v>
      </c>
      <c r="N255" s="103">
        <v>3756.07</v>
      </c>
      <c r="O255" s="103">
        <v>48.52</v>
      </c>
      <c r="P255" s="103">
        <v>103.25</v>
      </c>
      <c r="Q255" s="103">
        <v>0.81859999999999999</v>
      </c>
      <c r="R255" s="103">
        <v>0.73180000000000001</v>
      </c>
    </row>
    <row r="256" spans="2:18" x14ac:dyDescent="0.3">
      <c r="B256" s="73">
        <v>44195</v>
      </c>
      <c r="C256" s="16">
        <v>83.04</v>
      </c>
      <c r="D256" s="17">
        <v>13.965</v>
      </c>
      <c r="E256" s="16">
        <v>112.834</v>
      </c>
      <c r="F256" s="17">
        <v>1.0049999999999999</v>
      </c>
      <c r="G256" s="16">
        <v>101.26900000000001</v>
      </c>
      <c r="H256" s="17">
        <v>-5.3999999999999999E-2</v>
      </c>
      <c r="I256" s="16">
        <v>112.921875</v>
      </c>
      <c r="J256" s="17">
        <v>0.77800000000000002</v>
      </c>
      <c r="K256" s="103">
        <v>0.21299999999999999</v>
      </c>
      <c r="L256" s="103">
        <v>0.54100000000000004</v>
      </c>
      <c r="M256" s="103">
        <v>1979.992</v>
      </c>
      <c r="N256" s="103">
        <v>3732.04</v>
      </c>
      <c r="O256" s="103">
        <v>48.4</v>
      </c>
      <c r="P256" s="103">
        <v>103.19</v>
      </c>
      <c r="Q256" s="103">
        <v>0.81299999999999994</v>
      </c>
      <c r="R256" s="103">
        <v>0.7339</v>
      </c>
    </row>
    <row r="257" spans="2:18" x14ac:dyDescent="0.3">
      <c r="B257" s="73">
        <v>44194</v>
      </c>
      <c r="C257" s="16">
        <v>83.034000000000006</v>
      </c>
      <c r="D257" s="17">
        <v>13.958</v>
      </c>
      <c r="E257" s="16">
        <v>112.39100000000001</v>
      </c>
      <c r="F257" s="17">
        <v>1.0680000000000001</v>
      </c>
      <c r="G257" s="16">
        <v>101.279</v>
      </c>
      <c r="H257" s="17">
        <v>-5.5E-2</v>
      </c>
      <c r="I257" s="16">
        <v>112.8125</v>
      </c>
      <c r="J257" s="17">
        <v>0.79100000000000004</v>
      </c>
      <c r="K257" s="103">
        <v>0.21299999999999999</v>
      </c>
      <c r="L257" s="103">
        <v>0.55500000000000005</v>
      </c>
      <c r="M257" s="103">
        <v>1959.3630000000001</v>
      </c>
      <c r="N257" s="103">
        <v>3727.04</v>
      </c>
      <c r="O257" s="103">
        <v>48</v>
      </c>
      <c r="P257" s="103">
        <v>103.58</v>
      </c>
      <c r="Q257" s="103">
        <v>0.81630000000000003</v>
      </c>
      <c r="R257" s="103">
        <v>0.74060000000000004</v>
      </c>
    </row>
    <row r="258" spans="2:18" x14ac:dyDescent="0.3">
      <c r="B258" s="73">
        <v>44193</v>
      </c>
      <c r="C258" s="16">
        <v>83.031000000000006</v>
      </c>
      <c r="D258" s="17">
        <v>13.959</v>
      </c>
      <c r="E258" s="16">
        <v>112.31</v>
      </c>
      <c r="F258" s="17">
        <v>1.08</v>
      </c>
      <c r="G258" s="16">
        <v>101.29600000000001</v>
      </c>
      <c r="H258" s="17">
        <v>-5.7000000000000002E-2</v>
      </c>
      <c r="I258" s="16">
        <v>112.8984375</v>
      </c>
      <c r="J258" s="17">
        <v>0.78200000000000003</v>
      </c>
      <c r="K258" s="103">
        <v>0.25700000000000001</v>
      </c>
      <c r="L258" s="103">
        <v>0.53700000000000003</v>
      </c>
      <c r="M258" s="103">
        <v>1996.25</v>
      </c>
      <c r="N258" s="103">
        <v>3735.36</v>
      </c>
      <c r="O258" s="103">
        <v>47.62</v>
      </c>
      <c r="P258" s="103">
        <v>103.81</v>
      </c>
      <c r="Q258" s="103">
        <v>0.81869999999999998</v>
      </c>
      <c r="R258" s="103">
        <v>0.74319999999999997</v>
      </c>
    </row>
    <row r="259" spans="2:18" x14ac:dyDescent="0.3">
      <c r="B259" s="73">
        <v>44189</v>
      </c>
      <c r="C259" s="16">
        <v>83.067999999999998</v>
      </c>
      <c r="D259" s="17">
        <v>13.943</v>
      </c>
      <c r="E259" s="16">
        <v>112.271</v>
      </c>
      <c r="F259" s="17">
        <v>1.0860000000000001</v>
      </c>
      <c r="G259" s="16">
        <v>101.34</v>
      </c>
      <c r="H259" s="17">
        <v>-6.2E-2</v>
      </c>
      <c r="I259" s="16">
        <v>112.8671875</v>
      </c>
      <c r="J259" s="17">
        <v>0.78600000000000003</v>
      </c>
      <c r="K259" s="103">
        <v>0.25700000000000001</v>
      </c>
      <c r="L259" s="103">
        <v>0.58299999999999996</v>
      </c>
      <c r="M259" s="103">
        <v>2003.95</v>
      </c>
      <c r="N259" s="103">
        <v>3703.06</v>
      </c>
      <c r="O259" s="103">
        <v>48.23</v>
      </c>
      <c r="P259" s="103">
        <v>103.65</v>
      </c>
      <c r="Q259" s="103">
        <v>0.8206</v>
      </c>
      <c r="R259" s="103">
        <v>0.73770000000000002</v>
      </c>
    </row>
    <row r="260" spans="2:18" x14ac:dyDescent="0.3">
      <c r="B260" s="73">
        <v>44188</v>
      </c>
      <c r="C260" s="16">
        <v>83.066000000000003</v>
      </c>
      <c r="D260" s="17">
        <v>13.942</v>
      </c>
      <c r="E260" s="16">
        <v>112.218</v>
      </c>
      <c r="F260" s="17">
        <v>1.0940000000000001</v>
      </c>
      <c r="G260" s="16">
        <v>101.399</v>
      </c>
      <c r="H260" s="17">
        <v>-6.9000000000000006E-2</v>
      </c>
      <c r="I260" s="16">
        <v>112.765625</v>
      </c>
      <c r="J260" s="17">
        <v>0.79900000000000004</v>
      </c>
      <c r="K260" s="103">
        <v>0.28599999999999998</v>
      </c>
      <c r="L260" s="103">
        <v>0.58299999999999996</v>
      </c>
      <c r="M260" s="103">
        <v>2007.104</v>
      </c>
      <c r="N260" s="103">
        <v>3690.01</v>
      </c>
      <c r="O260" s="103">
        <v>48.12</v>
      </c>
      <c r="P260" s="103">
        <v>103.57</v>
      </c>
      <c r="Q260" s="103">
        <v>0.8206</v>
      </c>
      <c r="R260" s="103">
        <v>0.74099999999999999</v>
      </c>
    </row>
    <row r="261" spans="2:18" x14ac:dyDescent="0.3">
      <c r="B261" s="73">
        <v>44187</v>
      </c>
      <c r="C261" s="16">
        <v>83.244</v>
      </c>
      <c r="D261" s="17">
        <v>13.869</v>
      </c>
      <c r="E261" s="16">
        <v>112.346</v>
      </c>
      <c r="F261" s="17">
        <v>1.079</v>
      </c>
      <c r="G261" s="16">
        <v>101.408</v>
      </c>
      <c r="H261" s="17">
        <v>-7.0000000000000007E-2</v>
      </c>
      <c r="I261" s="16">
        <v>112.9453125</v>
      </c>
      <c r="J261" s="17">
        <v>0.77900000000000003</v>
      </c>
      <c r="K261" s="103">
        <v>0.183</v>
      </c>
      <c r="L261" s="103">
        <v>0.55300000000000005</v>
      </c>
      <c r="M261" s="103">
        <v>1989.88</v>
      </c>
      <c r="N261" s="103">
        <v>3687.26</v>
      </c>
      <c r="O261" s="103">
        <v>47.02</v>
      </c>
      <c r="P261" s="103">
        <v>103.64</v>
      </c>
      <c r="Q261" s="103">
        <v>0.82210000000000005</v>
      </c>
      <c r="R261" s="103">
        <v>0.74829999999999997</v>
      </c>
    </row>
    <row r="262" spans="2:18" x14ac:dyDescent="0.3">
      <c r="B262" s="73">
        <v>44186</v>
      </c>
      <c r="C262" s="16">
        <v>83.182000000000002</v>
      </c>
      <c r="D262" s="17">
        <v>13.887</v>
      </c>
      <c r="E262" s="16">
        <v>112.22199999999999</v>
      </c>
      <c r="F262" s="17">
        <v>1.0960000000000001</v>
      </c>
      <c r="G262" s="16">
        <v>101.40900000000001</v>
      </c>
      <c r="H262" s="17">
        <v>-7.0000000000000007E-2</v>
      </c>
      <c r="I262" s="16">
        <v>112.8046875</v>
      </c>
      <c r="J262" s="17">
        <v>0.79600000000000004</v>
      </c>
      <c r="K262" s="103">
        <v>0.20499999999999999</v>
      </c>
      <c r="L262" s="103">
        <v>0.56699999999999995</v>
      </c>
      <c r="M262" s="103">
        <v>1970.329</v>
      </c>
      <c r="N262" s="103">
        <v>3694.92</v>
      </c>
      <c r="O262" s="103">
        <v>47.74</v>
      </c>
      <c r="P262" s="103">
        <v>103.32</v>
      </c>
      <c r="Q262" s="103">
        <v>0.81669999999999998</v>
      </c>
      <c r="R262" s="103">
        <v>0.74260000000000004</v>
      </c>
    </row>
    <row r="263" spans="2:18" x14ac:dyDescent="0.3">
      <c r="B263" s="73">
        <v>44183</v>
      </c>
      <c r="C263" s="16">
        <v>80.697999999999993</v>
      </c>
      <c r="D263" s="17">
        <v>14.753</v>
      </c>
      <c r="E263" s="16">
        <v>112.233</v>
      </c>
      <c r="F263" s="17">
        <v>1.0960000000000001</v>
      </c>
      <c r="G263" s="16">
        <v>101.375</v>
      </c>
      <c r="H263" s="17">
        <v>-6.6000000000000003E-2</v>
      </c>
      <c r="I263" s="16">
        <v>112.7109375</v>
      </c>
      <c r="J263" s="17">
        <v>0.80700000000000005</v>
      </c>
      <c r="K263" s="103">
        <v>0.249</v>
      </c>
      <c r="L263" s="103">
        <v>0.56399999999999995</v>
      </c>
      <c r="M263" s="103">
        <v>1969.9860000000001</v>
      </c>
      <c r="N263" s="103">
        <v>3709.41</v>
      </c>
      <c r="O263" s="103">
        <v>49.1</v>
      </c>
      <c r="P263" s="103">
        <v>103.3</v>
      </c>
      <c r="Q263" s="103">
        <v>0.81579999999999997</v>
      </c>
      <c r="R263" s="103">
        <v>0.73919999999999997</v>
      </c>
    </row>
    <row r="264" spans="2:18" x14ac:dyDescent="0.3">
      <c r="B264" s="73">
        <v>44182</v>
      </c>
      <c r="C264" s="16">
        <v>80.355000000000004</v>
      </c>
      <c r="D264" s="17">
        <v>14.872</v>
      </c>
      <c r="E264" s="16">
        <v>112.29900000000001</v>
      </c>
      <c r="F264" s="17">
        <v>1.087</v>
      </c>
      <c r="G264" s="16">
        <v>101.377</v>
      </c>
      <c r="H264" s="17">
        <v>-6.6000000000000003E-2</v>
      </c>
      <c r="I264" s="16">
        <v>112.828125</v>
      </c>
      <c r="J264" s="17">
        <v>0.79500000000000004</v>
      </c>
      <c r="K264" s="103">
        <v>0.28699999999999998</v>
      </c>
      <c r="L264" s="103">
        <v>0.53900000000000003</v>
      </c>
      <c r="M264" s="103">
        <v>1978.0450000000001</v>
      </c>
      <c r="N264" s="103">
        <v>3722.48</v>
      </c>
      <c r="O264" s="103">
        <v>48.36</v>
      </c>
      <c r="P264" s="103">
        <v>103.11</v>
      </c>
      <c r="Q264" s="103">
        <v>0.81510000000000005</v>
      </c>
      <c r="R264" s="103">
        <v>0.73619999999999997</v>
      </c>
    </row>
    <row r="265" spans="2:18" x14ac:dyDescent="0.3">
      <c r="B265" s="73">
        <v>44181</v>
      </c>
      <c r="C265" s="16">
        <v>79.725999999999999</v>
      </c>
      <c r="D265" s="17">
        <v>15.087999999999999</v>
      </c>
      <c r="E265" s="16">
        <v>112.25700000000001</v>
      </c>
      <c r="F265" s="17">
        <v>1.095</v>
      </c>
      <c r="G265" s="16">
        <v>101.377</v>
      </c>
      <c r="H265" s="17">
        <v>-6.6000000000000003E-2</v>
      </c>
      <c r="I265" s="16">
        <v>112.953125</v>
      </c>
      <c r="J265" s="17">
        <v>0.78100000000000003</v>
      </c>
      <c r="K265" s="103">
        <v>0.27200000000000002</v>
      </c>
      <c r="L265" s="103">
        <v>0.53500000000000003</v>
      </c>
      <c r="M265" s="103">
        <v>1952.722</v>
      </c>
      <c r="N265" s="103">
        <v>3701.17</v>
      </c>
      <c r="O265" s="103">
        <v>47.82</v>
      </c>
      <c r="P265" s="103">
        <v>103.47</v>
      </c>
      <c r="Q265" s="103">
        <v>0.81969999999999998</v>
      </c>
      <c r="R265" s="103">
        <v>0.74019999999999997</v>
      </c>
    </row>
    <row r="266" spans="2:18" x14ac:dyDescent="0.3">
      <c r="B266" s="73">
        <v>44180</v>
      </c>
      <c r="C266" s="16">
        <v>79.649000000000001</v>
      </c>
      <c r="D266" s="17">
        <v>15.112</v>
      </c>
      <c r="E266" s="16">
        <v>112.16500000000001</v>
      </c>
      <c r="F266" s="17">
        <v>1.1080000000000001</v>
      </c>
      <c r="G266" s="16">
        <v>101.42</v>
      </c>
      <c r="H266" s="17">
        <v>-7.0999999999999994E-2</v>
      </c>
      <c r="I266" s="16">
        <v>113.0234375</v>
      </c>
      <c r="J266" s="17">
        <v>0.77300000000000002</v>
      </c>
      <c r="K266" s="103">
        <v>0.26</v>
      </c>
      <c r="L266" s="103">
        <v>0.51800000000000002</v>
      </c>
      <c r="M266" s="103">
        <v>1959.7629999999999</v>
      </c>
      <c r="N266" s="103">
        <v>3694.62</v>
      </c>
      <c r="O266" s="103">
        <v>47.62</v>
      </c>
      <c r="P266" s="103">
        <v>103.67</v>
      </c>
      <c r="Q266" s="103">
        <v>0.82289999999999996</v>
      </c>
      <c r="R266" s="103">
        <v>0.74270000000000003</v>
      </c>
    </row>
    <row r="267" spans="2:18" x14ac:dyDescent="0.3">
      <c r="B267" s="73">
        <v>44179</v>
      </c>
      <c r="C267" s="16">
        <v>79.542000000000002</v>
      </c>
      <c r="D267" s="17">
        <v>15.148</v>
      </c>
      <c r="E267" s="16">
        <v>112.185</v>
      </c>
      <c r="F267" s="17">
        <v>1.1060000000000001</v>
      </c>
      <c r="G267" s="16">
        <v>101.41200000000001</v>
      </c>
      <c r="H267" s="17">
        <v>-7.0000000000000007E-2</v>
      </c>
      <c r="I267" s="16">
        <v>113.140625</v>
      </c>
      <c r="J267" s="17">
        <v>0.76</v>
      </c>
      <c r="K267" s="103">
        <v>0.222</v>
      </c>
      <c r="L267" s="103">
        <v>0.53900000000000003</v>
      </c>
      <c r="M267" s="103">
        <v>1913.856</v>
      </c>
      <c r="N267" s="103">
        <v>3647.49</v>
      </c>
      <c r="O267" s="103">
        <v>46.99</v>
      </c>
      <c r="P267" s="103">
        <v>104.05</v>
      </c>
      <c r="Q267" s="103">
        <v>0.8236</v>
      </c>
      <c r="R267" s="103">
        <v>0.75019999999999998</v>
      </c>
    </row>
    <row r="268" spans="2:18" x14ac:dyDescent="0.3">
      <c r="B268" s="73">
        <v>44176</v>
      </c>
      <c r="C268" s="16">
        <v>79.316999999999993</v>
      </c>
      <c r="D268" s="17">
        <v>15.226000000000001</v>
      </c>
      <c r="E268" s="16">
        <v>112.2</v>
      </c>
      <c r="F268" s="17">
        <v>1.105</v>
      </c>
      <c r="G268" s="16">
        <v>101.379</v>
      </c>
      <c r="H268" s="17">
        <v>-6.6000000000000003E-2</v>
      </c>
      <c r="I268" s="16">
        <v>113.1015625</v>
      </c>
      <c r="J268" s="17">
        <v>0.76500000000000001</v>
      </c>
      <c r="K268" s="103">
        <v>0.17199999999999999</v>
      </c>
      <c r="L268" s="103">
        <v>0.55700000000000005</v>
      </c>
      <c r="M268" s="103">
        <v>1911.6969999999999</v>
      </c>
      <c r="N268" s="103">
        <v>3663.46</v>
      </c>
      <c r="O268" s="103">
        <v>46.57</v>
      </c>
      <c r="P268" s="103">
        <v>104.04</v>
      </c>
      <c r="Q268" s="103">
        <v>0.82550000000000001</v>
      </c>
      <c r="R268" s="103">
        <v>0.75619999999999998</v>
      </c>
    </row>
    <row r="269" spans="2:18" x14ac:dyDescent="0.3">
      <c r="B269" s="73">
        <v>44175</v>
      </c>
      <c r="C269" s="16">
        <v>79.298000000000002</v>
      </c>
      <c r="D269" s="17">
        <v>15.228999999999999</v>
      </c>
      <c r="E269" s="16">
        <v>112.069</v>
      </c>
      <c r="F269" s="17">
        <v>1.123</v>
      </c>
      <c r="G269" s="16">
        <v>101.372</v>
      </c>
      <c r="H269" s="17">
        <v>-6.5000000000000002E-2</v>
      </c>
      <c r="I269" s="16">
        <v>112.9921875</v>
      </c>
      <c r="J269" s="17">
        <v>0.77900000000000003</v>
      </c>
      <c r="K269" s="103">
        <v>0.20100000000000001</v>
      </c>
      <c r="L269" s="103">
        <v>0.56100000000000005</v>
      </c>
      <c r="M269" s="103">
        <v>1922.703</v>
      </c>
      <c r="N269" s="103">
        <v>3668.1</v>
      </c>
      <c r="O269" s="103">
        <v>46.78</v>
      </c>
      <c r="P269" s="103">
        <v>104.24</v>
      </c>
      <c r="Q269" s="103">
        <v>0.8236</v>
      </c>
      <c r="R269" s="103">
        <v>0.75219999999999998</v>
      </c>
    </row>
    <row r="270" spans="2:18" x14ac:dyDescent="0.3">
      <c r="B270" s="73">
        <v>44174</v>
      </c>
      <c r="C270" s="16">
        <v>79.281000000000006</v>
      </c>
      <c r="D270" s="17">
        <v>15.225</v>
      </c>
      <c r="E270" s="16">
        <v>111.982</v>
      </c>
      <c r="F270" s="17">
        <v>1.137</v>
      </c>
      <c r="G270" s="16">
        <v>101.33799999999999</v>
      </c>
      <c r="H270" s="17">
        <v>-6.0999999999999999E-2</v>
      </c>
      <c r="I270" s="16">
        <v>112.7578125</v>
      </c>
      <c r="J270" s="17">
        <v>0.80700000000000005</v>
      </c>
      <c r="K270" s="103">
        <v>0.26100000000000001</v>
      </c>
      <c r="L270" s="103">
        <v>0.58099999999999996</v>
      </c>
      <c r="M270" s="103">
        <v>1902.1469999999999</v>
      </c>
      <c r="N270" s="103">
        <v>3672.82</v>
      </c>
      <c r="O270" s="103">
        <v>45.52</v>
      </c>
      <c r="P270" s="103">
        <v>104.23</v>
      </c>
      <c r="Q270" s="103">
        <v>0.82769999999999999</v>
      </c>
      <c r="R270" s="103">
        <v>0.74590000000000001</v>
      </c>
    </row>
    <row r="271" spans="2:18" x14ac:dyDescent="0.3">
      <c r="B271" s="73">
        <v>44173</v>
      </c>
      <c r="C271" s="16">
        <v>79.27</v>
      </c>
      <c r="D271" s="17">
        <v>15.225</v>
      </c>
      <c r="E271" s="16">
        <v>112.452</v>
      </c>
      <c r="F271" s="17">
        <v>1.073</v>
      </c>
      <c r="G271" s="16">
        <v>101.339</v>
      </c>
      <c r="H271" s="17">
        <v>-6.0999999999999999E-2</v>
      </c>
      <c r="I271" s="16">
        <v>112.875</v>
      </c>
      <c r="J271" s="17">
        <v>0.79400000000000004</v>
      </c>
      <c r="K271" s="103">
        <v>0.25700000000000001</v>
      </c>
      <c r="L271" s="103">
        <v>0.58799999999999997</v>
      </c>
      <c r="M271" s="103">
        <v>1917.7819999999999</v>
      </c>
      <c r="N271" s="103">
        <v>3702.25</v>
      </c>
      <c r="O271" s="103">
        <v>45.6</v>
      </c>
      <c r="P271" s="103">
        <v>104.16</v>
      </c>
      <c r="Q271" s="103">
        <v>0.82620000000000005</v>
      </c>
      <c r="R271" s="103">
        <v>0.74860000000000004</v>
      </c>
    </row>
    <row r="272" spans="2:18" x14ac:dyDescent="0.3">
      <c r="B272" s="73">
        <v>44172</v>
      </c>
      <c r="C272" s="16">
        <v>79.317999999999998</v>
      </c>
      <c r="D272" s="17">
        <v>15.204000000000001</v>
      </c>
      <c r="E272" s="16">
        <v>112.313</v>
      </c>
      <c r="F272" s="17">
        <v>1.093</v>
      </c>
      <c r="G272" s="16">
        <v>101.27200000000001</v>
      </c>
      <c r="H272" s="17">
        <v>-5.2999999999999999E-2</v>
      </c>
      <c r="I272" s="16">
        <v>112.84375</v>
      </c>
      <c r="J272" s="17">
        <v>0.79800000000000004</v>
      </c>
      <c r="K272" s="103">
        <v>0.28299999999999997</v>
      </c>
      <c r="L272" s="103">
        <v>0.60799999999999998</v>
      </c>
      <c r="M272" s="103">
        <v>1891.252</v>
      </c>
      <c r="N272" s="103">
        <v>3691.96</v>
      </c>
      <c r="O272" s="103">
        <v>45.76</v>
      </c>
      <c r="P272" s="103">
        <v>104.05</v>
      </c>
      <c r="Q272" s="103">
        <v>0.82579999999999998</v>
      </c>
      <c r="R272" s="103">
        <v>0.74729999999999996</v>
      </c>
    </row>
    <row r="273" spans="2:18" x14ac:dyDescent="0.3">
      <c r="B273" s="73">
        <v>44169</v>
      </c>
      <c r="C273" s="16">
        <v>79.265000000000001</v>
      </c>
      <c r="D273" s="17">
        <v>15.22</v>
      </c>
      <c r="E273" s="16">
        <v>111.98</v>
      </c>
      <c r="F273" s="17">
        <v>1.139</v>
      </c>
      <c r="G273" s="16">
        <v>101.264</v>
      </c>
      <c r="H273" s="17">
        <v>-5.1999999999999998E-2</v>
      </c>
      <c r="I273" s="16">
        <v>112.4765625</v>
      </c>
      <c r="J273" s="17">
        <v>0.84</v>
      </c>
      <c r="K273" s="103">
        <v>0.35099999999999998</v>
      </c>
      <c r="L273" s="103">
        <v>0.623</v>
      </c>
      <c r="M273" s="103">
        <v>1892.4490000000001</v>
      </c>
      <c r="N273" s="103">
        <v>3699.12</v>
      </c>
      <c r="O273" s="103">
        <v>46.26</v>
      </c>
      <c r="P273" s="103">
        <v>104.17</v>
      </c>
      <c r="Q273" s="103">
        <v>0.82499999999999996</v>
      </c>
      <c r="R273" s="103">
        <v>0.74419999999999997</v>
      </c>
    </row>
    <row r="274" spans="2:18" x14ac:dyDescent="0.3">
      <c r="B274" s="73">
        <v>44168</v>
      </c>
      <c r="C274" s="16">
        <v>79.239999999999995</v>
      </c>
      <c r="D274" s="17">
        <v>15.226000000000001</v>
      </c>
      <c r="E274" s="16">
        <v>112.348</v>
      </c>
      <c r="F274" s="17">
        <v>1.089</v>
      </c>
      <c r="G274" s="16">
        <v>101.25700000000001</v>
      </c>
      <c r="H274" s="17">
        <v>-5.0999999999999997E-2</v>
      </c>
      <c r="I274" s="16">
        <v>112.9375</v>
      </c>
      <c r="J274" s="17">
        <v>0.78900000000000003</v>
      </c>
      <c r="K274" s="103">
        <v>0.32200000000000001</v>
      </c>
      <c r="L274" s="103">
        <v>0.60099999999999998</v>
      </c>
      <c r="M274" s="103">
        <v>1848.702</v>
      </c>
      <c r="N274" s="103">
        <v>3666.72</v>
      </c>
      <c r="O274" s="103">
        <v>45.64</v>
      </c>
      <c r="P274" s="103">
        <v>103.84</v>
      </c>
      <c r="Q274" s="103">
        <v>0.82320000000000004</v>
      </c>
      <c r="R274" s="103">
        <v>0.74339999999999995</v>
      </c>
    </row>
    <row r="275" spans="2:18" x14ac:dyDescent="0.3">
      <c r="B275" s="73">
        <v>44167</v>
      </c>
      <c r="C275" s="16">
        <v>79.528000000000006</v>
      </c>
      <c r="D275" s="17">
        <v>15.112</v>
      </c>
      <c r="E275" s="16">
        <v>112.19499999999999</v>
      </c>
      <c r="F275" s="17">
        <v>1.1120000000000001</v>
      </c>
      <c r="G275" s="16">
        <v>101.274</v>
      </c>
      <c r="H275" s="17">
        <v>-5.2999999999999999E-2</v>
      </c>
      <c r="I275" s="16">
        <v>112.6796875</v>
      </c>
      <c r="J275" s="17">
        <v>0.81899999999999995</v>
      </c>
      <c r="K275" s="103">
        <v>0.35399999999999998</v>
      </c>
      <c r="L275" s="103">
        <v>0.63100000000000001</v>
      </c>
      <c r="M275" s="103">
        <v>1838.028</v>
      </c>
      <c r="N275" s="103">
        <v>3669.01</v>
      </c>
      <c r="O275" s="103">
        <v>45.28</v>
      </c>
      <c r="P275" s="103">
        <v>104.42</v>
      </c>
      <c r="Q275" s="103">
        <v>0.82540000000000002</v>
      </c>
      <c r="R275" s="103">
        <v>0.74809999999999999</v>
      </c>
    </row>
    <row r="276" spans="2:18" x14ac:dyDescent="0.3">
      <c r="B276" s="73">
        <v>44166</v>
      </c>
      <c r="C276" s="16">
        <v>79.613</v>
      </c>
      <c r="D276" s="17">
        <v>15.077999999999999</v>
      </c>
      <c r="E276" s="16">
        <v>112.622</v>
      </c>
      <c r="F276" s="17">
        <v>1.054</v>
      </c>
      <c r="G276" s="16">
        <v>101.342</v>
      </c>
      <c r="H276" s="17">
        <v>-6.0999999999999999E-2</v>
      </c>
      <c r="I276" s="16">
        <v>112.7578125</v>
      </c>
      <c r="J276" s="17">
        <v>0.81</v>
      </c>
      <c r="K276" s="103">
        <v>0.34699999999999998</v>
      </c>
      <c r="L276" s="103">
        <v>0.67300000000000004</v>
      </c>
      <c r="M276" s="103">
        <v>1836.047</v>
      </c>
      <c r="N276" s="103">
        <v>3662.45</v>
      </c>
      <c r="O276" s="103">
        <v>44.55</v>
      </c>
      <c r="P276" s="103">
        <v>104.33</v>
      </c>
      <c r="Q276" s="103">
        <v>0.82840000000000003</v>
      </c>
      <c r="R276" s="103">
        <v>0.74509999999999998</v>
      </c>
    </row>
    <row r="277" spans="2:18" x14ac:dyDescent="0.3">
      <c r="B277" s="73">
        <v>44165</v>
      </c>
      <c r="C277" s="16">
        <v>77.507999999999996</v>
      </c>
      <c r="D277" s="17">
        <v>15.842000000000001</v>
      </c>
      <c r="E277" s="16">
        <v>112.91500000000001</v>
      </c>
      <c r="F277" s="17">
        <v>1.0149999999999999</v>
      </c>
      <c r="G277" s="16">
        <v>101.27500000000001</v>
      </c>
      <c r="H277" s="17">
        <v>-5.2999999999999999E-2</v>
      </c>
      <c r="I277" s="16">
        <v>113.484375</v>
      </c>
      <c r="J277" s="17">
        <v>0.72799999999999998</v>
      </c>
      <c r="K277" s="103">
        <v>0.30499999999999999</v>
      </c>
      <c r="L277" s="103">
        <v>0.625</v>
      </c>
      <c r="M277" s="103">
        <v>1819.816</v>
      </c>
      <c r="N277" s="103">
        <v>3621.63</v>
      </c>
      <c r="O277" s="103">
        <v>45.34</v>
      </c>
      <c r="P277" s="103">
        <v>104.31</v>
      </c>
      <c r="Q277" s="103">
        <v>0.83850000000000002</v>
      </c>
      <c r="R277" s="103">
        <v>0.75049999999999994</v>
      </c>
    </row>
    <row r="278" spans="2:18" x14ac:dyDescent="0.3">
      <c r="B278" s="73">
        <v>44162</v>
      </c>
      <c r="C278" s="16">
        <v>77.436000000000007</v>
      </c>
      <c r="D278" s="17">
        <v>15.865</v>
      </c>
      <c r="E278" s="16">
        <v>112.68</v>
      </c>
      <c r="F278" s="17">
        <v>1.048</v>
      </c>
      <c r="G278" s="16">
        <v>101.28400000000001</v>
      </c>
      <c r="H278" s="17">
        <v>-5.3999999999999999E-2</v>
      </c>
      <c r="I278" s="16">
        <v>113.5</v>
      </c>
      <c r="J278" s="17">
        <v>0.72699999999999998</v>
      </c>
      <c r="K278" s="103">
        <v>0.28399999999999997</v>
      </c>
      <c r="L278" s="103">
        <v>0.59299999999999997</v>
      </c>
      <c r="M278" s="103">
        <v>1855.27</v>
      </c>
      <c r="N278" s="103">
        <v>3638.35</v>
      </c>
      <c r="O278" s="103">
        <v>45.53</v>
      </c>
      <c r="P278" s="103">
        <v>104.09</v>
      </c>
      <c r="Q278" s="103">
        <v>0.83589999999999998</v>
      </c>
      <c r="R278" s="103">
        <v>0.75109999999999999</v>
      </c>
    </row>
    <row r="279" spans="2:18" x14ac:dyDescent="0.3">
      <c r="B279" s="73">
        <v>44160</v>
      </c>
      <c r="C279" s="16">
        <v>77.86</v>
      </c>
      <c r="D279" s="17">
        <v>15.704000000000001</v>
      </c>
      <c r="E279" s="16">
        <v>112.459</v>
      </c>
      <c r="F279" s="17">
        <v>1.079</v>
      </c>
      <c r="G279" s="16">
        <v>101.328</v>
      </c>
      <c r="H279" s="17">
        <v>-5.8999999999999997E-2</v>
      </c>
      <c r="I279" s="16">
        <v>113.1484375</v>
      </c>
      <c r="J279" s="17">
        <v>0.76800000000000002</v>
      </c>
      <c r="K279" s="103">
        <v>0.318</v>
      </c>
      <c r="L279" s="103">
        <v>0.61299999999999999</v>
      </c>
      <c r="M279" s="103">
        <v>1845.0239999999999</v>
      </c>
      <c r="N279" s="103">
        <v>3629.65</v>
      </c>
      <c r="O279" s="103">
        <v>45.71</v>
      </c>
      <c r="P279" s="103">
        <v>104.46</v>
      </c>
      <c r="Q279" s="103">
        <v>0.83940000000000003</v>
      </c>
      <c r="R279" s="103">
        <v>0.747</v>
      </c>
    </row>
    <row r="280" spans="2:18" x14ac:dyDescent="0.3">
      <c r="B280" s="73">
        <v>44159</v>
      </c>
      <c r="C280" s="16">
        <v>77.828999999999994</v>
      </c>
      <c r="D280" s="17">
        <v>15.705</v>
      </c>
      <c r="E280" s="16">
        <v>112.42</v>
      </c>
      <c r="F280" s="17">
        <v>1.0860000000000001</v>
      </c>
      <c r="G280" s="16">
        <v>101.32</v>
      </c>
      <c r="H280" s="17">
        <v>-5.8000000000000003E-2</v>
      </c>
      <c r="I280" s="16">
        <v>113.1640625</v>
      </c>
      <c r="J280" s="17">
        <v>0.76700000000000002</v>
      </c>
      <c r="K280" s="103">
        <v>0.33</v>
      </c>
      <c r="L280" s="103">
        <v>0.61099999999999999</v>
      </c>
      <c r="M280" s="103">
        <v>1853.5319999999999</v>
      </c>
      <c r="N280" s="103">
        <v>3635.41</v>
      </c>
      <c r="O280" s="103">
        <v>44.91</v>
      </c>
      <c r="P280" s="103">
        <v>104.44</v>
      </c>
      <c r="Q280" s="103">
        <v>0.84089999999999998</v>
      </c>
      <c r="R280" s="103">
        <v>0.74839999999999995</v>
      </c>
    </row>
    <row r="281" spans="2:18" x14ac:dyDescent="0.3">
      <c r="B281" s="73">
        <v>44158</v>
      </c>
      <c r="C281" s="16">
        <v>76.483999999999995</v>
      </c>
      <c r="D281" s="17">
        <v>16.196999999999999</v>
      </c>
      <c r="E281" s="16">
        <v>112.434</v>
      </c>
      <c r="F281" s="17">
        <v>1.085</v>
      </c>
      <c r="G281" s="16">
        <v>101.42100000000001</v>
      </c>
      <c r="H281" s="17">
        <v>-7.0000000000000007E-2</v>
      </c>
      <c r="I281" s="16">
        <v>113.3515625</v>
      </c>
      <c r="J281" s="17">
        <v>0.746</v>
      </c>
      <c r="K281" s="103">
        <v>0.318</v>
      </c>
      <c r="L281" s="103">
        <v>0.623</v>
      </c>
      <c r="M281" s="103">
        <v>1818.297</v>
      </c>
      <c r="N281" s="103">
        <v>3577.59</v>
      </c>
      <c r="O281" s="103">
        <v>43.06</v>
      </c>
      <c r="P281" s="103">
        <v>104.52</v>
      </c>
      <c r="Q281" s="103">
        <v>0.84450000000000003</v>
      </c>
      <c r="R281" s="103">
        <v>0.75049999999999994</v>
      </c>
    </row>
    <row r="282" spans="2:18" x14ac:dyDescent="0.3">
      <c r="B282" s="73">
        <v>44155</v>
      </c>
      <c r="C282" s="16">
        <v>75.037999999999997</v>
      </c>
      <c r="D282" s="17">
        <v>16.744</v>
      </c>
      <c r="E282" s="16">
        <v>112.70699999999999</v>
      </c>
      <c r="F282" s="17">
        <v>1.0489999999999999</v>
      </c>
      <c r="G282" s="16">
        <v>101.43</v>
      </c>
      <c r="H282" s="17">
        <v>-7.0999999999999994E-2</v>
      </c>
      <c r="I282" s="16">
        <v>113.6015625</v>
      </c>
      <c r="J282" s="17">
        <v>0.71799999999999997</v>
      </c>
      <c r="K282" s="103">
        <v>0.30199999999999999</v>
      </c>
      <c r="L282" s="103">
        <v>0.63200000000000001</v>
      </c>
      <c r="M282" s="103">
        <v>1785.3409999999999</v>
      </c>
      <c r="N282" s="103">
        <v>3557.54</v>
      </c>
      <c r="O282" s="103">
        <v>42.15</v>
      </c>
      <c r="P282" s="103">
        <v>103.86</v>
      </c>
      <c r="Q282" s="103">
        <v>0.84350000000000003</v>
      </c>
      <c r="R282" s="103">
        <v>0.75280000000000002</v>
      </c>
    </row>
    <row r="283" spans="2:18" x14ac:dyDescent="0.3">
      <c r="B283" s="73">
        <v>44154</v>
      </c>
      <c r="C283" s="16">
        <v>74.432000000000002</v>
      </c>
      <c r="D283" s="17">
        <v>16.974</v>
      </c>
      <c r="E283" s="16">
        <v>112.89700000000001</v>
      </c>
      <c r="F283" s="17">
        <v>1.0229999999999999</v>
      </c>
      <c r="G283" s="16">
        <v>101.373</v>
      </c>
      <c r="H283" s="17">
        <v>-6.4000000000000001E-2</v>
      </c>
      <c r="I283" s="16">
        <v>113.578125</v>
      </c>
      <c r="J283" s="17">
        <v>0.72299999999999998</v>
      </c>
      <c r="K283" s="103">
        <v>0.32300000000000001</v>
      </c>
      <c r="L283" s="103">
        <v>0.64</v>
      </c>
      <c r="M283" s="103">
        <v>1784.134</v>
      </c>
      <c r="N283" s="103">
        <v>3581.87</v>
      </c>
      <c r="O283" s="103">
        <v>41.74</v>
      </c>
      <c r="P283" s="103">
        <v>103.74</v>
      </c>
      <c r="Q283" s="103">
        <v>0.84219999999999995</v>
      </c>
      <c r="R283" s="103">
        <v>0.754</v>
      </c>
    </row>
    <row r="284" spans="2:18" x14ac:dyDescent="0.3">
      <c r="B284" s="73">
        <v>44153</v>
      </c>
      <c r="C284" s="16">
        <v>74.456999999999994</v>
      </c>
      <c r="D284" s="17">
        <v>16.951000000000001</v>
      </c>
      <c r="E284" s="16">
        <v>112.523</v>
      </c>
      <c r="F284" s="17">
        <v>1.0760000000000001</v>
      </c>
      <c r="G284" s="16">
        <v>101.38200000000001</v>
      </c>
      <c r="H284" s="17">
        <v>-6.5000000000000002E-2</v>
      </c>
      <c r="I284" s="16">
        <v>113.296875</v>
      </c>
      <c r="J284" s="17">
        <v>0.755</v>
      </c>
      <c r="K284" s="103">
        <v>0.33700000000000002</v>
      </c>
      <c r="L284" s="103">
        <v>0.65400000000000003</v>
      </c>
      <c r="M284" s="103">
        <v>1769.316</v>
      </c>
      <c r="N284" s="103">
        <v>3567.79</v>
      </c>
      <c r="O284" s="103">
        <v>41.82</v>
      </c>
      <c r="P284" s="103">
        <v>103.82</v>
      </c>
      <c r="Q284" s="103">
        <v>0.84360000000000002</v>
      </c>
      <c r="R284" s="103">
        <v>0.75370000000000004</v>
      </c>
    </row>
    <row r="285" spans="2:18" x14ac:dyDescent="0.3">
      <c r="B285" s="73">
        <v>44152</v>
      </c>
      <c r="C285" s="16">
        <v>74.406999999999996</v>
      </c>
      <c r="D285" s="17">
        <v>16.966999999999999</v>
      </c>
      <c r="E285" s="16">
        <v>112.60599999999999</v>
      </c>
      <c r="F285" s="17">
        <v>1.0660000000000001</v>
      </c>
      <c r="G285" s="16">
        <v>101.32299999999999</v>
      </c>
      <c r="H285" s="17">
        <v>-5.8000000000000003E-2</v>
      </c>
      <c r="I285" s="16">
        <v>113.4296875</v>
      </c>
      <c r="J285" s="17">
        <v>0.74</v>
      </c>
      <c r="K285" s="103">
        <v>0.32400000000000001</v>
      </c>
      <c r="L285" s="103">
        <v>0.63800000000000001</v>
      </c>
      <c r="M285" s="103">
        <v>1791.914</v>
      </c>
      <c r="N285" s="103">
        <v>3609.53</v>
      </c>
      <c r="O285" s="103">
        <v>41.43</v>
      </c>
      <c r="P285" s="103">
        <v>104.19</v>
      </c>
      <c r="Q285" s="103">
        <v>0.84309999999999996</v>
      </c>
      <c r="R285" s="103">
        <v>0.75480000000000003</v>
      </c>
    </row>
    <row r="286" spans="2:18" x14ac:dyDescent="0.3">
      <c r="B286" s="73">
        <v>44151</v>
      </c>
      <c r="C286" s="16">
        <v>75.171999999999997</v>
      </c>
      <c r="D286" s="17">
        <v>16.667000000000002</v>
      </c>
      <c r="E286" s="16">
        <v>112.289</v>
      </c>
      <c r="F286" s="17">
        <v>1.109</v>
      </c>
      <c r="G286" s="16">
        <v>101.315</v>
      </c>
      <c r="H286" s="17">
        <v>-5.7000000000000002E-2</v>
      </c>
      <c r="I286" s="16">
        <v>113.03125</v>
      </c>
      <c r="J286" s="17">
        <v>0.78600000000000003</v>
      </c>
      <c r="K286" s="103">
        <v>0.34899999999999998</v>
      </c>
      <c r="L286" s="103">
        <v>0.65</v>
      </c>
      <c r="M286" s="103">
        <v>1785.336</v>
      </c>
      <c r="N286" s="103">
        <v>3626.91</v>
      </c>
      <c r="O286" s="103">
        <v>41.34</v>
      </c>
      <c r="P286" s="103">
        <v>104.58</v>
      </c>
      <c r="Q286" s="103">
        <v>0.84360000000000002</v>
      </c>
      <c r="R286" s="103">
        <v>0.75739999999999996</v>
      </c>
    </row>
    <row r="287" spans="2:18" x14ac:dyDescent="0.3">
      <c r="B287" s="73">
        <v>44148</v>
      </c>
      <c r="C287" s="16">
        <v>75.191999999999993</v>
      </c>
      <c r="D287" s="17">
        <v>16.655999999999999</v>
      </c>
      <c r="E287" s="16">
        <v>112.274</v>
      </c>
      <c r="F287" s="17">
        <v>1.1120000000000001</v>
      </c>
      <c r="G287" s="16">
        <v>101.315</v>
      </c>
      <c r="H287" s="17">
        <v>-5.7000000000000002E-2</v>
      </c>
      <c r="I287" s="16">
        <v>113.1171875</v>
      </c>
      <c r="J287" s="17">
        <v>0.77700000000000002</v>
      </c>
      <c r="K287" s="103">
        <v>0.33800000000000002</v>
      </c>
      <c r="L287" s="103">
        <v>0.66400000000000003</v>
      </c>
      <c r="M287" s="103">
        <v>1744.0419999999999</v>
      </c>
      <c r="N287" s="103">
        <v>3585.15</v>
      </c>
      <c r="O287" s="103">
        <v>40.130000000000003</v>
      </c>
      <c r="P287" s="103">
        <v>104.63</v>
      </c>
      <c r="Q287" s="103">
        <v>0.84489999999999998</v>
      </c>
      <c r="R287" s="103">
        <v>0.7581</v>
      </c>
    </row>
    <row r="288" spans="2:18" x14ac:dyDescent="0.3">
      <c r="B288" s="73">
        <v>44147</v>
      </c>
      <c r="C288" s="16">
        <v>75.213999999999999</v>
      </c>
      <c r="D288" s="17">
        <v>16.643000000000001</v>
      </c>
      <c r="E288" s="16">
        <v>112.306</v>
      </c>
      <c r="F288" s="17">
        <v>1.1080000000000001</v>
      </c>
      <c r="G288" s="16">
        <v>101.248</v>
      </c>
      <c r="H288" s="17">
        <v>-4.9000000000000002E-2</v>
      </c>
      <c r="I288" s="16">
        <v>113.265625</v>
      </c>
      <c r="J288" s="17">
        <v>0.76100000000000001</v>
      </c>
      <c r="K288" s="103">
        <v>0.34799999999999998</v>
      </c>
      <c r="L288" s="103">
        <v>0.68300000000000005</v>
      </c>
      <c r="M288" s="103">
        <v>1708.47</v>
      </c>
      <c r="N288" s="103">
        <v>3537.01</v>
      </c>
      <c r="O288" s="103">
        <v>41.12</v>
      </c>
      <c r="P288" s="103">
        <v>105.13</v>
      </c>
      <c r="Q288" s="103">
        <v>0.84719999999999995</v>
      </c>
      <c r="R288" s="103">
        <v>0.76229999999999998</v>
      </c>
    </row>
    <row r="289" spans="2:18" x14ac:dyDescent="0.3">
      <c r="B289" s="73">
        <v>44145</v>
      </c>
      <c r="C289" s="16">
        <v>75.855000000000004</v>
      </c>
      <c r="D289" s="17">
        <v>16.388000000000002</v>
      </c>
      <c r="E289" s="16">
        <v>112.012</v>
      </c>
      <c r="F289" s="17">
        <v>1.1499999999999999</v>
      </c>
      <c r="G289" s="16">
        <v>101.09699999999999</v>
      </c>
      <c r="H289" s="17">
        <v>-3.1E-2</v>
      </c>
      <c r="I289" s="16">
        <v>112.4765625</v>
      </c>
      <c r="J289" s="17">
        <v>0.85199999999999998</v>
      </c>
      <c r="K289" s="103">
        <v>0.40100000000000002</v>
      </c>
      <c r="L289" s="103">
        <v>0.76100000000000001</v>
      </c>
      <c r="M289" s="103">
        <v>1737.009</v>
      </c>
      <c r="N289" s="103">
        <v>3545.53</v>
      </c>
      <c r="O289" s="103">
        <v>41.36</v>
      </c>
      <c r="P289" s="103">
        <v>105.3</v>
      </c>
      <c r="Q289" s="103">
        <v>0.84640000000000004</v>
      </c>
      <c r="R289" s="103">
        <v>0.75339999999999996</v>
      </c>
    </row>
    <row r="290" spans="2:18" x14ac:dyDescent="0.3">
      <c r="B290" s="73">
        <v>44144</v>
      </c>
      <c r="C290" s="16">
        <v>76.822000000000003</v>
      </c>
      <c r="D290" s="17">
        <v>16.021999999999998</v>
      </c>
      <c r="E290" s="16">
        <v>112.389</v>
      </c>
      <c r="F290" s="17">
        <v>1.099</v>
      </c>
      <c r="G290" s="16">
        <v>101.32599999999999</v>
      </c>
      <c r="H290" s="17">
        <v>-5.8000000000000003E-2</v>
      </c>
      <c r="I290" s="16">
        <v>112.8203125</v>
      </c>
      <c r="J290" s="17">
        <v>0.81299999999999994</v>
      </c>
      <c r="K290" s="103">
        <v>0.372</v>
      </c>
      <c r="L290" s="103">
        <v>0.75600000000000001</v>
      </c>
      <c r="M290" s="103">
        <v>1705.037</v>
      </c>
      <c r="N290" s="103">
        <v>3550.5</v>
      </c>
      <c r="O290" s="103">
        <v>40.29</v>
      </c>
      <c r="P290" s="103">
        <v>105.38</v>
      </c>
      <c r="Q290" s="103">
        <v>0.84650000000000003</v>
      </c>
      <c r="R290" s="103">
        <v>0.75960000000000005</v>
      </c>
    </row>
    <row r="291" spans="2:18" x14ac:dyDescent="0.3">
      <c r="B291" s="73">
        <v>44141</v>
      </c>
      <c r="C291" s="16">
        <v>76.581999999999994</v>
      </c>
      <c r="D291" s="17">
        <v>16.103999999999999</v>
      </c>
      <c r="E291" s="16">
        <v>112.69799999999999</v>
      </c>
      <c r="F291" s="17">
        <v>1.0589999999999999</v>
      </c>
      <c r="G291" s="16">
        <v>101.34399999999999</v>
      </c>
      <c r="H291" s="17">
        <v>-0.06</v>
      </c>
      <c r="I291" s="16">
        <v>113.6796875</v>
      </c>
      <c r="J291" s="17">
        <v>0.71599999999999997</v>
      </c>
      <c r="K291" s="103">
        <v>0.27400000000000002</v>
      </c>
      <c r="L291" s="103">
        <v>0.63900000000000001</v>
      </c>
      <c r="M291" s="103">
        <v>1644.1590000000001</v>
      </c>
      <c r="N291" s="103">
        <v>3509.44</v>
      </c>
      <c r="O291" s="103">
        <v>37.14</v>
      </c>
      <c r="P291" s="103">
        <v>103.35</v>
      </c>
      <c r="Q291" s="103">
        <v>0.84219999999999995</v>
      </c>
      <c r="R291" s="103">
        <v>0.76039999999999996</v>
      </c>
    </row>
    <row r="292" spans="2:18" x14ac:dyDescent="0.3">
      <c r="B292" s="73">
        <v>44140</v>
      </c>
      <c r="C292" s="16">
        <v>76.188000000000002</v>
      </c>
      <c r="D292" s="17">
        <v>16.247</v>
      </c>
      <c r="E292" s="16">
        <v>113.074</v>
      </c>
      <c r="F292" s="17">
        <v>1.008</v>
      </c>
      <c r="G292" s="16">
        <v>101.319</v>
      </c>
      <c r="H292" s="17">
        <v>-5.7000000000000002E-2</v>
      </c>
      <c r="I292" s="16">
        <v>114.1640625</v>
      </c>
      <c r="J292" s="17">
        <v>0.66300000000000003</v>
      </c>
      <c r="K292" s="103">
        <v>0.23400000000000001</v>
      </c>
      <c r="L292" s="103">
        <v>0.66600000000000004</v>
      </c>
      <c r="M292" s="103">
        <v>1660.046</v>
      </c>
      <c r="N292" s="103">
        <v>3510.45</v>
      </c>
      <c r="O292" s="103">
        <v>38.79</v>
      </c>
      <c r="P292" s="103">
        <v>103.49</v>
      </c>
      <c r="Q292" s="103">
        <v>0.84530000000000005</v>
      </c>
      <c r="R292" s="103">
        <v>0.76060000000000005</v>
      </c>
    </row>
    <row r="293" spans="2:18" x14ac:dyDescent="0.3">
      <c r="B293" s="73">
        <v>44139</v>
      </c>
      <c r="C293" s="16">
        <v>75.024000000000001</v>
      </c>
      <c r="D293" s="17">
        <v>16.675999999999998</v>
      </c>
      <c r="E293" s="16">
        <v>112.89700000000001</v>
      </c>
      <c r="F293" s="17">
        <v>1.034</v>
      </c>
      <c r="G293" s="16">
        <v>101.218</v>
      </c>
      <c r="H293" s="17">
        <v>-4.4999999999999998E-2</v>
      </c>
      <c r="I293" s="16">
        <v>114.15625</v>
      </c>
      <c r="J293" s="17">
        <v>0.66500000000000004</v>
      </c>
      <c r="K293" s="103">
        <v>0.20699999999999999</v>
      </c>
      <c r="L293" s="103">
        <v>0.68600000000000005</v>
      </c>
      <c r="M293" s="103">
        <v>1615.0830000000001</v>
      </c>
      <c r="N293" s="103">
        <v>3443.44</v>
      </c>
      <c r="O293" s="103">
        <v>39.15</v>
      </c>
      <c r="P293" s="103">
        <v>104.52</v>
      </c>
      <c r="Q293" s="103">
        <v>0.85299999999999998</v>
      </c>
      <c r="R293" s="103">
        <v>0.77</v>
      </c>
    </row>
    <row r="294" spans="2:18" x14ac:dyDescent="0.3">
      <c r="B294" s="73">
        <v>44138</v>
      </c>
      <c r="C294" s="16">
        <v>74.998000000000005</v>
      </c>
      <c r="D294" s="17">
        <v>16.681999999999999</v>
      </c>
      <c r="E294" s="16">
        <v>112.149</v>
      </c>
      <c r="F294" s="17">
        <v>1.1359999999999999</v>
      </c>
      <c r="G294" s="16">
        <v>101.065</v>
      </c>
      <c r="H294" s="17">
        <v>-2.7E-2</v>
      </c>
      <c r="I294" s="16">
        <v>113.0234375</v>
      </c>
      <c r="J294" s="17">
        <v>0.79300000000000004</v>
      </c>
      <c r="K294" s="103">
        <v>0.27200000000000002</v>
      </c>
      <c r="L294" s="103">
        <v>0.73299999999999998</v>
      </c>
      <c r="M294" s="103">
        <v>1614.2950000000001</v>
      </c>
      <c r="N294" s="103">
        <v>3369.16</v>
      </c>
      <c r="O294" s="103">
        <v>37.659999999999997</v>
      </c>
      <c r="P294" s="103">
        <v>104.49</v>
      </c>
      <c r="Q294" s="103">
        <v>0.85329999999999995</v>
      </c>
      <c r="R294" s="103">
        <v>0.76559999999999995</v>
      </c>
    </row>
    <row r="295" spans="2:18" x14ac:dyDescent="0.3">
      <c r="B295" s="73">
        <v>44137</v>
      </c>
      <c r="C295" s="16">
        <v>74.778999999999996</v>
      </c>
      <c r="D295" s="17">
        <v>16.760999999999999</v>
      </c>
      <c r="E295" s="16">
        <v>112.38500000000001</v>
      </c>
      <c r="F295" s="17">
        <v>1.105</v>
      </c>
      <c r="G295" s="16">
        <v>101.074</v>
      </c>
      <c r="H295" s="17">
        <v>-2.8000000000000001E-2</v>
      </c>
      <c r="I295" s="16">
        <v>113.453125</v>
      </c>
      <c r="J295" s="17">
        <v>0.745</v>
      </c>
      <c r="K295" s="103">
        <v>0.219</v>
      </c>
      <c r="L295" s="103">
        <v>0.746</v>
      </c>
      <c r="M295" s="103">
        <v>1568.5920000000001</v>
      </c>
      <c r="N295" s="103">
        <v>3310.24</v>
      </c>
      <c r="O295" s="103">
        <v>36.81</v>
      </c>
      <c r="P295" s="103">
        <v>104.72</v>
      </c>
      <c r="Q295" s="103">
        <v>0.85909999999999997</v>
      </c>
      <c r="R295" s="103">
        <v>0.77410000000000001</v>
      </c>
    </row>
    <row r="296" spans="2:18" x14ac:dyDescent="0.3">
      <c r="B296" s="73">
        <v>44134</v>
      </c>
      <c r="C296" s="16">
        <v>74.376000000000005</v>
      </c>
      <c r="D296" s="17">
        <v>16.911999999999999</v>
      </c>
      <c r="E296" s="16">
        <v>112.268</v>
      </c>
      <c r="F296" s="17">
        <v>1.1220000000000001</v>
      </c>
      <c r="G296" s="16">
        <v>101.117</v>
      </c>
      <c r="H296" s="17">
        <v>-3.3000000000000002E-2</v>
      </c>
      <c r="I296" s="16">
        <v>113.2265625</v>
      </c>
      <c r="J296" s="17">
        <v>0.77100000000000002</v>
      </c>
      <c r="K296" s="103">
        <v>0.26200000000000001</v>
      </c>
      <c r="L296" s="103">
        <v>0.75800000000000001</v>
      </c>
      <c r="M296" s="103">
        <v>1538.479</v>
      </c>
      <c r="N296" s="103">
        <v>3269.96</v>
      </c>
      <c r="O296" s="103">
        <v>35.79</v>
      </c>
      <c r="P296" s="103">
        <v>104.66</v>
      </c>
      <c r="Q296" s="103">
        <v>0.85860000000000003</v>
      </c>
      <c r="R296" s="103">
        <v>0.7722</v>
      </c>
    </row>
    <row r="297" spans="2:18" x14ac:dyDescent="0.3">
      <c r="B297" s="73">
        <v>44133</v>
      </c>
      <c r="C297" s="16">
        <v>74.503</v>
      </c>
      <c r="D297" s="17">
        <v>16.859000000000002</v>
      </c>
      <c r="E297" s="16">
        <v>112.30800000000001</v>
      </c>
      <c r="F297" s="17">
        <v>1.117</v>
      </c>
      <c r="G297" s="16">
        <v>101.22</v>
      </c>
      <c r="H297" s="17">
        <v>-4.4999999999999998E-2</v>
      </c>
      <c r="I297" s="16">
        <v>113.65625</v>
      </c>
      <c r="J297" s="17">
        <v>0.72399999999999998</v>
      </c>
      <c r="K297" s="103">
        <v>0.221</v>
      </c>
      <c r="L297" s="103">
        <v>0.69</v>
      </c>
      <c r="M297" s="103">
        <v>1561.577</v>
      </c>
      <c r="N297" s="103">
        <v>3310.11</v>
      </c>
      <c r="O297" s="103">
        <v>36.17</v>
      </c>
      <c r="P297" s="103">
        <v>104.61</v>
      </c>
      <c r="Q297" s="103">
        <v>0.85670000000000002</v>
      </c>
      <c r="R297" s="103">
        <v>0.77339999999999998</v>
      </c>
    </row>
    <row r="298" spans="2:18" x14ac:dyDescent="0.3">
      <c r="B298" s="73">
        <v>44132</v>
      </c>
      <c r="C298" s="16">
        <v>74.533000000000001</v>
      </c>
      <c r="D298" s="17">
        <v>16.838999999999999</v>
      </c>
      <c r="E298" s="16">
        <v>112.014</v>
      </c>
      <c r="F298" s="17">
        <v>1.1579999999999999</v>
      </c>
      <c r="G298" s="16">
        <v>101.297</v>
      </c>
      <c r="H298" s="17">
        <v>-5.3999999999999999E-2</v>
      </c>
      <c r="I298" s="16">
        <v>114.1015625</v>
      </c>
      <c r="J298" s="17">
        <v>0.67400000000000004</v>
      </c>
      <c r="K298" s="103">
        <v>0.21299999999999999</v>
      </c>
      <c r="L298" s="103">
        <v>0.76400000000000001</v>
      </c>
      <c r="M298" s="103">
        <v>1543.2750000000001</v>
      </c>
      <c r="N298" s="103">
        <v>3271.03</v>
      </c>
      <c r="O298" s="103">
        <v>37.39</v>
      </c>
      <c r="P298" s="103">
        <v>104.32</v>
      </c>
      <c r="Q298" s="103">
        <v>0.85129999999999995</v>
      </c>
      <c r="R298" s="103">
        <v>0.7702</v>
      </c>
    </row>
    <row r="299" spans="2:18" x14ac:dyDescent="0.3">
      <c r="B299" s="73">
        <v>44131</v>
      </c>
      <c r="C299" s="16">
        <v>74.010000000000005</v>
      </c>
      <c r="D299" s="17">
        <v>17.036999999999999</v>
      </c>
      <c r="E299" s="16">
        <v>112.58</v>
      </c>
      <c r="F299" s="17">
        <v>1.0820000000000001</v>
      </c>
      <c r="G299" s="16">
        <v>101.212</v>
      </c>
      <c r="H299" s="17">
        <v>-4.3999999999999997E-2</v>
      </c>
      <c r="I299" s="16">
        <v>114.140625</v>
      </c>
      <c r="J299" s="17">
        <v>0.67</v>
      </c>
      <c r="K299" s="103">
        <v>0.23200000000000001</v>
      </c>
      <c r="L299" s="103">
        <v>0.69899999999999995</v>
      </c>
      <c r="M299" s="103">
        <v>1590.482</v>
      </c>
      <c r="N299" s="103">
        <v>3390.68</v>
      </c>
      <c r="O299" s="103">
        <v>39.57</v>
      </c>
      <c r="P299" s="103">
        <v>104.42</v>
      </c>
      <c r="Q299" s="103">
        <v>0.84789999999999999</v>
      </c>
      <c r="R299" s="103">
        <v>0.76649999999999996</v>
      </c>
    </row>
    <row r="300" spans="2:18" x14ac:dyDescent="0.3">
      <c r="B300" s="73">
        <v>44130</v>
      </c>
      <c r="C300" s="16">
        <v>73.954999999999998</v>
      </c>
      <c r="D300" s="17">
        <v>17.053999999999998</v>
      </c>
      <c r="E300" s="16">
        <v>112.399</v>
      </c>
      <c r="F300" s="17">
        <v>1.107</v>
      </c>
      <c r="G300" s="16">
        <v>101.196</v>
      </c>
      <c r="H300" s="17">
        <v>-4.2000000000000003E-2</v>
      </c>
      <c r="I300" s="16">
        <v>113.859375</v>
      </c>
      <c r="J300" s="17">
        <v>0.70199999999999996</v>
      </c>
      <c r="K300" s="103">
        <v>0.27500000000000002</v>
      </c>
      <c r="L300" s="103">
        <v>0.73699999999999999</v>
      </c>
      <c r="M300" s="103">
        <v>1605.2090000000001</v>
      </c>
      <c r="N300" s="103">
        <v>3400.97</v>
      </c>
      <c r="O300" s="103">
        <v>38.56</v>
      </c>
      <c r="P300" s="103">
        <v>104.84</v>
      </c>
      <c r="Q300" s="103">
        <v>0.8468</v>
      </c>
      <c r="R300" s="103">
        <v>0.76780000000000004</v>
      </c>
    </row>
    <row r="301" spans="2:18" x14ac:dyDescent="0.3">
      <c r="B301" s="73">
        <v>44127</v>
      </c>
      <c r="C301" s="16">
        <v>73.954999999999998</v>
      </c>
      <c r="D301" s="17">
        <v>17.05</v>
      </c>
      <c r="E301" s="16">
        <v>112.22499999999999</v>
      </c>
      <c r="F301" s="17">
        <v>1.131</v>
      </c>
      <c r="G301" s="16">
        <v>101.111</v>
      </c>
      <c r="H301" s="17">
        <v>-3.2000000000000001E-2</v>
      </c>
      <c r="I301" s="16">
        <v>113.53125</v>
      </c>
      <c r="J301" s="17">
        <v>0.74</v>
      </c>
      <c r="K301" s="103">
        <v>0.28000000000000003</v>
      </c>
      <c r="L301" s="103">
        <v>0.75700000000000001</v>
      </c>
      <c r="M301" s="103">
        <v>1640.502</v>
      </c>
      <c r="N301" s="103">
        <v>3465.39</v>
      </c>
      <c r="O301" s="103">
        <v>39.85</v>
      </c>
      <c r="P301" s="103">
        <v>104.71</v>
      </c>
      <c r="Q301" s="103">
        <v>0.84309999999999996</v>
      </c>
      <c r="R301" s="103">
        <v>0.76670000000000005</v>
      </c>
    </row>
    <row r="302" spans="2:18" x14ac:dyDescent="0.3">
      <c r="B302" s="73">
        <v>44126</v>
      </c>
      <c r="C302" s="16">
        <v>73.947999999999993</v>
      </c>
      <c r="D302" s="17">
        <v>17.047999999999998</v>
      </c>
      <c r="E302" s="16">
        <v>112.13</v>
      </c>
      <c r="F302" s="17">
        <v>1.1439999999999999</v>
      </c>
      <c r="G302" s="16">
        <v>101.197</v>
      </c>
      <c r="H302" s="17">
        <v>-4.2000000000000003E-2</v>
      </c>
      <c r="I302" s="16">
        <v>113.421875</v>
      </c>
      <c r="J302" s="17">
        <v>0.753</v>
      </c>
      <c r="K302" s="103">
        <v>0.28399999999999997</v>
      </c>
      <c r="L302" s="103">
        <v>0.80200000000000005</v>
      </c>
      <c r="M302" s="103">
        <v>1630.2539999999999</v>
      </c>
      <c r="N302" s="103">
        <v>3453.49</v>
      </c>
      <c r="O302" s="103">
        <v>40.64</v>
      </c>
      <c r="P302" s="103">
        <v>104.86</v>
      </c>
      <c r="Q302" s="103">
        <v>0.84619999999999995</v>
      </c>
      <c r="R302" s="103">
        <v>0.76429999999999998</v>
      </c>
    </row>
    <row r="303" spans="2:18" x14ac:dyDescent="0.3">
      <c r="B303" s="73">
        <v>44125</v>
      </c>
      <c r="C303" s="16">
        <v>74.067999999999998</v>
      </c>
      <c r="D303" s="17">
        <v>16.989999999999998</v>
      </c>
      <c r="E303" s="16">
        <v>112.29900000000001</v>
      </c>
      <c r="F303" s="17">
        <v>1.123</v>
      </c>
      <c r="G303" s="16">
        <v>101.19799999999999</v>
      </c>
      <c r="H303" s="17">
        <v>-4.2000000000000003E-2</v>
      </c>
      <c r="I303" s="16">
        <v>113.7109375</v>
      </c>
      <c r="J303" s="17">
        <v>0.72099999999999997</v>
      </c>
      <c r="K303" s="103">
        <v>0.24199999999999999</v>
      </c>
      <c r="L303" s="103">
        <v>0.78100000000000003</v>
      </c>
      <c r="M303" s="103">
        <v>1603.7760000000001</v>
      </c>
      <c r="N303" s="103">
        <v>3435.56</v>
      </c>
      <c r="O303" s="103">
        <v>40.03</v>
      </c>
      <c r="P303" s="103">
        <v>104.59</v>
      </c>
      <c r="Q303" s="103">
        <v>0.84309999999999996</v>
      </c>
      <c r="R303" s="103">
        <v>0.76070000000000004</v>
      </c>
    </row>
    <row r="304" spans="2:18" x14ac:dyDescent="0.3">
      <c r="B304" s="73">
        <v>44124</v>
      </c>
      <c r="C304" s="16">
        <v>73.942999999999998</v>
      </c>
      <c r="D304" s="17">
        <v>17.033999999999999</v>
      </c>
      <c r="E304" s="16">
        <v>112.437</v>
      </c>
      <c r="F304" s="17">
        <v>1.105</v>
      </c>
      <c r="G304" s="16">
        <v>101.32599999999999</v>
      </c>
      <c r="H304" s="17">
        <v>-5.7000000000000002E-2</v>
      </c>
      <c r="I304" s="16">
        <v>114.046875</v>
      </c>
      <c r="J304" s="17">
        <v>0.68400000000000005</v>
      </c>
      <c r="K304" s="103">
        <v>0.187</v>
      </c>
      <c r="L304" s="103">
        <v>0.72699999999999998</v>
      </c>
      <c r="M304" s="103">
        <v>1617.7059999999999</v>
      </c>
      <c r="N304" s="103">
        <v>3443.12</v>
      </c>
      <c r="O304" s="103">
        <v>41.46</v>
      </c>
      <c r="P304" s="103">
        <v>105.5</v>
      </c>
      <c r="Q304" s="103">
        <v>0.84589999999999999</v>
      </c>
      <c r="R304" s="103">
        <v>0.77239999999999998</v>
      </c>
    </row>
    <row r="305" spans="2:18" x14ac:dyDescent="0.3">
      <c r="B305" s="73">
        <v>44123</v>
      </c>
      <c r="C305" s="16">
        <v>73.991</v>
      </c>
      <c r="D305" s="17">
        <v>17.010999999999999</v>
      </c>
      <c r="E305" s="16">
        <v>112.521</v>
      </c>
      <c r="F305" s="17">
        <v>1.095</v>
      </c>
      <c r="G305" s="16">
        <v>101.28400000000001</v>
      </c>
      <c r="H305" s="17">
        <v>-5.1999999999999998E-2</v>
      </c>
      <c r="I305" s="16">
        <v>114.1640625</v>
      </c>
      <c r="J305" s="17">
        <v>0.67200000000000004</v>
      </c>
      <c r="K305" s="103">
        <v>0.16900000000000001</v>
      </c>
      <c r="L305" s="103">
        <v>0.71899999999999997</v>
      </c>
      <c r="M305" s="103">
        <v>1613.6279999999999</v>
      </c>
      <c r="N305" s="103">
        <v>3426.92</v>
      </c>
      <c r="O305" s="103">
        <v>40.83</v>
      </c>
      <c r="P305" s="103">
        <v>105.43</v>
      </c>
      <c r="Q305" s="103">
        <v>0.84970000000000001</v>
      </c>
      <c r="R305" s="103">
        <v>0.77210000000000001</v>
      </c>
    </row>
    <row r="306" spans="2:18" x14ac:dyDescent="0.3">
      <c r="B306" s="73">
        <v>44120</v>
      </c>
      <c r="C306" s="16">
        <v>71.257000000000005</v>
      </c>
      <c r="D306" s="17">
        <v>18.085999999999999</v>
      </c>
      <c r="E306" s="16">
        <v>112.65900000000001</v>
      </c>
      <c r="F306" s="17">
        <v>1.077</v>
      </c>
      <c r="G306" s="16">
        <v>101.30200000000001</v>
      </c>
      <c r="H306" s="17">
        <v>-5.3999999999999999E-2</v>
      </c>
      <c r="I306" s="16">
        <v>114.3828125</v>
      </c>
      <c r="J306" s="17">
        <v>0.64800000000000002</v>
      </c>
      <c r="K306" s="103">
        <v>0.182</v>
      </c>
      <c r="L306" s="103">
        <v>0.65</v>
      </c>
      <c r="M306" s="103">
        <v>1633.808</v>
      </c>
      <c r="N306" s="103">
        <v>3483.81</v>
      </c>
      <c r="O306" s="103">
        <v>40.880000000000003</v>
      </c>
      <c r="P306" s="103">
        <v>105.4</v>
      </c>
      <c r="Q306" s="103">
        <v>0.85340000000000005</v>
      </c>
      <c r="R306" s="103">
        <v>0.7742</v>
      </c>
    </row>
    <row r="307" spans="2:18" x14ac:dyDescent="0.3">
      <c r="B307" s="73">
        <v>44119</v>
      </c>
      <c r="C307" s="16">
        <v>77.364000000000004</v>
      </c>
      <c r="D307" s="17">
        <v>15.741</v>
      </c>
      <c r="E307" s="16">
        <v>112.747</v>
      </c>
      <c r="F307" s="17">
        <v>1.0660000000000001</v>
      </c>
      <c r="G307" s="16">
        <v>101.26</v>
      </c>
      <c r="H307" s="17">
        <v>-4.9000000000000002E-2</v>
      </c>
      <c r="I307" s="16">
        <v>114.5078125</v>
      </c>
      <c r="J307" s="17">
        <v>0.63500000000000001</v>
      </c>
      <c r="K307" s="103">
        <v>0.18</v>
      </c>
      <c r="L307" s="103">
        <v>0.69599999999999995</v>
      </c>
      <c r="M307" s="103">
        <v>1638.883</v>
      </c>
      <c r="N307" s="103">
        <v>3483.34</v>
      </c>
      <c r="O307" s="103">
        <v>40.96</v>
      </c>
      <c r="P307" s="103">
        <v>105.45</v>
      </c>
      <c r="Q307" s="103">
        <v>0.85419999999999996</v>
      </c>
      <c r="R307" s="103">
        <v>0.77480000000000004</v>
      </c>
    </row>
    <row r="308" spans="2:18" x14ac:dyDescent="0.3">
      <c r="B308" s="73">
        <v>44118</v>
      </c>
      <c r="C308" s="16">
        <v>77.578999999999994</v>
      </c>
      <c r="D308" s="17">
        <v>15.653</v>
      </c>
      <c r="E308" s="16">
        <v>112.642</v>
      </c>
      <c r="F308" s="17">
        <v>1.0820000000000001</v>
      </c>
      <c r="G308" s="16">
        <v>101.18300000000001</v>
      </c>
      <c r="H308" s="17">
        <v>-0.04</v>
      </c>
      <c r="I308" s="16">
        <v>114.6015625</v>
      </c>
      <c r="J308" s="17">
        <v>0.625</v>
      </c>
      <c r="K308" s="103">
        <v>0.22</v>
      </c>
      <c r="L308" s="103">
        <v>0.65600000000000003</v>
      </c>
      <c r="M308" s="103">
        <v>1621.6510000000001</v>
      </c>
      <c r="N308" s="103">
        <v>3488.67</v>
      </c>
      <c r="O308" s="103">
        <v>41.04</v>
      </c>
      <c r="P308" s="103">
        <v>105.17</v>
      </c>
      <c r="Q308" s="103">
        <v>0.85140000000000005</v>
      </c>
      <c r="R308" s="103">
        <v>0.76859999999999995</v>
      </c>
    </row>
    <row r="309" spans="2:18" x14ac:dyDescent="0.3">
      <c r="B309" s="73">
        <v>44117</v>
      </c>
      <c r="C309" s="16">
        <v>77.581000000000003</v>
      </c>
      <c r="D309" s="17">
        <v>15.648</v>
      </c>
      <c r="E309" s="16">
        <v>112.54300000000001</v>
      </c>
      <c r="F309" s="17">
        <v>1.095</v>
      </c>
      <c r="G309" s="16">
        <v>101.175</v>
      </c>
      <c r="H309" s="17">
        <v>-3.9E-2</v>
      </c>
      <c r="I309" s="16">
        <v>114.609375</v>
      </c>
      <c r="J309" s="17">
        <v>0.625</v>
      </c>
      <c r="K309" s="103">
        <v>0.23899999999999999</v>
      </c>
      <c r="L309" s="103">
        <v>0.65700000000000003</v>
      </c>
      <c r="M309" s="103">
        <v>1636.848</v>
      </c>
      <c r="N309" s="103">
        <v>3511.93</v>
      </c>
      <c r="O309" s="103">
        <v>40.200000000000003</v>
      </c>
      <c r="P309" s="103">
        <v>105.48</v>
      </c>
      <c r="Q309" s="103">
        <v>0.85140000000000005</v>
      </c>
      <c r="R309" s="103">
        <v>0.77300000000000002</v>
      </c>
    </row>
    <row r="310" spans="2:18" x14ac:dyDescent="0.3">
      <c r="B310" s="73">
        <v>44113</v>
      </c>
      <c r="C310" s="16">
        <v>78.022999999999996</v>
      </c>
      <c r="D310" s="17">
        <v>15.486000000000001</v>
      </c>
      <c r="E310" s="16">
        <v>112.22799999999999</v>
      </c>
      <c r="F310" s="17">
        <v>1.1379999999999999</v>
      </c>
      <c r="G310" s="16">
        <v>101.133</v>
      </c>
      <c r="H310" s="17">
        <v>-3.4000000000000002E-2</v>
      </c>
      <c r="I310" s="16">
        <v>114.2109375</v>
      </c>
      <c r="J310" s="17">
        <v>0.67</v>
      </c>
      <c r="K310" s="103">
        <v>0.28000000000000003</v>
      </c>
      <c r="L310" s="103">
        <v>0.72299999999999998</v>
      </c>
      <c r="M310" s="103">
        <v>1637.5450000000001</v>
      </c>
      <c r="N310" s="103">
        <v>3477.13</v>
      </c>
      <c r="O310" s="103">
        <v>40.6</v>
      </c>
      <c r="P310" s="103">
        <v>105.62</v>
      </c>
      <c r="Q310" s="103">
        <v>0.84560000000000002</v>
      </c>
      <c r="R310" s="103">
        <v>0.76649999999999996</v>
      </c>
    </row>
    <row r="311" spans="2:18" x14ac:dyDescent="0.3">
      <c r="B311" s="73">
        <v>44112</v>
      </c>
      <c r="C311" s="16">
        <v>77.106999999999999</v>
      </c>
      <c r="D311" s="17">
        <v>15.814</v>
      </c>
      <c r="E311" s="16">
        <v>112.157</v>
      </c>
      <c r="F311" s="17">
        <v>1.149</v>
      </c>
      <c r="G311" s="16">
        <v>101.143</v>
      </c>
      <c r="H311" s="17">
        <v>-3.5000000000000003E-2</v>
      </c>
      <c r="I311" s="16">
        <v>114.1796875</v>
      </c>
      <c r="J311" s="17">
        <v>0.67500000000000004</v>
      </c>
      <c r="K311" s="103">
        <v>0.28899999999999998</v>
      </c>
      <c r="L311" s="103">
        <v>0.75800000000000001</v>
      </c>
      <c r="M311" s="103">
        <v>1628.547</v>
      </c>
      <c r="N311" s="103">
        <v>3446.83</v>
      </c>
      <c r="O311" s="103">
        <v>41.19</v>
      </c>
      <c r="P311" s="103">
        <v>106.03</v>
      </c>
      <c r="Q311" s="103">
        <v>0.85029999999999994</v>
      </c>
      <c r="R311" s="103">
        <v>0.77290000000000003</v>
      </c>
    </row>
    <row r="312" spans="2:18" x14ac:dyDescent="0.3">
      <c r="B312" s="73">
        <v>44111</v>
      </c>
      <c r="C312" s="16">
        <v>77.399000000000001</v>
      </c>
      <c r="D312" s="17">
        <v>15.694000000000001</v>
      </c>
      <c r="E312" s="16">
        <v>112.107</v>
      </c>
      <c r="F312" s="17">
        <v>1.1579999999999999</v>
      </c>
      <c r="G312" s="16">
        <v>101.092</v>
      </c>
      <c r="H312" s="17">
        <v>-2.9000000000000001E-2</v>
      </c>
      <c r="I312" s="16">
        <v>114.15625</v>
      </c>
      <c r="J312" s="17">
        <v>0.67800000000000005</v>
      </c>
      <c r="K312" s="103">
        <v>0.30299999999999999</v>
      </c>
      <c r="L312" s="103">
        <v>0.78400000000000003</v>
      </c>
      <c r="M312" s="103">
        <v>1611.0409999999999</v>
      </c>
      <c r="N312" s="103">
        <v>3419.45</v>
      </c>
      <c r="O312" s="103">
        <v>39.950000000000003</v>
      </c>
      <c r="P312" s="103">
        <v>105.98</v>
      </c>
      <c r="Q312" s="103">
        <v>0.85</v>
      </c>
      <c r="R312" s="103">
        <v>0.77400000000000002</v>
      </c>
    </row>
    <row r="313" spans="2:18" x14ac:dyDescent="0.3">
      <c r="B313" s="73">
        <v>44110</v>
      </c>
      <c r="C313" s="16">
        <v>79.293999999999997</v>
      </c>
      <c r="D313" s="17">
        <v>15.016</v>
      </c>
      <c r="E313" s="16">
        <v>112.279</v>
      </c>
      <c r="F313" s="17">
        <v>1.135</v>
      </c>
      <c r="G313" s="16">
        <v>101.11799999999999</v>
      </c>
      <c r="H313" s="17">
        <v>-3.2000000000000001E-2</v>
      </c>
      <c r="I313" s="16">
        <v>114.6015625</v>
      </c>
      <c r="J313" s="17">
        <v>0.629</v>
      </c>
      <c r="K313" s="103">
        <v>0.28699999999999998</v>
      </c>
      <c r="L313" s="103">
        <v>0.77500000000000002</v>
      </c>
      <c r="M313" s="103">
        <v>1577.2909999999999</v>
      </c>
      <c r="N313" s="103">
        <v>3360.95</v>
      </c>
      <c r="O313" s="103">
        <v>40.67</v>
      </c>
      <c r="P313" s="103">
        <v>105.63</v>
      </c>
      <c r="Q313" s="103">
        <v>0.85219999999999996</v>
      </c>
      <c r="R313" s="103">
        <v>0.77649999999999997</v>
      </c>
    </row>
    <row r="314" spans="2:18" x14ac:dyDescent="0.3">
      <c r="B314" s="73">
        <v>44109</v>
      </c>
      <c r="C314" s="16">
        <v>78.287999999999997</v>
      </c>
      <c r="D314" s="17">
        <v>15.369</v>
      </c>
      <c r="E314" s="16">
        <v>112.154</v>
      </c>
      <c r="F314" s="17">
        <v>1.153</v>
      </c>
      <c r="G314" s="16">
        <v>101.264</v>
      </c>
      <c r="H314" s="17">
        <v>-4.9000000000000002E-2</v>
      </c>
      <c r="I314" s="16">
        <v>114.2109375</v>
      </c>
      <c r="J314" s="17">
        <v>0.67300000000000004</v>
      </c>
      <c r="K314" s="103">
        <v>0.28799999999999998</v>
      </c>
      <c r="L314" s="103">
        <v>0.80700000000000005</v>
      </c>
      <c r="M314" s="103">
        <v>1581.9649999999999</v>
      </c>
      <c r="N314" s="103">
        <v>3408.63</v>
      </c>
      <c r="O314" s="103">
        <v>39.22</v>
      </c>
      <c r="P314" s="103">
        <v>105.75</v>
      </c>
      <c r="Q314" s="103">
        <v>0.84860000000000002</v>
      </c>
      <c r="R314" s="103">
        <v>0.77049999999999996</v>
      </c>
    </row>
    <row r="315" spans="2:18" x14ac:dyDescent="0.3">
      <c r="B315" s="73">
        <v>44106</v>
      </c>
      <c r="C315" s="16">
        <v>78.432000000000002</v>
      </c>
      <c r="D315" s="17">
        <v>15.314</v>
      </c>
      <c r="E315" s="16">
        <v>112.577</v>
      </c>
      <c r="F315" s="17">
        <v>1.097</v>
      </c>
      <c r="G315" s="16">
        <v>101.325</v>
      </c>
      <c r="H315" s="17">
        <v>-5.6000000000000001E-2</v>
      </c>
      <c r="I315" s="16">
        <v>114.8984375</v>
      </c>
      <c r="J315" s="17">
        <v>0.59699999999999998</v>
      </c>
      <c r="K315" s="103">
        <v>0.246</v>
      </c>
      <c r="L315" s="103">
        <v>0.78300000000000003</v>
      </c>
      <c r="M315" s="103">
        <v>1539.297</v>
      </c>
      <c r="N315" s="103">
        <v>3348.44</v>
      </c>
      <c r="O315" s="103">
        <v>37.049999999999997</v>
      </c>
      <c r="P315" s="103">
        <v>105.29</v>
      </c>
      <c r="Q315" s="103">
        <v>0.85350000000000004</v>
      </c>
      <c r="R315" s="103">
        <v>0.77300000000000002</v>
      </c>
    </row>
    <row r="316" spans="2:18" x14ac:dyDescent="0.3">
      <c r="B316" s="73">
        <v>44105</v>
      </c>
      <c r="C316" s="16">
        <v>78.509</v>
      </c>
      <c r="D316" s="17">
        <v>15.284000000000001</v>
      </c>
      <c r="E316" s="16">
        <v>112.634</v>
      </c>
      <c r="F316" s="17">
        <v>1.089</v>
      </c>
      <c r="G316" s="16">
        <v>101.249</v>
      </c>
      <c r="H316" s="17">
        <v>-4.7E-2</v>
      </c>
      <c r="I316" s="16">
        <v>115.09375</v>
      </c>
      <c r="J316" s="17">
        <v>0.57699999999999996</v>
      </c>
      <c r="K316" s="103">
        <v>0.23400000000000001</v>
      </c>
      <c r="L316" s="103">
        <v>0.82</v>
      </c>
      <c r="M316" s="103">
        <v>1531.202</v>
      </c>
      <c r="N316" s="103">
        <v>3380.8</v>
      </c>
      <c r="O316" s="103">
        <v>38.72</v>
      </c>
      <c r="P316" s="103">
        <v>105.53</v>
      </c>
      <c r="Q316" s="103">
        <v>0.85140000000000005</v>
      </c>
      <c r="R316" s="103">
        <v>0.77580000000000005</v>
      </c>
    </row>
    <row r="317" spans="2:18" x14ac:dyDescent="0.3">
      <c r="B317" s="73">
        <v>44104</v>
      </c>
      <c r="C317" s="16">
        <v>78.414000000000001</v>
      </c>
      <c r="D317" s="17">
        <v>15.308</v>
      </c>
      <c r="E317" s="16">
        <v>112.63800000000001</v>
      </c>
      <c r="F317" s="17">
        <v>1.091</v>
      </c>
      <c r="G317" s="16">
        <v>101.283</v>
      </c>
      <c r="H317" s="17">
        <v>-5.0999999999999997E-2</v>
      </c>
      <c r="I317" s="16">
        <v>115.0546875</v>
      </c>
      <c r="J317" s="17">
        <v>0.58199999999999996</v>
      </c>
      <c r="K317" s="103">
        <v>0.22900000000000001</v>
      </c>
      <c r="L317" s="103">
        <v>0.86499999999999999</v>
      </c>
      <c r="M317" s="103">
        <v>1507.692</v>
      </c>
      <c r="N317" s="103">
        <v>3363</v>
      </c>
      <c r="O317" s="103">
        <v>40.22</v>
      </c>
      <c r="P317" s="103">
        <v>105.48</v>
      </c>
      <c r="Q317" s="103">
        <v>0.85319999999999996</v>
      </c>
      <c r="R317" s="103">
        <v>0.77380000000000004</v>
      </c>
    </row>
    <row r="318" spans="2:18" x14ac:dyDescent="0.3">
      <c r="B318" s="73">
        <v>44103</v>
      </c>
      <c r="C318" s="16">
        <v>80.956000000000003</v>
      </c>
      <c r="D318" s="17">
        <v>14.420999999999999</v>
      </c>
      <c r="E318" s="16">
        <v>112.755</v>
      </c>
      <c r="F318" s="17">
        <v>1.0760000000000001</v>
      </c>
      <c r="G318" s="16">
        <v>101.301</v>
      </c>
      <c r="H318" s="17">
        <v>-5.2999999999999999E-2</v>
      </c>
      <c r="I318" s="16">
        <v>115.34375</v>
      </c>
      <c r="J318" s="17">
        <v>0.55100000000000005</v>
      </c>
      <c r="K318" s="103">
        <v>0.184</v>
      </c>
      <c r="L318" s="103">
        <v>0.85099999999999998</v>
      </c>
      <c r="M318" s="103">
        <v>1504.7270000000001</v>
      </c>
      <c r="N318" s="103">
        <v>3335.47</v>
      </c>
      <c r="O318" s="103">
        <v>39.29</v>
      </c>
      <c r="P318" s="103">
        <v>105.66</v>
      </c>
      <c r="Q318" s="103">
        <v>0.85150000000000003</v>
      </c>
      <c r="R318" s="103">
        <v>0.77769999999999995</v>
      </c>
    </row>
    <row r="319" spans="2:18" x14ac:dyDescent="0.3">
      <c r="B319" s="73">
        <v>44102</v>
      </c>
      <c r="C319" s="16">
        <v>74.7</v>
      </c>
      <c r="D319" s="17">
        <v>16.658999999999999</v>
      </c>
      <c r="E319" s="16">
        <v>112.43600000000001</v>
      </c>
      <c r="F319" s="17">
        <v>1.119</v>
      </c>
      <c r="G319" s="16">
        <v>101.25</v>
      </c>
      <c r="H319" s="17">
        <v>-4.7E-2</v>
      </c>
      <c r="I319" s="16">
        <v>115.3203125</v>
      </c>
      <c r="J319" s="17">
        <v>0.55400000000000005</v>
      </c>
      <c r="K319" s="103">
        <v>0.20200000000000001</v>
      </c>
      <c r="L319" s="103">
        <v>0.878</v>
      </c>
      <c r="M319" s="103">
        <v>1510.3420000000001</v>
      </c>
      <c r="N319" s="103">
        <v>3351.6</v>
      </c>
      <c r="O319" s="103">
        <v>40.6</v>
      </c>
      <c r="P319" s="103">
        <v>105.5</v>
      </c>
      <c r="Q319" s="103">
        <v>0.85719999999999996</v>
      </c>
      <c r="R319" s="103">
        <v>0.77929999999999999</v>
      </c>
    </row>
    <row r="320" spans="2:18" x14ac:dyDescent="0.3">
      <c r="B320" s="73">
        <v>44099</v>
      </c>
      <c r="C320" s="16">
        <v>73.677000000000007</v>
      </c>
      <c r="D320" s="17">
        <v>17.045000000000002</v>
      </c>
      <c r="E320" s="16">
        <v>112.533</v>
      </c>
      <c r="F320" s="17">
        <v>1.107</v>
      </c>
      <c r="G320" s="16">
        <v>101.31</v>
      </c>
      <c r="H320" s="17">
        <v>-5.3999999999999999E-2</v>
      </c>
      <c r="I320" s="16">
        <v>115.296875</v>
      </c>
      <c r="J320" s="17">
        <v>0.55700000000000005</v>
      </c>
      <c r="K320" s="103">
        <v>0.189</v>
      </c>
      <c r="L320" s="103">
        <v>0.88500000000000001</v>
      </c>
      <c r="M320" s="103">
        <v>1474.9079999999999</v>
      </c>
      <c r="N320" s="103">
        <v>3298.46</v>
      </c>
      <c r="O320" s="103">
        <v>40.25</v>
      </c>
      <c r="P320" s="103">
        <v>105.58</v>
      </c>
      <c r="Q320" s="103">
        <v>0.85980000000000001</v>
      </c>
      <c r="R320" s="103">
        <v>0.78459999999999996</v>
      </c>
    </row>
    <row r="321" spans="2:18" x14ac:dyDescent="0.3">
      <c r="B321" s="73">
        <v>44098</v>
      </c>
      <c r="C321" s="16">
        <v>77.42</v>
      </c>
      <c r="D321" s="17">
        <v>15.651</v>
      </c>
      <c r="E321" s="16">
        <v>112.65600000000001</v>
      </c>
      <c r="F321" s="17">
        <v>1.091</v>
      </c>
      <c r="G321" s="16">
        <v>101.312</v>
      </c>
      <c r="H321" s="17">
        <v>-5.3999999999999999E-2</v>
      </c>
      <c r="I321" s="16">
        <v>115.21875</v>
      </c>
      <c r="J321" s="17">
        <v>0.56699999999999995</v>
      </c>
      <c r="K321" s="103">
        <v>0.219</v>
      </c>
      <c r="L321" s="103">
        <v>0.89300000000000002</v>
      </c>
      <c r="M321" s="103">
        <v>1451.819</v>
      </c>
      <c r="N321" s="103">
        <v>3246.59</v>
      </c>
      <c r="O321" s="103">
        <v>40.31</v>
      </c>
      <c r="P321" s="103">
        <v>105.41</v>
      </c>
      <c r="Q321" s="103">
        <v>0.8569</v>
      </c>
      <c r="R321" s="103">
        <v>0.78480000000000005</v>
      </c>
    </row>
    <row r="322" spans="2:18" x14ac:dyDescent="0.3">
      <c r="B322" s="73">
        <v>44097</v>
      </c>
      <c r="C322" s="16">
        <v>81.748000000000005</v>
      </c>
      <c r="D322" s="17">
        <v>14.138</v>
      </c>
      <c r="E322" s="16">
        <v>112.98399999999999</v>
      </c>
      <c r="F322" s="17">
        <v>1.0489999999999999</v>
      </c>
      <c r="G322" s="16">
        <v>101.355</v>
      </c>
      <c r="H322" s="17">
        <v>-5.8999999999999997E-2</v>
      </c>
      <c r="I322" s="16">
        <v>115.171875</v>
      </c>
      <c r="J322" s="17">
        <v>0.57299999999999995</v>
      </c>
      <c r="K322" s="103">
        <v>0.218</v>
      </c>
      <c r="L322" s="103">
        <v>0.85</v>
      </c>
      <c r="M322" s="103">
        <v>1451.4580000000001</v>
      </c>
      <c r="N322" s="103">
        <v>3236.92</v>
      </c>
      <c r="O322" s="103">
        <v>39.93</v>
      </c>
      <c r="P322" s="103">
        <v>105.39</v>
      </c>
      <c r="Q322" s="103">
        <v>0.85760000000000003</v>
      </c>
      <c r="R322" s="103">
        <v>0.78580000000000005</v>
      </c>
    </row>
    <row r="323" spans="2:18" x14ac:dyDescent="0.3">
      <c r="B323" s="73">
        <v>44096</v>
      </c>
      <c r="C323" s="16">
        <v>81.734999999999999</v>
      </c>
      <c r="D323" s="17">
        <v>14.14</v>
      </c>
      <c r="E323" s="16">
        <v>112.935</v>
      </c>
      <c r="F323" s="17">
        <v>1.056</v>
      </c>
      <c r="G323" s="16">
        <v>101.26900000000001</v>
      </c>
      <c r="H323" s="17">
        <v>-4.9000000000000002E-2</v>
      </c>
      <c r="I323" s="16">
        <v>115.1953125</v>
      </c>
      <c r="J323" s="17">
        <v>0.57099999999999995</v>
      </c>
      <c r="K323" s="103">
        <v>0.20300000000000001</v>
      </c>
      <c r="L323" s="103">
        <v>0.86399999999999999</v>
      </c>
      <c r="M323" s="103">
        <v>1496.961</v>
      </c>
      <c r="N323" s="103">
        <v>3315.57</v>
      </c>
      <c r="O323" s="103">
        <v>39.6</v>
      </c>
      <c r="P323" s="103">
        <v>104.93</v>
      </c>
      <c r="Q323" s="103">
        <v>0.85409999999999997</v>
      </c>
      <c r="R323" s="103">
        <v>0.7853</v>
      </c>
    </row>
    <row r="324" spans="2:18" x14ac:dyDescent="0.3">
      <c r="B324" s="73">
        <v>44095</v>
      </c>
      <c r="C324" s="16">
        <v>82.007000000000005</v>
      </c>
      <c r="D324" s="17">
        <v>14.045999999999999</v>
      </c>
      <c r="E324" s="16">
        <v>113.006</v>
      </c>
      <c r="F324" s="17">
        <v>1.0469999999999999</v>
      </c>
      <c r="G324" s="16">
        <v>101.27800000000001</v>
      </c>
      <c r="H324" s="17">
        <v>-0.05</v>
      </c>
      <c r="I324" s="16">
        <v>115.234375</v>
      </c>
      <c r="J324" s="17">
        <v>0.56699999999999995</v>
      </c>
      <c r="K324" s="103">
        <v>0.157</v>
      </c>
      <c r="L324" s="103">
        <v>0.91700000000000004</v>
      </c>
      <c r="M324" s="103">
        <v>1485.252</v>
      </c>
      <c r="N324" s="103">
        <v>3281.06</v>
      </c>
      <c r="O324" s="103">
        <v>39.31</v>
      </c>
      <c r="P324" s="103">
        <v>104.65</v>
      </c>
      <c r="Q324" s="103">
        <v>0.84950000000000003</v>
      </c>
      <c r="R324" s="103">
        <v>0.78029999999999999</v>
      </c>
    </row>
    <row r="325" spans="2:18" x14ac:dyDescent="0.3">
      <c r="B325" s="73">
        <v>44092</v>
      </c>
      <c r="C325" s="16">
        <v>82.497</v>
      </c>
      <c r="D325" s="17">
        <v>13.881</v>
      </c>
      <c r="E325" s="16">
        <v>112.747</v>
      </c>
      <c r="F325" s="17">
        <v>1.0820000000000001</v>
      </c>
      <c r="G325" s="16">
        <v>101.28700000000001</v>
      </c>
      <c r="H325" s="17">
        <v>-5.0999999999999997E-2</v>
      </c>
      <c r="I325" s="16">
        <v>114.984375</v>
      </c>
      <c r="J325" s="17">
        <v>0.59499999999999997</v>
      </c>
      <c r="K325" s="103">
        <v>0.183</v>
      </c>
      <c r="L325" s="103">
        <v>0.96099999999999997</v>
      </c>
      <c r="M325" s="103">
        <v>1536.779</v>
      </c>
      <c r="N325" s="103">
        <v>3319.47</v>
      </c>
      <c r="O325" s="103">
        <v>41.11</v>
      </c>
      <c r="P325" s="103">
        <v>104.57</v>
      </c>
      <c r="Q325" s="103">
        <v>0.84460000000000002</v>
      </c>
      <c r="R325" s="103">
        <v>0.7742</v>
      </c>
    </row>
    <row r="326" spans="2:18" x14ac:dyDescent="0.3">
      <c r="B326" s="73">
        <v>44091</v>
      </c>
      <c r="C326" s="16">
        <v>82.209000000000003</v>
      </c>
      <c r="D326" s="17">
        <v>13.974</v>
      </c>
      <c r="E326" s="16">
        <v>112.818</v>
      </c>
      <c r="F326" s="17">
        <v>1.0740000000000001</v>
      </c>
      <c r="G326" s="16">
        <v>101.28</v>
      </c>
      <c r="H326" s="17">
        <v>-0.05</v>
      </c>
      <c r="I326" s="16">
        <v>115.046875</v>
      </c>
      <c r="J326" s="17">
        <v>0.59</v>
      </c>
      <c r="K326" s="103">
        <v>0.185</v>
      </c>
      <c r="L326" s="103">
        <v>0.95299999999999996</v>
      </c>
      <c r="M326" s="103">
        <v>1542.598</v>
      </c>
      <c r="N326" s="103">
        <v>3357.01</v>
      </c>
      <c r="O326" s="103">
        <v>40.97</v>
      </c>
      <c r="P326" s="103">
        <v>104.74</v>
      </c>
      <c r="Q326" s="103">
        <v>0.84399999999999997</v>
      </c>
      <c r="R326" s="103">
        <v>0.77090000000000003</v>
      </c>
    </row>
    <row r="327" spans="2:18" x14ac:dyDescent="0.3">
      <c r="B327" s="73">
        <v>44090</v>
      </c>
      <c r="C327" s="16">
        <v>82.774000000000001</v>
      </c>
      <c r="D327" s="17">
        <v>13.78</v>
      </c>
      <c r="E327" s="16">
        <v>112.953</v>
      </c>
      <c r="F327" s="17">
        <v>1.0569999999999999</v>
      </c>
      <c r="G327" s="16">
        <v>101.246</v>
      </c>
      <c r="H327" s="17">
        <v>-4.5999999999999999E-2</v>
      </c>
      <c r="I327" s="16">
        <v>114.9609375</v>
      </c>
      <c r="J327" s="17">
        <v>0.6</v>
      </c>
      <c r="K327" s="103">
        <v>0.21099999999999999</v>
      </c>
      <c r="L327" s="103">
        <v>0.96699999999999997</v>
      </c>
      <c r="M327" s="103">
        <v>1552.329</v>
      </c>
      <c r="N327" s="103">
        <v>3385.49</v>
      </c>
      <c r="O327" s="103">
        <v>40.159999999999997</v>
      </c>
      <c r="P327" s="103">
        <v>104.95</v>
      </c>
      <c r="Q327" s="103">
        <v>0.84619999999999995</v>
      </c>
      <c r="R327" s="103">
        <v>0.77110000000000001</v>
      </c>
    </row>
    <row r="328" spans="2:18" x14ac:dyDescent="0.3">
      <c r="B328" s="73">
        <v>44089</v>
      </c>
      <c r="C328" s="16">
        <v>80.677999999999997</v>
      </c>
      <c r="D328" s="17">
        <v>14.478999999999999</v>
      </c>
      <c r="E328" s="16">
        <v>112.883</v>
      </c>
      <c r="F328" s="17">
        <v>1.0669999999999999</v>
      </c>
      <c r="G328" s="16">
        <v>101.238</v>
      </c>
      <c r="H328" s="17">
        <v>-4.4999999999999998E-2</v>
      </c>
      <c r="I328" s="16">
        <v>115.109375</v>
      </c>
      <c r="J328" s="17">
        <v>0.58399999999999996</v>
      </c>
      <c r="K328" s="103">
        <v>0.217</v>
      </c>
      <c r="L328" s="103">
        <v>0.997</v>
      </c>
      <c r="M328" s="103">
        <v>1538.154</v>
      </c>
      <c r="N328" s="103">
        <v>3401.2</v>
      </c>
      <c r="O328" s="103">
        <v>38.28</v>
      </c>
      <c r="P328" s="103">
        <v>105.44</v>
      </c>
      <c r="Q328" s="103">
        <v>0.84409999999999996</v>
      </c>
      <c r="R328" s="103">
        <v>0.77590000000000003</v>
      </c>
    </row>
    <row r="329" spans="2:18" x14ac:dyDescent="0.3">
      <c r="B329" s="73">
        <v>44088</v>
      </c>
      <c r="C329" s="16">
        <v>80.643000000000001</v>
      </c>
      <c r="D329" s="17">
        <v>14.488</v>
      </c>
      <c r="E329" s="16">
        <v>112.917</v>
      </c>
      <c r="F329" s="17">
        <v>1.0640000000000001</v>
      </c>
      <c r="G329" s="16">
        <v>101.19499999999999</v>
      </c>
      <c r="H329" s="17">
        <v>-0.04</v>
      </c>
      <c r="I329" s="16">
        <v>115.171875</v>
      </c>
      <c r="J329" s="17">
        <v>0.57699999999999996</v>
      </c>
      <c r="K329" s="103">
        <v>0.19400000000000001</v>
      </c>
      <c r="L329" s="103">
        <v>1.0189999999999999</v>
      </c>
      <c r="M329" s="103">
        <v>1536.9739999999999</v>
      </c>
      <c r="N329" s="103">
        <v>3383.54</v>
      </c>
      <c r="O329" s="103">
        <v>37.26</v>
      </c>
      <c r="P329" s="103">
        <v>105.73</v>
      </c>
      <c r="Q329" s="103">
        <v>0.84289999999999998</v>
      </c>
      <c r="R329" s="103">
        <v>0.77849999999999997</v>
      </c>
    </row>
    <row r="330" spans="2:18" x14ac:dyDescent="0.3">
      <c r="B330" s="73">
        <v>44085</v>
      </c>
      <c r="C330" s="16">
        <v>80.531000000000006</v>
      </c>
      <c r="D330" s="17">
        <v>14.523999999999999</v>
      </c>
      <c r="E330" s="16">
        <v>112.881</v>
      </c>
      <c r="F330" s="17">
        <v>1.069</v>
      </c>
      <c r="G330" s="16">
        <v>101.161</v>
      </c>
      <c r="H330" s="17">
        <v>-3.5999999999999997E-2</v>
      </c>
      <c r="I330" s="16">
        <v>115.25</v>
      </c>
      <c r="J330" s="17">
        <v>0.56899999999999995</v>
      </c>
      <c r="K330" s="103">
        <v>0.182</v>
      </c>
      <c r="L330" s="103">
        <v>0.98</v>
      </c>
      <c r="M330" s="103">
        <v>1497.271</v>
      </c>
      <c r="N330" s="103">
        <v>3340.97</v>
      </c>
      <c r="O330" s="103">
        <v>37.33</v>
      </c>
      <c r="P330" s="103">
        <v>106.16</v>
      </c>
      <c r="Q330" s="103">
        <v>0.84419999999999995</v>
      </c>
      <c r="R330" s="103">
        <v>0.78149999999999997</v>
      </c>
    </row>
    <row r="331" spans="2:18" x14ac:dyDescent="0.3">
      <c r="B331" s="73">
        <v>44084</v>
      </c>
      <c r="C331" s="16">
        <v>80.5</v>
      </c>
      <c r="D331" s="17">
        <v>14.531000000000001</v>
      </c>
      <c r="E331" s="16">
        <v>112.872</v>
      </c>
      <c r="F331" s="17">
        <v>1.071</v>
      </c>
      <c r="G331" s="16">
        <v>101.145</v>
      </c>
      <c r="H331" s="17">
        <v>-3.4000000000000002E-2</v>
      </c>
      <c r="I331" s="16">
        <v>115.1328125</v>
      </c>
      <c r="J331" s="17">
        <v>0.58399999999999996</v>
      </c>
      <c r="K331" s="103">
        <v>0.22700000000000001</v>
      </c>
      <c r="L331" s="103">
        <v>1.0069999999999999</v>
      </c>
      <c r="M331" s="103">
        <v>1507.751</v>
      </c>
      <c r="N331" s="103">
        <v>3339.19</v>
      </c>
      <c r="O331" s="103">
        <v>37.299999999999997</v>
      </c>
      <c r="P331" s="103">
        <v>106.13</v>
      </c>
      <c r="Q331" s="103">
        <v>0.84640000000000004</v>
      </c>
      <c r="R331" s="103">
        <v>0.78080000000000005</v>
      </c>
    </row>
    <row r="332" spans="2:18" x14ac:dyDescent="0.3">
      <c r="B332" s="73">
        <v>44083</v>
      </c>
      <c r="C332" s="16">
        <v>81.302999999999997</v>
      </c>
      <c r="D332" s="17">
        <v>14.252000000000001</v>
      </c>
      <c r="E332" s="16">
        <v>112.821</v>
      </c>
      <c r="F332" s="17">
        <v>1.079</v>
      </c>
      <c r="G332" s="16">
        <v>101.119</v>
      </c>
      <c r="H332" s="17">
        <v>-3.1E-2</v>
      </c>
      <c r="I332" s="16">
        <v>114.9375</v>
      </c>
      <c r="J332" s="17">
        <v>0.60599999999999998</v>
      </c>
      <c r="K332" s="103">
        <v>0.23699999999999999</v>
      </c>
      <c r="L332" s="103">
        <v>1.02</v>
      </c>
      <c r="M332" s="103">
        <v>1526.48</v>
      </c>
      <c r="N332" s="103">
        <v>3398.96</v>
      </c>
      <c r="O332" s="103">
        <v>38.049999999999997</v>
      </c>
      <c r="P332" s="103">
        <v>106.18</v>
      </c>
      <c r="Q332" s="103">
        <v>0.84719999999999995</v>
      </c>
      <c r="R332" s="103">
        <v>0.76919999999999999</v>
      </c>
    </row>
    <row r="333" spans="2:18" x14ac:dyDescent="0.3">
      <c r="B333" s="73">
        <v>44082</v>
      </c>
      <c r="C333" s="16">
        <v>81.792000000000002</v>
      </c>
      <c r="D333" s="17">
        <v>14.086</v>
      </c>
      <c r="E333" s="16">
        <v>112.765</v>
      </c>
      <c r="F333" s="17">
        <v>1.087</v>
      </c>
      <c r="G333" s="16">
        <v>101.042</v>
      </c>
      <c r="H333" s="17">
        <v>-2.1999999999999999E-2</v>
      </c>
      <c r="I333" s="16">
        <v>115.1171875</v>
      </c>
      <c r="J333" s="17">
        <v>0.58599999999999997</v>
      </c>
      <c r="K333" s="103">
        <v>0.188</v>
      </c>
      <c r="L333" s="103">
        <v>1.0269999999999999</v>
      </c>
      <c r="M333" s="103">
        <v>1504.5909999999999</v>
      </c>
      <c r="N333" s="103">
        <v>3331.84</v>
      </c>
      <c r="O333" s="103">
        <v>36.76</v>
      </c>
      <c r="P333" s="103">
        <v>106.03</v>
      </c>
      <c r="Q333" s="103">
        <v>0.84930000000000005</v>
      </c>
      <c r="R333" s="103">
        <v>0.77029999999999998</v>
      </c>
    </row>
    <row r="334" spans="2:18" x14ac:dyDescent="0.3">
      <c r="B334" s="73">
        <v>44078</v>
      </c>
      <c r="C334" s="16">
        <v>83.325000000000003</v>
      </c>
      <c r="D334" s="17">
        <v>13.579000000000001</v>
      </c>
      <c r="E334" s="16">
        <v>112.91200000000001</v>
      </c>
      <c r="F334" s="17">
        <v>1.069</v>
      </c>
      <c r="G334" s="16">
        <v>101.02500000000001</v>
      </c>
      <c r="H334" s="17">
        <v>-0.02</v>
      </c>
      <c r="I334" s="16">
        <v>114.7734375</v>
      </c>
      <c r="J334" s="17">
        <v>0.625</v>
      </c>
      <c r="K334" s="103">
        <v>0.26300000000000001</v>
      </c>
      <c r="L334" s="103">
        <v>1.0149999999999999</v>
      </c>
      <c r="M334" s="103">
        <v>1535.3040000000001</v>
      </c>
      <c r="N334" s="103">
        <v>3426.96</v>
      </c>
      <c r="O334" s="103">
        <v>39.770000000000003</v>
      </c>
      <c r="P334" s="103">
        <v>106.24</v>
      </c>
      <c r="Q334" s="103">
        <v>0.84470000000000001</v>
      </c>
      <c r="R334" s="103">
        <v>0.753</v>
      </c>
    </row>
    <row r="335" spans="2:18" x14ac:dyDescent="0.3">
      <c r="B335" s="73">
        <v>44077</v>
      </c>
      <c r="C335" s="16">
        <v>84.203000000000003</v>
      </c>
      <c r="D335" s="17">
        <v>13.292999999999999</v>
      </c>
      <c r="E335" s="16">
        <v>113.352</v>
      </c>
      <c r="F335" s="17">
        <v>1.0109999999999999</v>
      </c>
      <c r="G335" s="16">
        <v>101.05200000000001</v>
      </c>
      <c r="H335" s="17">
        <v>-2.3E-2</v>
      </c>
      <c r="I335" s="16">
        <v>115.4921875</v>
      </c>
      <c r="J335" s="17">
        <v>0.54800000000000004</v>
      </c>
      <c r="K335" s="103">
        <v>0.23699999999999999</v>
      </c>
      <c r="L335" s="103">
        <v>0.97299999999999998</v>
      </c>
      <c r="M335" s="103">
        <v>1544.68</v>
      </c>
      <c r="N335" s="103">
        <v>3455.06</v>
      </c>
      <c r="O335" s="103">
        <v>41.37</v>
      </c>
      <c r="P335" s="103">
        <v>106.19</v>
      </c>
      <c r="Q335" s="103">
        <v>0.84379999999999999</v>
      </c>
      <c r="R335" s="103">
        <v>0.753</v>
      </c>
    </row>
    <row r="336" spans="2:18" x14ac:dyDescent="0.3">
      <c r="B336" s="73">
        <v>44076</v>
      </c>
      <c r="C336" s="16">
        <v>84.028999999999996</v>
      </c>
      <c r="D336" s="17">
        <v>13.340999999999999</v>
      </c>
      <c r="E336" s="16">
        <v>113.34699999999999</v>
      </c>
      <c r="F336" s="17">
        <v>1.014</v>
      </c>
      <c r="G336" s="16">
        <v>100.983</v>
      </c>
      <c r="H336" s="17">
        <v>-1.4999999999999999E-2</v>
      </c>
      <c r="I336" s="16">
        <v>115.3515625</v>
      </c>
      <c r="J336" s="17">
        <v>0.56399999999999995</v>
      </c>
      <c r="K336" s="103">
        <v>0.23</v>
      </c>
      <c r="L336" s="103">
        <v>0.97</v>
      </c>
      <c r="M336" s="103">
        <v>1592.287</v>
      </c>
      <c r="N336" s="103">
        <v>3580.84</v>
      </c>
      <c r="O336" s="103">
        <v>41.51</v>
      </c>
      <c r="P336" s="103">
        <v>106.18</v>
      </c>
      <c r="Q336" s="103">
        <v>0.84350000000000003</v>
      </c>
      <c r="R336" s="103">
        <v>0.749</v>
      </c>
    </row>
    <row r="337" spans="2:18" x14ac:dyDescent="0.3">
      <c r="B337" s="73">
        <v>44075</v>
      </c>
      <c r="C337" s="16">
        <v>84</v>
      </c>
      <c r="D337" s="17">
        <v>13.348000000000001</v>
      </c>
      <c r="E337" s="16">
        <v>113.488</v>
      </c>
      <c r="F337" s="17">
        <v>0.996</v>
      </c>
      <c r="G337" s="16">
        <v>100.923</v>
      </c>
      <c r="H337" s="17">
        <v>-8.0000000000000002E-3</v>
      </c>
      <c r="I337" s="16">
        <v>115.1875</v>
      </c>
      <c r="J337" s="17">
        <v>0.58199999999999996</v>
      </c>
      <c r="K337" s="103">
        <v>0.29499999999999998</v>
      </c>
      <c r="L337" s="103">
        <v>1.034</v>
      </c>
      <c r="M337" s="103">
        <v>1578.5809999999999</v>
      </c>
      <c r="N337" s="103">
        <v>3526.65</v>
      </c>
      <c r="O337" s="103">
        <v>42.76</v>
      </c>
      <c r="P337" s="103">
        <v>105.96</v>
      </c>
      <c r="Q337" s="103">
        <v>0.83950000000000002</v>
      </c>
      <c r="R337" s="103">
        <v>0.74719999999999998</v>
      </c>
    </row>
    <row r="338" spans="2:18" x14ac:dyDescent="0.3">
      <c r="B338" s="73">
        <v>44074</v>
      </c>
      <c r="C338" s="16">
        <v>84.192999999999998</v>
      </c>
      <c r="D338" s="17">
        <v>13.284000000000001</v>
      </c>
      <c r="E338" s="16">
        <v>112.934</v>
      </c>
      <c r="F338" s="17">
        <v>1.07</v>
      </c>
      <c r="G338" s="16">
        <v>100.854</v>
      </c>
      <c r="H338" s="17">
        <v>0</v>
      </c>
      <c r="I338" s="16">
        <v>114.890625</v>
      </c>
      <c r="J338" s="17">
        <v>0.61499999999999999</v>
      </c>
      <c r="K338" s="103">
        <v>0.311</v>
      </c>
      <c r="L338" s="103">
        <v>1.0920000000000001</v>
      </c>
      <c r="M338" s="103">
        <v>1561.876</v>
      </c>
      <c r="N338" s="103">
        <v>3500.31</v>
      </c>
      <c r="O338" s="103">
        <v>42.61</v>
      </c>
      <c r="P338" s="103">
        <v>105.91</v>
      </c>
      <c r="Q338" s="103">
        <v>0.83779999999999999</v>
      </c>
      <c r="R338" s="103">
        <v>0.748</v>
      </c>
    </row>
    <row r="339" spans="2:18" x14ac:dyDescent="0.3">
      <c r="B339" s="73">
        <v>44071</v>
      </c>
      <c r="C339" s="16">
        <v>85.066000000000003</v>
      </c>
      <c r="D339" s="17">
        <v>13.005000000000001</v>
      </c>
      <c r="E339" s="16">
        <v>113.005</v>
      </c>
      <c r="F339" s="17">
        <v>1.0609999999999999</v>
      </c>
      <c r="G339" s="16">
        <v>100.794</v>
      </c>
      <c r="H339" s="17">
        <v>7.0000000000000001E-3</v>
      </c>
      <c r="I339" s="16">
        <v>114.75</v>
      </c>
      <c r="J339" s="17">
        <v>0.63100000000000001</v>
      </c>
      <c r="K339" s="103">
        <v>0.311</v>
      </c>
      <c r="L339" s="103">
        <v>1.0429999999999999</v>
      </c>
      <c r="M339" s="103">
        <v>1578.3430000000001</v>
      </c>
      <c r="N339" s="103">
        <v>3508.01</v>
      </c>
      <c r="O339" s="103">
        <v>42.97</v>
      </c>
      <c r="P339" s="103">
        <v>105.37</v>
      </c>
      <c r="Q339" s="103">
        <v>0.84</v>
      </c>
      <c r="R339" s="103">
        <v>0.749</v>
      </c>
    </row>
    <row r="340" spans="2:18" x14ac:dyDescent="0.3">
      <c r="B340" s="73">
        <v>44070</v>
      </c>
      <c r="C340" s="16">
        <v>84.968000000000004</v>
      </c>
      <c r="D340" s="17">
        <v>13.034000000000001</v>
      </c>
      <c r="E340" s="16">
        <v>112.46599999999999</v>
      </c>
      <c r="F340" s="17">
        <v>1.133</v>
      </c>
      <c r="G340" s="16">
        <v>100.968</v>
      </c>
      <c r="H340" s="17">
        <v>-1.2999999999999999E-2</v>
      </c>
      <c r="I340" s="16">
        <v>114.453125</v>
      </c>
      <c r="J340" s="17">
        <v>0.66500000000000004</v>
      </c>
      <c r="K340" s="103">
        <v>0.33600000000000002</v>
      </c>
      <c r="L340" s="103">
        <v>1.018</v>
      </c>
      <c r="M340" s="103">
        <v>1564.5630000000001</v>
      </c>
      <c r="N340" s="103">
        <v>3484.55</v>
      </c>
      <c r="O340" s="103">
        <v>43.04</v>
      </c>
      <c r="P340" s="103">
        <v>106.57</v>
      </c>
      <c r="Q340" s="103">
        <v>0.84589999999999999</v>
      </c>
      <c r="R340" s="103">
        <v>0.75749999999999995</v>
      </c>
    </row>
    <row r="341" spans="2:18" x14ac:dyDescent="0.3">
      <c r="B341" s="73">
        <v>44069</v>
      </c>
      <c r="C341" s="16">
        <v>84.259</v>
      </c>
      <c r="D341" s="17">
        <v>13.255000000000001</v>
      </c>
      <c r="E341" s="16">
        <v>112.77800000000001</v>
      </c>
      <c r="F341" s="17">
        <v>1.093</v>
      </c>
      <c r="G341" s="16">
        <v>100.93300000000001</v>
      </c>
      <c r="H341" s="17">
        <v>-8.9999999999999993E-3</v>
      </c>
      <c r="I341" s="16">
        <v>114.9921875</v>
      </c>
      <c r="J341" s="17">
        <v>0.60699999999999998</v>
      </c>
      <c r="K341" s="103">
        <v>0.30199999999999999</v>
      </c>
      <c r="L341" s="103">
        <v>1.0149999999999999</v>
      </c>
      <c r="M341" s="103">
        <v>1560.193</v>
      </c>
      <c r="N341" s="103">
        <v>3478.73</v>
      </c>
      <c r="O341" s="103">
        <v>43.39</v>
      </c>
      <c r="P341" s="103">
        <v>105.99</v>
      </c>
      <c r="Q341" s="103">
        <v>0.84530000000000005</v>
      </c>
      <c r="R341" s="103">
        <v>0.75700000000000001</v>
      </c>
    </row>
    <row r="342" spans="2:18" x14ac:dyDescent="0.3">
      <c r="B342" s="73">
        <v>44068</v>
      </c>
      <c r="C342" s="16">
        <v>84.188000000000002</v>
      </c>
      <c r="D342" s="17">
        <v>13.276</v>
      </c>
      <c r="E342" s="16">
        <v>112.974</v>
      </c>
      <c r="F342" s="17">
        <v>1.0680000000000001</v>
      </c>
      <c r="G342" s="16">
        <v>101.05500000000001</v>
      </c>
      <c r="H342" s="17">
        <v>-2.3E-2</v>
      </c>
      <c r="I342" s="16">
        <v>115.0546875</v>
      </c>
      <c r="J342" s="17">
        <v>0.6</v>
      </c>
      <c r="K342" s="103">
        <v>0.26300000000000001</v>
      </c>
      <c r="L342" s="103">
        <v>1.024</v>
      </c>
      <c r="M342" s="103">
        <v>1571.2090000000001</v>
      </c>
      <c r="N342" s="103">
        <v>3443.62</v>
      </c>
      <c r="O342" s="103">
        <v>43.35</v>
      </c>
      <c r="P342" s="103">
        <v>106.39</v>
      </c>
      <c r="Q342" s="103">
        <v>0.84499999999999997</v>
      </c>
      <c r="R342" s="103">
        <v>0.76029999999999998</v>
      </c>
    </row>
    <row r="343" spans="2:18" x14ac:dyDescent="0.3">
      <c r="B343" s="73">
        <v>44067</v>
      </c>
      <c r="C343" s="16">
        <v>83.596000000000004</v>
      </c>
      <c r="D343" s="17">
        <v>13.464</v>
      </c>
      <c r="E343" s="16">
        <v>113.169</v>
      </c>
      <c r="F343" s="17">
        <v>1.0429999999999999</v>
      </c>
      <c r="G343" s="16">
        <v>101.107</v>
      </c>
      <c r="H343" s="17">
        <v>-2.9000000000000001E-2</v>
      </c>
      <c r="I343" s="16">
        <v>115.3046875</v>
      </c>
      <c r="J343" s="17">
        <v>0.57399999999999995</v>
      </c>
      <c r="K343" s="103">
        <v>0.21299999999999999</v>
      </c>
      <c r="L343" s="103">
        <v>0.94299999999999995</v>
      </c>
      <c r="M343" s="103">
        <v>1568.47</v>
      </c>
      <c r="N343" s="103">
        <v>3431.28</v>
      </c>
      <c r="O343" s="103">
        <v>42.62</v>
      </c>
      <c r="P343" s="103">
        <v>105.98</v>
      </c>
      <c r="Q343" s="103">
        <v>0.84830000000000005</v>
      </c>
      <c r="R343" s="103">
        <v>0.76549999999999996</v>
      </c>
    </row>
    <row r="344" spans="2:18" x14ac:dyDescent="0.3">
      <c r="B344" s="73">
        <v>44064</v>
      </c>
      <c r="C344" s="16">
        <v>83.456999999999994</v>
      </c>
      <c r="D344" s="17">
        <v>13.506</v>
      </c>
      <c r="E344" s="16">
        <v>113.242</v>
      </c>
      <c r="F344" s="17">
        <v>1.034</v>
      </c>
      <c r="G344" s="16">
        <v>101.056</v>
      </c>
      <c r="H344" s="17">
        <v>-2.3E-2</v>
      </c>
      <c r="I344" s="16">
        <v>115.5390625</v>
      </c>
      <c r="J344" s="17">
        <v>0.54900000000000004</v>
      </c>
      <c r="K344" s="103">
        <v>0.20599999999999999</v>
      </c>
      <c r="L344" s="103">
        <v>0.94299999999999995</v>
      </c>
      <c r="M344" s="103">
        <v>1552.4760000000001</v>
      </c>
      <c r="N344" s="103">
        <v>3397.16</v>
      </c>
      <c r="O344" s="103">
        <v>42.34</v>
      </c>
      <c r="P344" s="103">
        <v>105.8</v>
      </c>
      <c r="Q344" s="103">
        <v>0.84770000000000001</v>
      </c>
      <c r="R344" s="103">
        <v>0.76390000000000002</v>
      </c>
    </row>
    <row r="345" spans="2:18" x14ac:dyDescent="0.3">
      <c r="B345" s="73">
        <v>44063</v>
      </c>
      <c r="C345" s="16">
        <v>83.471000000000004</v>
      </c>
      <c r="D345" s="17">
        <v>13.5</v>
      </c>
      <c r="E345" s="16">
        <v>113.18600000000001</v>
      </c>
      <c r="F345" s="17">
        <v>1.042</v>
      </c>
      <c r="G345" s="16">
        <v>101.065</v>
      </c>
      <c r="H345" s="17">
        <v>-2.4E-2</v>
      </c>
      <c r="I345" s="16">
        <v>115.3515625</v>
      </c>
      <c r="J345" s="17">
        <v>0.57099999999999995</v>
      </c>
      <c r="K345" s="103">
        <v>0.22500000000000001</v>
      </c>
      <c r="L345" s="103">
        <v>0.91300000000000003</v>
      </c>
      <c r="M345" s="103">
        <v>1564.3009999999999</v>
      </c>
      <c r="N345" s="103">
        <v>3385.51</v>
      </c>
      <c r="O345" s="103">
        <v>42.58</v>
      </c>
      <c r="P345" s="103">
        <v>105.8</v>
      </c>
      <c r="Q345" s="103">
        <v>0.84319999999999995</v>
      </c>
      <c r="R345" s="103">
        <v>0.75680000000000003</v>
      </c>
    </row>
    <row r="346" spans="2:18" x14ac:dyDescent="0.3">
      <c r="B346" s="73">
        <v>44062</v>
      </c>
      <c r="C346" s="16">
        <v>83.501999999999995</v>
      </c>
      <c r="D346" s="17">
        <v>13.484</v>
      </c>
      <c r="E346" s="16">
        <v>113.001</v>
      </c>
      <c r="F346" s="17">
        <v>1.0680000000000001</v>
      </c>
      <c r="G346" s="16">
        <v>101.11799999999999</v>
      </c>
      <c r="H346" s="17">
        <v>-0.03</v>
      </c>
      <c r="I346" s="16">
        <v>115.1171875</v>
      </c>
      <c r="J346" s="17">
        <v>0.59699999999999998</v>
      </c>
      <c r="K346" s="103">
        <v>0.23599999999999999</v>
      </c>
      <c r="L346" s="103">
        <v>0.91200000000000003</v>
      </c>
      <c r="M346" s="103">
        <v>1572.066</v>
      </c>
      <c r="N346" s="103">
        <v>3374.85</v>
      </c>
      <c r="O346" s="103">
        <v>42.93</v>
      </c>
      <c r="P346" s="103">
        <v>106.12</v>
      </c>
      <c r="Q346" s="103">
        <v>0.84470000000000001</v>
      </c>
      <c r="R346" s="103">
        <v>0.76339999999999997</v>
      </c>
    </row>
    <row r="347" spans="2:18" x14ac:dyDescent="0.3">
      <c r="B347" s="73">
        <v>44061</v>
      </c>
      <c r="C347" s="16">
        <v>83.938999999999993</v>
      </c>
      <c r="D347" s="17">
        <v>13.340999999999999</v>
      </c>
      <c r="E347" s="16">
        <v>113.05800000000001</v>
      </c>
      <c r="F347" s="17">
        <v>1.0609999999999999</v>
      </c>
      <c r="G347" s="16">
        <v>101.04900000000001</v>
      </c>
      <c r="H347" s="17">
        <v>-2.1999999999999999E-2</v>
      </c>
      <c r="I347" s="16">
        <v>115.2109375</v>
      </c>
      <c r="J347" s="17">
        <v>0.58699999999999997</v>
      </c>
      <c r="K347" s="103">
        <v>0.219</v>
      </c>
      <c r="L347" s="103">
        <v>0.92500000000000004</v>
      </c>
      <c r="M347" s="103">
        <v>1569.7729999999999</v>
      </c>
      <c r="N347" s="103">
        <v>3389.78</v>
      </c>
      <c r="O347" s="103">
        <v>42.89</v>
      </c>
      <c r="P347" s="103">
        <v>105.41</v>
      </c>
      <c r="Q347" s="103">
        <v>0.83809999999999996</v>
      </c>
      <c r="R347" s="103">
        <v>0.75539999999999996</v>
      </c>
    </row>
    <row r="348" spans="2:18" x14ac:dyDescent="0.3">
      <c r="B348" s="73">
        <v>44060</v>
      </c>
      <c r="C348" s="16">
        <v>85.037000000000006</v>
      </c>
      <c r="D348" s="17">
        <v>12.991</v>
      </c>
      <c r="E348" s="16">
        <v>112.947</v>
      </c>
      <c r="F348" s="17">
        <v>1.0760000000000001</v>
      </c>
      <c r="G348" s="16">
        <v>100.962</v>
      </c>
      <c r="H348" s="17">
        <v>-1.2E-2</v>
      </c>
      <c r="I348" s="16">
        <v>115.0546875</v>
      </c>
      <c r="J348" s="17">
        <v>0.60399999999999998</v>
      </c>
      <c r="K348" s="103">
        <v>0.216</v>
      </c>
      <c r="L348" s="103">
        <v>0.92900000000000005</v>
      </c>
      <c r="M348" s="103">
        <v>1585.4739999999999</v>
      </c>
      <c r="N348" s="103">
        <v>3381.99</v>
      </c>
      <c r="O348" s="103">
        <v>42.89</v>
      </c>
      <c r="P348" s="103">
        <v>106</v>
      </c>
      <c r="Q348" s="103">
        <v>0.84250000000000003</v>
      </c>
      <c r="R348" s="103">
        <v>0.7631</v>
      </c>
    </row>
    <row r="349" spans="2:18" x14ac:dyDescent="0.3">
      <c r="B349" s="73">
        <v>44057</v>
      </c>
      <c r="C349" s="16">
        <v>85.066999999999993</v>
      </c>
      <c r="D349" s="17">
        <v>12.98</v>
      </c>
      <c r="E349" s="16">
        <v>112.919</v>
      </c>
      <c r="F349" s="17">
        <v>1.081</v>
      </c>
      <c r="G349" s="16">
        <v>100.902</v>
      </c>
      <c r="H349" s="17">
        <v>-5.0000000000000001E-3</v>
      </c>
      <c r="I349" s="16">
        <v>114.8671875</v>
      </c>
      <c r="J349" s="17">
        <v>0.625</v>
      </c>
      <c r="K349" s="103">
        <v>0.24299999999999999</v>
      </c>
      <c r="L349" s="103">
        <v>0.98599999999999999</v>
      </c>
      <c r="M349" s="103">
        <v>1577.88</v>
      </c>
      <c r="N349" s="103">
        <v>3372.85</v>
      </c>
      <c r="O349" s="103">
        <v>42.01</v>
      </c>
      <c r="P349" s="103">
        <v>106.6</v>
      </c>
      <c r="Q349" s="103">
        <v>0.84440000000000004</v>
      </c>
      <c r="R349" s="103">
        <v>0.76419999999999999</v>
      </c>
    </row>
    <row r="350" spans="2:18" x14ac:dyDescent="0.3">
      <c r="B350" s="73">
        <v>44056</v>
      </c>
      <c r="C350" s="16">
        <v>84.59</v>
      </c>
      <c r="D350" s="17">
        <v>13.128</v>
      </c>
      <c r="E350" s="16">
        <v>113.05800000000001</v>
      </c>
      <c r="F350" s="17">
        <v>1.0629999999999999</v>
      </c>
      <c r="G350" s="16">
        <v>101.059</v>
      </c>
      <c r="H350" s="17">
        <v>-2.3E-2</v>
      </c>
      <c r="I350" s="16">
        <v>114.7421875</v>
      </c>
      <c r="J350" s="17">
        <v>0.64</v>
      </c>
      <c r="K350" s="103">
        <v>0.24299999999999999</v>
      </c>
      <c r="L350" s="103">
        <v>1.01</v>
      </c>
      <c r="M350" s="103">
        <v>1579.787</v>
      </c>
      <c r="N350" s="103">
        <v>3373.43</v>
      </c>
      <c r="O350" s="103">
        <v>42.24</v>
      </c>
      <c r="P350" s="103">
        <v>106.93</v>
      </c>
      <c r="Q350" s="103">
        <v>0.84640000000000004</v>
      </c>
      <c r="R350" s="103">
        <v>0.76529999999999998</v>
      </c>
    </row>
    <row r="351" spans="2:18" x14ac:dyDescent="0.3">
      <c r="B351" s="73">
        <v>44055</v>
      </c>
      <c r="C351" s="16">
        <v>84.837999999999994</v>
      </c>
      <c r="D351" s="17">
        <v>13.045</v>
      </c>
      <c r="E351" s="16">
        <v>113.44199999999999</v>
      </c>
      <c r="F351" s="17">
        <v>1.0149999999999999</v>
      </c>
      <c r="G351" s="16">
        <v>100.99</v>
      </c>
      <c r="H351" s="17">
        <v>-1.4999999999999999E-2</v>
      </c>
      <c r="I351" s="16">
        <v>115.0078125</v>
      </c>
      <c r="J351" s="17">
        <v>0.61199999999999999</v>
      </c>
      <c r="K351" s="103">
        <v>0.23699999999999999</v>
      </c>
      <c r="L351" s="103">
        <v>0.96</v>
      </c>
      <c r="M351" s="103">
        <v>1583.2460000000001</v>
      </c>
      <c r="N351" s="103">
        <v>3380.35</v>
      </c>
      <c r="O351" s="103">
        <v>42.67</v>
      </c>
      <c r="P351" s="103">
        <v>106.91</v>
      </c>
      <c r="Q351" s="103">
        <v>0.84860000000000002</v>
      </c>
      <c r="R351" s="103">
        <v>0.76729999999999998</v>
      </c>
    </row>
    <row r="352" spans="2:18" x14ac:dyDescent="0.3">
      <c r="B352" s="73">
        <v>44054</v>
      </c>
      <c r="C352" s="16">
        <v>85.159000000000006</v>
      </c>
      <c r="D352" s="17">
        <v>12.942</v>
      </c>
      <c r="E352" s="16">
        <v>113.60899999999999</v>
      </c>
      <c r="F352" s="17">
        <v>0.99299999999999999</v>
      </c>
      <c r="G352" s="16">
        <v>101.13800000000001</v>
      </c>
      <c r="H352" s="17">
        <v>-3.2000000000000001E-2</v>
      </c>
      <c r="I352" s="16">
        <v>115.3359375</v>
      </c>
      <c r="J352" s="17">
        <v>0.57699999999999996</v>
      </c>
      <c r="K352" s="103">
        <v>0.2</v>
      </c>
      <c r="L352" s="103">
        <v>0.94099999999999995</v>
      </c>
      <c r="M352" s="103">
        <v>1575.0989999999999</v>
      </c>
      <c r="N352" s="103">
        <v>3333.69</v>
      </c>
      <c r="O352" s="103">
        <v>41.61</v>
      </c>
      <c r="P352" s="103">
        <v>106.49</v>
      </c>
      <c r="Q352" s="103">
        <v>0.8518</v>
      </c>
      <c r="R352" s="103">
        <v>0.76639999999999997</v>
      </c>
    </row>
    <row r="353" spans="2:18" x14ac:dyDescent="0.3">
      <c r="B353" s="73">
        <v>44053</v>
      </c>
      <c r="C353" s="16">
        <v>84.692999999999998</v>
      </c>
      <c r="D353" s="17">
        <v>13.087</v>
      </c>
      <c r="E353" s="16">
        <v>113.946</v>
      </c>
      <c r="F353" s="17">
        <v>0.95</v>
      </c>
      <c r="G353" s="16">
        <v>101.348</v>
      </c>
      <c r="H353" s="17">
        <v>-5.6000000000000001E-2</v>
      </c>
      <c r="I353" s="16">
        <v>115.9140625</v>
      </c>
      <c r="J353" s="17">
        <v>0.51500000000000001</v>
      </c>
      <c r="K353" s="103">
        <v>0.13100000000000001</v>
      </c>
      <c r="L353" s="103">
        <v>0.91900000000000004</v>
      </c>
      <c r="M353" s="103">
        <v>1584.67</v>
      </c>
      <c r="N353" s="103">
        <v>3360.47</v>
      </c>
      <c r="O353" s="103">
        <v>41.94</v>
      </c>
      <c r="P353" s="103">
        <v>105.96</v>
      </c>
      <c r="Q353" s="103">
        <v>0.85199999999999998</v>
      </c>
      <c r="R353" s="103">
        <v>0.76500000000000001</v>
      </c>
    </row>
    <row r="354" spans="2:18" x14ac:dyDescent="0.3">
      <c r="B354" s="73">
        <v>44050</v>
      </c>
      <c r="C354" s="16">
        <v>84.644999999999996</v>
      </c>
      <c r="D354" s="17">
        <v>13.1</v>
      </c>
      <c r="E354" s="16">
        <v>114.006</v>
      </c>
      <c r="F354" s="17">
        <v>0.94299999999999995</v>
      </c>
      <c r="G354" s="16">
        <v>101.357</v>
      </c>
      <c r="H354" s="17">
        <v>-5.7000000000000002E-2</v>
      </c>
      <c r="I354" s="16">
        <v>116.015625</v>
      </c>
      <c r="J354" s="17">
        <v>0.504</v>
      </c>
      <c r="K354" s="103">
        <v>0.13900000000000001</v>
      </c>
      <c r="L354" s="103">
        <v>0.92700000000000005</v>
      </c>
      <c r="M354" s="103">
        <v>1569.1849999999999</v>
      </c>
      <c r="N354" s="103">
        <v>3351.28</v>
      </c>
      <c r="O354" s="103">
        <v>41.22</v>
      </c>
      <c r="P354" s="103">
        <v>105.92</v>
      </c>
      <c r="Q354" s="103">
        <v>0.84850000000000003</v>
      </c>
      <c r="R354" s="103">
        <v>0.76619999999999999</v>
      </c>
    </row>
    <row r="355" spans="2:18" x14ac:dyDescent="0.3">
      <c r="B355" s="73">
        <v>44049</v>
      </c>
      <c r="C355" s="16">
        <v>85.131</v>
      </c>
      <c r="D355" s="17">
        <v>12.946</v>
      </c>
      <c r="E355" s="16">
        <v>114.22199999999999</v>
      </c>
      <c r="F355" s="17">
        <v>0.91600000000000004</v>
      </c>
      <c r="G355" s="16">
        <v>101.306</v>
      </c>
      <c r="H355" s="17">
        <v>-5.0999999999999997E-2</v>
      </c>
      <c r="I355" s="16">
        <v>116.2734375</v>
      </c>
      <c r="J355" s="17">
        <v>0.47799999999999998</v>
      </c>
      <c r="K355" s="103">
        <v>0.108</v>
      </c>
      <c r="L355" s="103">
        <v>0.93</v>
      </c>
      <c r="M355" s="103">
        <v>1544.624</v>
      </c>
      <c r="N355" s="103">
        <v>3349.16</v>
      </c>
      <c r="O355" s="103">
        <v>41.95</v>
      </c>
      <c r="P355" s="103">
        <v>105.55</v>
      </c>
      <c r="Q355" s="103">
        <v>0.84199999999999997</v>
      </c>
      <c r="R355" s="103">
        <v>0.76090000000000002</v>
      </c>
    </row>
    <row r="356" spans="2:18" x14ac:dyDescent="0.3">
      <c r="B356" s="73">
        <v>44048</v>
      </c>
      <c r="C356" s="16">
        <v>84.459000000000003</v>
      </c>
      <c r="D356" s="17">
        <v>13.151</v>
      </c>
      <c r="E356" s="16">
        <v>114.178</v>
      </c>
      <c r="F356" s="17">
        <v>0.92300000000000004</v>
      </c>
      <c r="G356" s="16">
        <v>101.386</v>
      </c>
      <c r="H356" s="17">
        <v>-0.06</v>
      </c>
      <c r="I356" s="16">
        <v>116.15625</v>
      </c>
      <c r="J356" s="17">
        <v>0.49099999999999999</v>
      </c>
      <c r="K356" s="103">
        <v>0.13</v>
      </c>
      <c r="L356" s="103">
        <v>0.97099999999999997</v>
      </c>
      <c r="M356" s="103">
        <v>1546.2370000000001</v>
      </c>
      <c r="N356" s="103">
        <v>3327.77</v>
      </c>
      <c r="O356" s="103">
        <v>42.19</v>
      </c>
      <c r="P356" s="103">
        <v>105.6</v>
      </c>
      <c r="Q356" s="103">
        <v>0.84289999999999998</v>
      </c>
      <c r="R356" s="103">
        <v>0.76249999999999996</v>
      </c>
    </row>
    <row r="357" spans="2:18" x14ac:dyDescent="0.3">
      <c r="B357" s="73">
        <v>44047</v>
      </c>
      <c r="C357" s="16">
        <v>84.31</v>
      </c>
      <c r="D357" s="17">
        <v>13.196</v>
      </c>
      <c r="E357" s="16">
        <v>114.327</v>
      </c>
      <c r="F357" s="17">
        <v>0.90500000000000003</v>
      </c>
      <c r="G357" s="16">
        <v>101.369</v>
      </c>
      <c r="H357" s="17">
        <v>-5.8000000000000003E-2</v>
      </c>
      <c r="I357" s="16">
        <v>116.5390625</v>
      </c>
      <c r="J357" s="17">
        <v>0.45100000000000001</v>
      </c>
      <c r="K357" s="103">
        <v>7.6999999999999999E-2</v>
      </c>
      <c r="L357" s="103">
        <v>0.94599999999999995</v>
      </c>
      <c r="M357" s="103">
        <v>1517.213</v>
      </c>
      <c r="N357" s="103">
        <v>3306.51</v>
      </c>
      <c r="O357" s="103">
        <v>41.7</v>
      </c>
      <c r="P357" s="103">
        <v>105.72</v>
      </c>
      <c r="Q357" s="103">
        <v>0.84730000000000005</v>
      </c>
      <c r="R357" s="103">
        <v>0.76500000000000001</v>
      </c>
    </row>
    <row r="358" spans="2:18" x14ac:dyDescent="0.3">
      <c r="B358" s="73">
        <v>44046</v>
      </c>
      <c r="C358" s="16">
        <v>83.44</v>
      </c>
      <c r="D358" s="17">
        <v>13.471</v>
      </c>
      <c r="E358" s="16">
        <v>114.024</v>
      </c>
      <c r="F358" s="17">
        <v>0.94499999999999995</v>
      </c>
      <c r="G358" s="16">
        <v>101.27200000000001</v>
      </c>
      <c r="H358" s="17">
        <v>-4.7E-2</v>
      </c>
      <c r="I358" s="16">
        <v>116.1171875</v>
      </c>
      <c r="J358" s="17">
        <v>0.497</v>
      </c>
      <c r="K358" s="103">
        <v>9.9000000000000005E-2</v>
      </c>
      <c r="L358" s="103">
        <v>1.006</v>
      </c>
      <c r="M358" s="103">
        <v>1506.8030000000001</v>
      </c>
      <c r="N358" s="103">
        <v>3294.61</v>
      </c>
      <c r="O358" s="103">
        <v>41.01</v>
      </c>
      <c r="P358" s="103">
        <v>105.95</v>
      </c>
      <c r="Q358" s="103">
        <v>0.85019999999999996</v>
      </c>
      <c r="R358" s="103">
        <v>0.76480000000000004</v>
      </c>
    </row>
    <row r="359" spans="2:18" x14ac:dyDescent="0.3">
      <c r="B359" s="73">
        <v>44043</v>
      </c>
      <c r="C359" s="16">
        <v>83.870999999999995</v>
      </c>
      <c r="D359" s="17">
        <v>13.331</v>
      </c>
      <c r="E359" s="16">
        <v>114.178</v>
      </c>
      <c r="F359" s="17">
        <v>0.92500000000000004</v>
      </c>
      <c r="G359" s="16">
        <v>101.387</v>
      </c>
      <c r="H359" s="17">
        <v>-0.06</v>
      </c>
      <c r="I359" s="16">
        <v>116.34375</v>
      </c>
      <c r="J359" s="17">
        <v>0.47299999999999998</v>
      </c>
      <c r="K359" s="103">
        <v>0.104</v>
      </c>
      <c r="L359" s="103">
        <v>1.0109999999999999</v>
      </c>
      <c r="M359" s="103">
        <v>1480.4269999999999</v>
      </c>
      <c r="N359" s="103">
        <v>3271.12</v>
      </c>
      <c r="O359" s="103">
        <v>40.270000000000003</v>
      </c>
      <c r="P359" s="103">
        <v>105.83</v>
      </c>
      <c r="Q359" s="103">
        <v>0.84899999999999998</v>
      </c>
      <c r="R359" s="103">
        <v>0.76419999999999999</v>
      </c>
    </row>
    <row r="360" spans="2:18" x14ac:dyDescent="0.3">
      <c r="B360" s="73">
        <v>44042</v>
      </c>
      <c r="C360" s="16">
        <v>83.918999999999997</v>
      </c>
      <c r="D360" s="17">
        <v>13.314</v>
      </c>
      <c r="E360" s="16">
        <v>113.801</v>
      </c>
      <c r="F360" s="17">
        <v>0.97499999999999998</v>
      </c>
      <c r="G360" s="16">
        <v>101.371</v>
      </c>
      <c r="H360" s="17">
        <v>-5.8000000000000003E-2</v>
      </c>
      <c r="I360" s="16">
        <v>116.15625</v>
      </c>
      <c r="J360" s="17">
        <v>0.495</v>
      </c>
      <c r="K360" s="103">
        <v>8.7999999999999995E-2</v>
      </c>
      <c r="L360" s="103">
        <v>0.96899999999999997</v>
      </c>
      <c r="M360" s="103">
        <v>1495.1010000000001</v>
      </c>
      <c r="N360" s="103">
        <v>3246.22</v>
      </c>
      <c r="O360" s="103">
        <v>39.92</v>
      </c>
      <c r="P360" s="103">
        <v>104.73</v>
      </c>
      <c r="Q360" s="103">
        <v>0.84409999999999996</v>
      </c>
      <c r="R360" s="103">
        <v>0.76359999999999995</v>
      </c>
    </row>
    <row r="361" spans="2:18" x14ac:dyDescent="0.3">
      <c r="B361" s="73">
        <v>44041</v>
      </c>
      <c r="C361" s="16">
        <v>83.691999999999993</v>
      </c>
      <c r="D361" s="17">
        <v>13.381</v>
      </c>
      <c r="E361" s="16">
        <v>114.01300000000001</v>
      </c>
      <c r="F361" s="17">
        <v>0.94899999999999995</v>
      </c>
      <c r="G361" s="16">
        <v>101.36199999999999</v>
      </c>
      <c r="H361" s="17">
        <v>-5.7000000000000002E-2</v>
      </c>
      <c r="I361" s="16">
        <v>115.921875</v>
      </c>
      <c r="J361" s="17">
        <v>0.52</v>
      </c>
      <c r="K361" s="103">
        <v>0.11799999999999999</v>
      </c>
      <c r="L361" s="103">
        <v>0.99099999999999999</v>
      </c>
      <c r="M361" s="103">
        <v>1500.63</v>
      </c>
      <c r="N361" s="103">
        <v>3258.44</v>
      </c>
      <c r="O361" s="103">
        <v>41.27</v>
      </c>
      <c r="P361" s="103">
        <v>104.92</v>
      </c>
      <c r="Q361" s="103">
        <v>0.84799999999999998</v>
      </c>
      <c r="R361" s="103">
        <v>0.76939999999999997</v>
      </c>
    </row>
    <row r="362" spans="2:18" x14ac:dyDescent="0.3">
      <c r="B362" s="73">
        <v>44040</v>
      </c>
      <c r="C362" s="16">
        <v>83.605999999999995</v>
      </c>
      <c r="D362" s="17">
        <v>13.407999999999999</v>
      </c>
      <c r="E362" s="16">
        <v>113.581</v>
      </c>
      <c r="F362" s="17">
        <v>1.0049999999999999</v>
      </c>
      <c r="G362" s="16">
        <v>101.336</v>
      </c>
      <c r="H362" s="17">
        <v>-5.3999999999999999E-2</v>
      </c>
      <c r="I362" s="16">
        <v>115.8828125</v>
      </c>
      <c r="J362" s="17">
        <v>0.52500000000000002</v>
      </c>
      <c r="K362" s="103">
        <v>0.109</v>
      </c>
      <c r="L362" s="103">
        <v>1.006</v>
      </c>
      <c r="M362" s="103">
        <v>1469.7550000000001</v>
      </c>
      <c r="N362" s="103">
        <v>3218.44</v>
      </c>
      <c r="O362" s="103">
        <v>41.04</v>
      </c>
      <c r="P362" s="103">
        <v>105.09</v>
      </c>
      <c r="Q362" s="103">
        <v>0.85350000000000004</v>
      </c>
      <c r="R362" s="103">
        <v>0.77329999999999999</v>
      </c>
    </row>
    <row r="363" spans="2:18" x14ac:dyDescent="0.3">
      <c r="B363" s="73">
        <v>44039</v>
      </c>
      <c r="C363" s="16">
        <v>83.587999999999994</v>
      </c>
      <c r="D363" s="17">
        <v>13.412000000000001</v>
      </c>
      <c r="E363" s="16">
        <v>113.548</v>
      </c>
      <c r="F363" s="17">
        <v>1.01</v>
      </c>
      <c r="G363" s="16">
        <v>101.31</v>
      </c>
      <c r="H363" s="17">
        <v>-5.0999999999999997E-2</v>
      </c>
      <c r="I363" s="16">
        <v>115.546875</v>
      </c>
      <c r="J363" s="17">
        <v>0.56200000000000006</v>
      </c>
      <c r="K363" s="103">
        <v>0.109</v>
      </c>
      <c r="L363" s="103">
        <v>0.98599999999999999</v>
      </c>
      <c r="M363" s="103">
        <v>1484.6510000000001</v>
      </c>
      <c r="N363" s="103">
        <v>3239.41</v>
      </c>
      <c r="O363" s="103">
        <v>41.6</v>
      </c>
      <c r="P363" s="103">
        <v>105.37</v>
      </c>
      <c r="Q363" s="103">
        <v>0.85089999999999999</v>
      </c>
      <c r="R363" s="103">
        <v>0.77629999999999999</v>
      </c>
    </row>
    <row r="364" spans="2:18" x14ac:dyDescent="0.3">
      <c r="B364" s="73">
        <v>44036</v>
      </c>
      <c r="C364" s="16">
        <v>84.213999999999999</v>
      </c>
      <c r="D364" s="17">
        <v>13.212</v>
      </c>
      <c r="E364" s="16">
        <v>113.60299999999999</v>
      </c>
      <c r="F364" s="17">
        <v>1.004</v>
      </c>
      <c r="G364" s="16">
        <v>101.381</v>
      </c>
      <c r="H364" s="17">
        <v>-5.8999999999999997E-2</v>
      </c>
      <c r="I364" s="16">
        <v>115.7890625</v>
      </c>
      <c r="J364" s="17">
        <v>0.53600000000000003</v>
      </c>
      <c r="K364" s="103">
        <v>0.14399999999999999</v>
      </c>
      <c r="L364" s="103">
        <v>0.996</v>
      </c>
      <c r="M364" s="103">
        <v>1467.5550000000001</v>
      </c>
      <c r="N364" s="103">
        <v>3215.63</v>
      </c>
      <c r="O364" s="103">
        <v>41.29</v>
      </c>
      <c r="P364" s="103">
        <v>106.14</v>
      </c>
      <c r="Q364" s="103">
        <v>0.8579</v>
      </c>
      <c r="R364" s="103">
        <v>0.78159999999999996</v>
      </c>
    </row>
    <row r="365" spans="2:18" x14ac:dyDescent="0.3">
      <c r="B365" s="73">
        <v>44035</v>
      </c>
      <c r="C365" s="16">
        <v>84.269000000000005</v>
      </c>
      <c r="D365" s="17">
        <v>13.192</v>
      </c>
      <c r="E365" s="16">
        <v>113.709</v>
      </c>
      <c r="F365" s="17">
        <v>0.99099999999999999</v>
      </c>
      <c r="G365" s="16">
        <v>101.39</v>
      </c>
      <c r="H365" s="17">
        <v>-0.06</v>
      </c>
      <c r="I365" s="16">
        <v>115.890625</v>
      </c>
      <c r="J365" s="17">
        <v>0.52700000000000002</v>
      </c>
      <c r="K365" s="103">
        <v>0.124</v>
      </c>
      <c r="L365" s="103">
        <v>0.98299999999999998</v>
      </c>
      <c r="M365" s="103">
        <v>1490.203</v>
      </c>
      <c r="N365" s="103">
        <v>3235.66</v>
      </c>
      <c r="O365" s="103">
        <v>41.07</v>
      </c>
      <c r="P365" s="103">
        <v>106.86</v>
      </c>
      <c r="Q365" s="103">
        <v>0.86229999999999996</v>
      </c>
      <c r="R365" s="103">
        <v>0.78490000000000004</v>
      </c>
    </row>
    <row r="366" spans="2:18" x14ac:dyDescent="0.3">
      <c r="B366" s="73">
        <v>44034</v>
      </c>
      <c r="C366" s="16">
        <v>84.021000000000001</v>
      </c>
      <c r="D366" s="17">
        <v>13.265000000000001</v>
      </c>
      <c r="E366" s="16">
        <v>113.9</v>
      </c>
      <c r="F366" s="17">
        <v>0.96799999999999997</v>
      </c>
      <c r="G366" s="16">
        <v>101.399</v>
      </c>
      <c r="H366" s="17">
        <v>-6.0999999999999999E-2</v>
      </c>
      <c r="I366" s="16">
        <v>115.7421875</v>
      </c>
      <c r="J366" s="17">
        <v>0.54300000000000004</v>
      </c>
      <c r="K366" s="103">
        <v>0.12</v>
      </c>
      <c r="L366" s="103">
        <v>1.0349999999999999</v>
      </c>
      <c r="M366" s="103">
        <v>1490.1410000000001</v>
      </c>
      <c r="N366" s="103">
        <v>3276.02</v>
      </c>
      <c r="O366" s="103">
        <v>41.9</v>
      </c>
      <c r="P366" s="103">
        <v>107.15</v>
      </c>
      <c r="Q366" s="103">
        <v>0.86429999999999996</v>
      </c>
      <c r="R366" s="103">
        <v>0.7853</v>
      </c>
    </row>
    <row r="367" spans="2:18" x14ac:dyDescent="0.3">
      <c r="B367" s="73">
        <v>44033</v>
      </c>
      <c r="C367" s="16">
        <v>84.314999999999998</v>
      </c>
      <c r="D367" s="17">
        <v>13.170999999999999</v>
      </c>
      <c r="E367" s="16">
        <v>113.867</v>
      </c>
      <c r="F367" s="17">
        <v>0.97299999999999998</v>
      </c>
      <c r="G367" s="16">
        <v>101.419</v>
      </c>
      <c r="H367" s="17">
        <v>-6.3E-2</v>
      </c>
      <c r="I367" s="16">
        <v>115.7109375</v>
      </c>
      <c r="J367" s="17">
        <v>0.54700000000000004</v>
      </c>
      <c r="K367" s="103">
        <v>0.13600000000000001</v>
      </c>
      <c r="L367" s="103">
        <v>1.0920000000000001</v>
      </c>
      <c r="M367" s="103">
        <v>1487.5119999999999</v>
      </c>
      <c r="N367" s="103">
        <v>3257.3</v>
      </c>
      <c r="O367" s="103">
        <v>41.96</v>
      </c>
      <c r="P367" s="103">
        <v>106.8</v>
      </c>
      <c r="Q367" s="103">
        <v>0.86750000000000005</v>
      </c>
      <c r="R367" s="103">
        <v>0.78539999999999999</v>
      </c>
    </row>
    <row r="368" spans="2:18" x14ac:dyDescent="0.3">
      <c r="B368" s="73">
        <v>44032</v>
      </c>
      <c r="C368" s="16">
        <v>83.555000000000007</v>
      </c>
      <c r="D368" s="17">
        <v>13.409000000000001</v>
      </c>
      <c r="E368" s="16">
        <v>113.54</v>
      </c>
      <c r="F368" s="17">
        <v>1.016</v>
      </c>
      <c r="G368" s="16">
        <v>101.349</v>
      </c>
      <c r="H368" s="17">
        <v>-5.5E-2</v>
      </c>
      <c r="I368" s="16">
        <v>115.625</v>
      </c>
      <c r="J368" s="17">
        <v>0.55700000000000005</v>
      </c>
      <c r="K368" s="103">
        <v>0.151</v>
      </c>
      <c r="L368" s="103">
        <v>1.1020000000000001</v>
      </c>
      <c r="M368" s="103">
        <v>1467.954</v>
      </c>
      <c r="N368" s="103">
        <v>3251.84</v>
      </c>
      <c r="O368" s="103">
        <v>40.81</v>
      </c>
      <c r="P368" s="103">
        <v>107.27</v>
      </c>
      <c r="Q368" s="103">
        <v>0.87350000000000005</v>
      </c>
      <c r="R368" s="103">
        <v>0.78979999999999995</v>
      </c>
    </row>
    <row r="369" spans="2:18" x14ac:dyDescent="0.3">
      <c r="B369" s="73">
        <v>44029</v>
      </c>
      <c r="C369" s="16">
        <v>83.676000000000002</v>
      </c>
      <c r="D369" s="17">
        <v>13.368</v>
      </c>
      <c r="E369" s="16">
        <v>113.41200000000001</v>
      </c>
      <c r="F369" s="17">
        <v>1.0329999999999999</v>
      </c>
      <c r="G369" s="16">
        <v>101.411</v>
      </c>
      <c r="H369" s="17">
        <v>-6.2E-2</v>
      </c>
      <c r="I369" s="16">
        <v>115.5078125</v>
      </c>
      <c r="J369" s="17">
        <v>0.56999999999999995</v>
      </c>
      <c r="K369" s="103">
        <v>0.16300000000000001</v>
      </c>
      <c r="L369" s="103">
        <v>1.1679999999999999</v>
      </c>
      <c r="M369" s="103">
        <v>1473.319</v>
      </c>
      <c r="N369" s="103">
        <v>3224.73</v>
      </c>
      <c r="O369" s="103">
        <v>40.590000000000003</v>
      </c>
      <c r="P369" s="103">
        <v>107.02</v>
      </c>
      <c r="Q369" s="103">
        <v>0.87490000000000001</v>
      </c>
      <c r="R369" s="103">
        <v>0.79569999999999996</v>
      </c>
    </row>
    <row r="370" spans="2:18" x14ac:dyDescent="0.3">
      <c r="B370" s="73">
        <v>44028</v>
      </c>
      <c r="C370" s="16">
        <v>83.168000000000006</v>
      </c>
      <c r="D370" s="17">
        <v>13.528</v>
      </c>
      <c r="E370" s="16">
        <v>113.387</v>
      </c>
      <c r="F370" s="17">
        <v>1.0369999999999999</v>
      </c>
      <c r="G370" s="16">
        <v>101.386</v>
      </c>
      <c r="H370" s="17">
        <v>-5.8999999999999997E-2</v>
      </c>
      <c r="I370" s="16">
        <v>115.6171875</v>
      </c>
      <c r="J370" s="17">
        <v>0.56000000000000005</v>
      </c>
      <c r="K370" s="103">
        <v>0.13900000000000001</v>
      </c>
      <c r="L370" s="103">
        <v>1.1850000000000001</v>
      </c>
      <c r="M370" s="103">
        <v>1467.5640000000001</v>
      </c>
      <c r="N370" s="103">
        <v>3215.57</v>
      </c>
      <c r="O370" s="103">
        <v>40.75</v>
      </c>
      <c r="P370" s="103">
        <v>107.27</v>
      </c>
      <c r="Q370" s="103">
        <v>0.87849999999999995</v>
      </c>
      <c r="R370" s="103">
        <v>0.79659999999999997</v>
      </c>
    </row>
    <row r="371" spans="2:18" x14ac:dyDescent="0.3">
      <c r="B371" s="73">
        <v>44027</v>
      </c>
      <c r="C371" s="16">
        <v>82.337000000000003</v>
      </c>
      <c r="D371" s="17">
        <v>13.789</v>
      </c>
      <c r="E371" s="16">
        <v>113.256</v>
      </c>
      <c r="F371" s="17">
        <v>1.056</v>
      </c>
      <c r="G371" s="16">
        <v>101.289</v>
      </c>
      <c r="H371" s="17">
        <v>-4.8000000000000001E-2</v>
      </c>
      <c r="I371" s="16">
        <v>115.4921875</v>
      </c>
      <c r="J371" s="17">
        <v>0.57299999999999995</v>
      </c>
      <c r="K371" s="103">
        <v>0.16600000000000001</v>
      </c>
      <c r="L371" s="103">
        <v>1.1990000000000001</v>
      </c>
      <c r="M371" s="103">
        <v>1478.27</v>
      </c>
      <c r="N371" s="103">
        <v>3226.56</v>
      </c>
      <c r="O371" s="103">
        <v>41.2</v>
      </c>
      <c r="P371" s="103">
        <v>106.94</v>
      </c>
      <c r="Q371" s="103">
        <v>0.87629999999999997</v>
      </c>
      <c r="R371" s="103">
        <v>0.7944</v>
      </c>
    </row>
    <row r="372" spans="2:18" x14ac:dyDescent="0.3">
      <c r="B372" s="73">
        <v>44026</v>
      </c>
      <c r="C372" s="16">
        <v>81.679000000000002</v>
      </c>
      <c r="D372" s="17">
        <v>14</v>
      </c>
      <c r="E372" s="16">
        <v>113.13500000000001</v>
      </c>
      <c r="F372" s="17">
        <v>1.0720000000000001</v>
      </c>
      <c r="G372" s="16">
        <v>101.26300000000001</v>
      </c>
      <c r="H372" s="17">
        <v>-4.4999999999999998E-2</v>
      </c>
      <c r="I372" s="16">
        <v>115.5390625</v>
      </c>
      <c r="J372" s="17">
        <v>0.56899999999999995</v>
      </c>
      <c r="K372" s="103">
        <v>0.15</v>
      </c>
      <c r="L372" s="103">
        <v>1.2110000000000001</v>
      </c>
      <c r="M372" s="103">
        <v>1428.26</v>
      </c>
      <c r="N372" s="103">
        <v>3197.52</v>
      </c>
      <c r="O372" s="103">
        <v>40.29</v>
      </c>
      <c r="P372" s="103">
        <v>107.24</v>
      </c>
      <c r="Q372" s="103">
        <v>0.87719999999999998</v>
      </c>
      <c r="R372" s="103">
        <v>0.79659999999999997</v>
      </c>
    </row>
    <row r="373" spans="2:18" x14ac:dyDescent="0.3">
      <c r="B373" s="73">
        <v>44025</v>
      </c>
      <c r="C373" s="16">
        <v>81.673000000000002</v>
      </c>
      <c r="D373" s="17">
        <v>14</v>
      </c>
      <c r="E373" s="16">
        <v>113.029</v>
      </c>
      <c r="F373" s="17">
        <v>1.0860000000000001</v>
      </c>
      <c r="G373" s="16">
        <v>101.193</v>
      </c>
      <c r="H373" s="17">
        <v>-3.6999999999999998E-2</v>
      </c>
      <c r="I373" s="16">
        <v>115.6015625</v>
      </c>
      <c r="J373" s="17">
        <v>0.56299999999999994</v>
      </c>
      <c r="K373" s="103">
        <v>0.186</v>
      </c>
      <c r="L373" s="103">
        <v>1.2350000000000001</v>
      </c>
      <c r="M373" s="103">
        <v>1403.566</v>
      </c>
      <c r="N373" s="103">
        <v>3155.22</v>
      </c>
      <c r="O373" s="103">
        <v>40.1</v>
      </c>
      <c r="P373" s="103">
        <v>107.29</v>
      </c>
      <c r="Q373" s="103">
        <v>0.88160000000000005</v>
      </c>
      <c r="R373" s="103">
        <v>0.79659999999999997</v>
      </c>
    </row>
    <row r="374" spans="2:18" x14ac:dyDescent="0.3">
      <c r="B374" s="73">
        <v>44022</v>
      </c>
      <c r="C374" s="16">
        <v>82.375</v>
      </c>
      <c r="D374" s="17">
        <v>13.77</v>
      </c>
      <c r="E374" s="16">
        <v>112.849</v>
      </c>
      <c r="F374" s="17">
        <v>1.1100000000000001</v>
      </c>
      <c r="G374" s="16">
        <v>101.343</v>
      </c>
      <c r="H374" s="17">
        <v>-5.3999999999999999E-2</v>
      </c>
      <c r="I374" s="16">
        <v>115.3359375</v>
      </c>
      <c r="J374" s="17">
        <v>0.59199999999999997</v>
      </c>
      <c r="K374" s="103">
        <v>0.155</v>
      </c>
      <c r="L374" s="103">
        <v>1.224</v>
      </c>
      <c r="M374" s="103">
        <v>1422.6790000000001</v>
      </c>
      <c r="N374" s="103">
        <v>3185.04</v>
      </c>
      <c r="O374" s="103">
        <v>40.549999999999997</v>
      </c>
      <c r="P374" s="103">
        <v>106.93</v>
      </c>
      <c r="Q374" s="103">
        <v>0.88500000000000001</v>
      </c>
      <c r="R374" s="103">
        <v>0.7923</v>
      </c>
    </row>
    <row r="375" spans="2:18" x14ac:dyDescent="0.3">
      <c r="B375" s="73">
        <v>44021</v>
      </c>
      <c r="C375" s="16">
        <v>83.135000000000005</v>
      </c>
      <c r="D375" s="17">
        <v>13.525</v>
      </c>
      <c r="E375" s="16">
        <v>113.087</v>
      </c>
      <c r="F375" s="17">
        <v>1.08</v>
      </c>
      <c r="G375" s="16">
        <v>101.291</v>
      </c>
      <c r="H375" s="17">
        <v>-4.8000000000000001E-2</v>
      </c>
      <c r="I375" s="16">
        <v>115.640625</v>
      </c>
      <c r="J375" s="17">
        <v>0.56100000000000005</v>
      </c>
      <c r="K375" s="103">
        <v>0.158</v>
      </c>
      <c r="L375" s="103">
        <v>1.2230000000000001</v>
      </c>
      <c r="M375" s="103">
        <v>1398.92</v>
      </c>
      <c r="N375" s="103">
        <v>3152.05</v>
      </c>
      <c r="O375" s="103">
        <v>39.619999999999997</v>
      </c>
      <c r="P375" s="103">
        <v>107.2</v>
      </c>
      <c r="Q375" s="103">
        <v>0.8861</v>
      </c>
      <c r="R375" s="103">
        <v>0.79330000000000001</v>
      </c>
    </row>
    <row r="376" spans="2:18" x14ac:dyDescent="0.3">
      <c r="B376" s="73">
        <v>44020</v>
      </c>
      <c r="C376" s="16">
        <v>83.447999999999993</v>
      </c>
      <c r="D376" s="17">
        <v>13.42</v>
      </c>
      <c r="E376" s="16">
        <v>112.76900000000001</v>
      </c>
      <c r="F376" s="17">
        <v>1.123</v>
      </c>
      <c r="G376" s="16">
        <v>101.23</v>
      </c>
      <c r="H376" s="17">
        <v>-4.1000000000000002E-2</v>
      </c>
      <c r="I376" s="16">
        <v>115.2265625</v>
      </c>
      <c r="J376" s="17">
        <v>0.60499999999999998</v>
      </c>
      <c r="K376" s="103">
        <v>0.183</v>
      </c>
      <c r="L376" s="103">
        <v>1.2</v>
      </c>
      <c r="M376" s="103">
        <v>1427.402</v>
      </c>
      <c r="N376" s="103">
        <v>3169.94</v>
      </c>
      <c r="O376" s="103">
        <v>40.9</v>
      </c>
      <c r="P376" s="103">
        <v>107.26</v>
      </c>
      <c r="Q376" s="103">
        <v>0.88260000000000005</v>
      </c>
      <c r="R376" s="103">
        <v>0.79300000000000004</v>
      </c>
    </row>
    <row r="377" spans="2:18" x14ac:dyDescent="0.3">
      <c r="B377" s="73">
        <v>44019</v>
      </c>
      <c r="C377" s="16">
        <v>83.480999999999995</v>
      </c>
      <c r="D377" s="17">
        <v>13.407999999999999</v>
      </c>
      <c r="E377" s="16">
        <v>112.877</v>
      </c>
      <c r="F377" s="17">
        <v>1.1100000000000001</v>
      </c>
      <c r="G377" s="16">
        <v>101.116</v>
      </c>
      <c r="H377" s="17">
        <v>-2.8000000000000001E-2</v>
      </c>
      <c r="I377" s="16">
        <v>115.453125</v>
      </c>
      <c r="J377" s="17">
        <v>0.58199999999999996</v>
      </c>
      <c r="K377" s="103">
        <v>0.18</v>
      </c>
      <c r="L377" s="103">
        <v>1.202</v>
      </c>
      <c r="M377" s="103">
        <v>1415.9960000000001</v>
      </c>
      <c r="N377" s="103">
        <v>3145.32</v>
      </c>
      <c r="O377" s="103">
        <v>40.619999999999997</v>
      </c>
      <c r="P377" s="103">
        <v>107.52</v>
      </c>
      <c r="Q377" s="103">
        <v>0.88690000000000002</v>
      </c>
      <c r="R377" s="103">
        <v>0.79720000000000002</v>
      </c>
    </row>
    <row r="378" spans="2:18" x14ac:dyDescent="0.3">
      <c r="B378" s="73">
        <v>44018</v>
      </c>
      <c r="C378" s="16">
        <v>80.358000000000004</v>
      </c>
      <c r="D378" s="17">
        <v>14.417</v>
      </c>
      <c r="E378" s="16">
        <v>112.67400000000001</v>
      </c>
      <c r="F378" s="17">
        <v>1.137</v>
      </c>
      <c r="G378" s="16">
        <v>101.054</v>
      </c>
      <c r="H378" s="17">
        <v>-2.1000000000000001E-2</v>
      </c>
      <c r="I378" s="16">
        <v>115.1328125</v>
      </c>
      <c r="J378" s="17">
        <v>0.61599999999999999</v>
      </c>
      <c r="K378" s="103">
        <v>0.20100000000000001</v>
      </c>
      <c r="L378" s="103">
        <v>1.2390000000000001</v>
      </c>
      <c r="M378" s="103">
        <v>1442.8820000000001</v>
      </c>
      <c r="N378" s="103">
        <v>3179.72</v>
      </c>
      <c r="O378" s="103">
        <v>40.630000000000003</v>
      </c>
      <c r="P378" s="103">
        <v>107.35</v>
      </c>
      <c r="Q378" s="103">
        <v>0.88429999999999997</v>
      </c>
      <c r="R378" s="103">
        <v>0.80049999999999999</v>
      </c>
    </row>
    <row r="379" spans="2:18" x14ac:dyDescent="0.3">
      <c r="B379" s="73">
        <v>44014</v>
      </c>
      <c r="C379" s="16">
        <v>80.338999999999999</v>
      </c>
      <c r="D379" s="17">
        <v>14.420999999999999</v>
      </c>
      <c r="E379" s="16">
        <v>112.879</v>
      </c>
      <c r="F379" s="17">
        <v>1.111</v>
      </c>
      <c r="G379" s="16">
        <v>101.02</v>
      </c>
      <c r="H379" s="17">
        <v>-1.7000000000000001E-2</v>
      </c>
      <c r="I379" s="16">
        <v>115.21875</v>
      </c>
      <c r="J379" s="17">
        <v>0.60799999999999998</v>
      </c>
      <c r="K379" s="103">
        <v>0.186</v>
      </c>
      <c r="L379" s="103">
        <v>1.2090000000000001</v>
      </c>
      <c r="M379" s="103">
        <v>1431.86</v>
      </c>
      <c r="N379" s="103">
        <v>3130.01</v>
      </c>
      <c r="O379" s="103">
        <v>40.65</v>
      </c>
      <c r="P379" s="103">
        <v>107.5</v>
      </c>
      <c r="Q379" s="103">
        <v>0.88970000000000005</v>
      </c>
      <c r="R379" s="103">
        <v>0.80200000000000005</v>
      </c>
    </row>
    <row r="380" spans="2:18" x14ac:dyDescent="0.3">
      <c r="B380" s="73">
        <v>44013</v>
      </c>
      <c r="C380" s="16">
        <v>80.317999999999998</v>
      </c>
      <c r="D380" s="17">
        <v>14.425000000000001</v>
      </c>
      <c r="E380" s="16">
        <v>112.566</v>
      </c>
      <c r="F380" s="17">
        <v>1.1519999999999999</v>
      </c>
      <c r="G380" s="16">
        <v>100.959</v>
      </c>
      <c r="H380" s="17">
        <v>-0.01</v>
      </c>
      <c r="I380" s="16">
        <v>115.1796875</v>
      </c>
      <c r="J380" s="17">
        <v>0.61399999999999999</v>
      </c>
      <c r="K380" s="103">
        <v>0.21099999999999999</v>
      </c>
      <c r="L380" s="103">
        <v>1.2689999999999999</v>
      </c>
      <c r="M380" s="103">
        <v>1427.3140000000001</v>
      </c>
      <c r="N380" s="103">
        <v>3115.86</v>
      </c>
      <c r="O380" s="103">
        <v>39.82</v>
      </c>
      <c r="P380" s="103">
        <v>107.47</v>
      </c>
      <c r="Q380" s="103">
        <v>0.88870000000000005</v>
      </c>
      <c r="R380" s="103">
        <v>0.80159999999999998</v>
      </c>
    </row>
    <row r="381" spans="2:18" x14ac:dyDescent="0.3">
      <c r="B381" s="73">
        <v>44012</v>
      </c>
      <c r="C381" s="16">
        <v>80.786000000000001</v>
      </c>
      <c r="D381" s="17">
        <v>14.262</v>
      </c>
      <c r="E381" s="16">
        <v>112.65300000000001</v>
      </c>
      <c r="F381" s="17">
        <v>1.143</v>
      </c>
      <c r="G381" s="16">
        <v>101.136</v>
      </c>
      <c r="H381" s="17">
        <v>-0.03</v>
      </c>
      <c r="I381" s="16">
        <v>115.3828125</v>
      </c>
      <c r="J381" s="17">
        <v>0.59299999999999997</v>
      </c>
      <c r="K381" s="103">
        <v>0.17199999999999999</v>
      </c>
      <c r="L381" s="103">
        <v>1.256</v>
      </c>
      <c r="M381" s="103">
        <v>1441.365</v>
      </c>
      <c r="N381" s="103">
        <v>3100.29</v>
      </c>
      <c r="O381" s="103">
        <v>39.270000000000003</v>
      </c>
      <c r="P381" s="103">
        <v>107.93</v>
      </c>
      <c r="Q381" s="103">
        <v>0.89019999999999999</v>
      </c>
      <c r="R381" s="103">
        <v>0.80640000000000001</v>
      </c>
    </row>
    <row r="382" spans="2:18" x14ac:dyDescent="0.3">
      <c r="B382" s="73">
        <v>44011</v>
      </c>
      <c r="C382" s="16">
        <v>81.088999999999999</v>
      </c>
      <c r="D382" s="17">
        <v>14.161</v>
      </c>
      <c r="E382" s="16">
        <v>112.545</v>
      </c>
      <c r="F382" s="17">
        <v>1.1579999999999999</v>
      </c>
      <c r="G382" s="16">
        <v>101.23399999999999</v>
      </c>
      <c r="H382" s="17">
        <v>-4.1000000000000002E-2</v>
      </c>
      <c r="I382" s="16">
        <v>115.6953125</v>
      </c>
      <c r="J382" s="17">
        <v>0.56000000000000005</v>
      </c>
      <c r="K382" s="103">
        <v>0.16300000000000001</v>
      </c>
      <c r="L382" s="103">
        <v>1.2949999999999999</v>
      </c>
      <c r="M382" s="103">
        <v>1421.2070000000001</v>
      </c>
      <c r="N382" s="103">
        <v>3053.24</v>
      </c>
      <c r="O382" s="103">
        <v>39.700000000000003</v>
      </c>
      <c r="P382" s="103">
        <v>107.58</v>
      </c>
      <c r="Q382" s="103">
        <v>0.88949999999999996</v>
      </c>
      <c r="R382" s="103">
        <v>0.81310000000000004</v>
      </c>
    </row>
    <row r="383" spans="2:18" x14ac:dyDescent="0.3">
      <c r="B383" s="73">
        <v>44008</v>
      </c>
      <c r="C383" s="16">
        <v>81.545000000000002</v>
      </c>
      <c r="D383" s="17">
        <v>14.01</v>
      </c>
      <c r="E383" s="16">
        <v>112.479</v>
      </c>
      <c r="F383" s="17">
        <v>1.167</v>
      </c>
      <c r="G383" s="16">
        <v>101.26</v>
      </c>
      <c r="H383" s="17">
        <v>-4.3999999999999997E-2</v>
      </c>
      <c r="I383" s="16">
        <v>115.5234375</v>
      </c>
      <c r="J383" s="17">
        <v>0.57899999999999996</v>
      </c>
      <c r="K383" s="103">
        <v>0.17199999999999999</v>
      </c>
      <c r="L383" s="103">
        <v>1.2889999999999999</v>
      </c>
      <c r="M383" s="103">
        <v>1378.78</v>
      </c>
      <c r="N383" s="103">
        <v>3009.05</v>
      </c>
      <c r="O383" s="103">
        <v>38.49</v>
      </c>
      <c r="P383" s="103">
        <v>107.22</v>
      </c>
      <c r="Q383" s="103">
        <v>0.89139999999999997</v>
      </c>
      <c r="R383" s="103">
        <v>0.81059999999999999</v>
      </c>
    </row>
    <row r="384" spans="2:18" x14ac:dyDescent="0.3">
      <c r="B384" s="73">
        <v>44007</v>
      </c>
      <c r="C384" s="16">
        <v>82.418000000000006</v>
      </c>
      <c r="D384" s="17">
        <v>13.727</v>
      </c>
      <c r="E384" s="16">
        <v>112.06100000000001</v>
      </c>
      <c r="F384" s="17">
        <v>1.222</v>
      </c>
      <c r="G384" s="16">
        <v>101.244</v>
      </c>
      <c r="H384" s="17">
        <v>-4.2000000000000003E-2</v>
      </c>
      <c r="I384" s="16">
        <v>115.1328125</v>
      </c>
      <c r="J384" s="17">
        <v>0.622</v>
      </c>
      <c r="K384" s="103">
        <v>0.154</v>
      </c>
      <c r="L384" s="103">
        <v>1.302</v>
      </c>
      <c r="M384" s="103">
        <v>1413.3150000000001</v>
      </c>
      <c r="N384" s="103">
        <v>3083.76</v>
      </c>
      <c r="O384" s="103">
        <v>38.72</v>
      </c>
      <c r="P384" s="103">
        <v>107.19</v>
      </c>
      <c r="Q384" s="103">
        <v>0.89149999999999996</v>
      </c>
      <c r="R384" s="103">
        <v>0.80520000000000003</v>
      </c>
    </row>
    <row r="385" spans="2:18" x14ac:dyDescent="0.3">
      <c r="B385" s="73">
        <v>44006</v>
      </c>
      <c r="C385" s="16">
        <v>82.486000000000004</v>
      </c>
      <c r="D385" s="17">
        <v>13.698</v>
      </c>
      <c r="E385" s="16">
        <v>112.184</v>
      </c>
      <c r="F385" s="17">
        <v>1.2070000000000001</v>
      </c>
      <c r="G385" s="16">
        <v>101.2</v>
      </c>
      <c r="H385" s="17">
        <v>-3.6999999999999998E-2</v>
      </c>
      <c r="I385" s="16">
        <v>115.2265625</v>
      </c>
      <c r="J385" s="17">
        <v>0.61199999999999999</v>
      </c>
      <c r="K385" s="103">
        <v>0.189</v>
      </c>
      <c r="L385" s="103">
        <v>1.2649999999999999</v>
      </c>
      <c r="M385" s="103">
        <v>1389.741</v>
      </c>
      <c r="N385" s="103">
        <v>3050.33</v>
      </c>
      <c r="O385" s="103">
        <v>38.01</v>
      </c>
      <c r="P385" s="103">
        <v>107.04</v>
      </c>
      <c r="Q385" s="103">
        <v>0.88880000000000003</v>
      </c>
      <c r="R385" s="103">
        <v>0.80510000000000004</v>
      </c>
    </row>
    <row r="386" spans="2:18" x14ac:dyDescent="0.3">
      <c r="B386" s="73">
        <v>44005</v>
      </c>
      <c r="C386" s="16">
        <v>83.460999999999999</v>
      </c>
      <c r="D386" s="17">
        <v>13.387</v>
      </c>
      <c r="E386" s="16">
        <v>112.578</v>
      </c>
      <c r="F386" s="17">
        <v>1.157</v>
      </c>
      <c r="G386" s="16">
        <v>101.254</v>
      </c>
      <c r="H386" s="17">
        <v>-4.2999999999999997E-2</v>
      </c>
      <c r="I386" s="16">
        <v>114.9453125</v>
      </c>
      <c r="J386" s="17">
        <v>0.64300000000000002</v>
      </c>
      <c r="K386" s="103">
        <v>0.21099999999999999</v>
      </c>
      <c r="L386" s="103">
        <v>1.254</v>
      </c>
      <c r="M386" s="103">
        <v>1439.338</v>
      </c>
      <c r="N386" s="103">
        <v>3131.29</v>
      </c>
      <c r="O386" s="103">
        <v>40.369999999999997</v>
      </c>
      <c r="P386" s="103">
        <v>106.52</v>
      </c>
      <c r="Q386" s="103">
        <v>0.88429999999999997</v>
      </c>
      <c r="R386" s="103">
        <v>0.79869999999999997</v>
      </c>
    </row>
    <row r="387" spans="2:18" x14ac:dyDescent="0.3">
      <c r="B387" s="73">
        <v>44004</v>
      </c>
      <c r="C387" s="16">
        <v>83.504000000000005</v>
      </c>
      <c r="D387" s="17">
        <v>13.371</v>
      </c>
      <c r="E387" s="16">
        <v>112.465</v>
      </c>
      <c r="F387" s="17">
        <v>1.1719999999999999</v>
      </c>
      <c r="G387" s="16">
        <v>101.26300000000001</v>
      </c>
      <c r="H387" s="17">
        <v>-4.3999999999999997E-2</v>
      </c>
      <c r="I387" s="16">
        <v>114.9765625</v>
      </c>
      <c r="J387" s="17">
        <v>0.64</v>
      </c>
      <c r="K387" s="103">
        <v>0.193</v>
      </c>
      <c r="L387" s="103">
        <v>1.286</v>
      </c>
      <c r="M387" s="103">
        <v>1433.527</v>
      </c>
      <c r="N387" s="103">
        <v>3117.86</v>
      </c>
      <c r="O387" s="103">
        <v>40.46</v>
      </c>
      <c r="P387" s="103">
        <v>106.91</v>
      </c>
      <c r="Q387" s="103">
        <v>0.88800000000000001</v>
      </c>
      <c r="R387" s="103">
        <v>0.80200000000000005</v>
      </c>
    </row>
    <row r="388" spans="2:18" x14ac:dyDescent="0.3">
      <c r="B388" s="73">
        <v>44001</v>
      </c>
      <c r="C388" s="16">
        <v>83.506</v>
      </c>
      <c r="D388" s="17">
        <v>13.368</v>
      </c>
      <c r="E388" s="16">
        <v>112.52500000000001</v>
      </c>
      <c r="F388" s="17">
        <v>1.165</v>
      </c>
      <c r="G388" s="16">
        <v>101.21</v>
      </c>
      <c r="H388" s="17">
        <v>-3.7999999999999999E-2</v>
      </c>
      <c r="I388" s="16">
        <v>115.125</v>
      </c>
      <c r="J388" s="17">
        <v>0.625</v>
      </c>
      <c r="K388" s="103">
        <v>0.23799999999999999</v>
      </c>
      <c r="L388" s="103">
        <v>1.355</v>
      </c>
      <c r="M388" s="103">
        <v>1418.634</v>
      </c>
      <c r="N388" s="103">
        <v>3097.74</v>
      </c>
      <c r="O388" s="103">
        <v>39.75</v>
      </c>
      <c r="P388" s="103">
        <v>106.87</v>
      </c>
      <c r="Q388" s="103">
        <v>0.89470000000000005</v>
      </c>
      <c r="R388" s="103">
        <v>0.80979999999999996</v>
      </c>
    </row>
    <row r="389" spans="2:18" x14ac:dyDescent="0.3">
      <c r="B389" s="73">
        <v>44000</v>
      </c>
      <c r="C389" s="16">
        <v>83.036000000000001</v>
      </c>
      <c r="D389" s="17">
        <v>13.513999999999999</v>
      </c>
      <c r="E389" s="16">
        <v>112.43300000000001</v>
      </c>
      <c r="F389" s="17">
        <v>1.177</v>
      </c>
      <c r="G389" s="16">
        <v>101.247</v>
      </c>
      <c r="H389" s="17">
        <v>-4.2000000000000003E-2</v>
      </c>
      <c r="I389" s="16">
        <v>115.0234375</v>
      </c>
      <c r="J389" s="17">
        <v>0.63700000000000001</v>
      </c>
      <c r="K389" s="103">
        <v>0.22800000000000001</v>
      </c>
      <c r="L389" s="103">
        <v>1.377</v>
      </c>
      <c r="M389" s="103">
        <v>1427.075</v>
      </c>
      <c r="N389" s="103">
        <v>3115.34</v>
      </c>
      <c r="O389" s="103">
        <v>38.840000000000003</v>
      </c>
      <c r="P389" s="103">
        <v>106.97</v>
      </c>
      <c r="Q389" s="103">
        <v>0.89249999999999996</v>
      </c>
      <c r="R389" s="103">
        <v>0.80500000000000005</v>
      </c>
    </row>
    <row r="390" spans="2:18" x14ac:dyDescent="0.3">
      <c r="B390" s="73">
        <v>43999</v>
      </c>
      <c r="C390" s="16">
        <v>82.57</v>
      </c>
      <c r="D390" s="17">
        <v>13.654</v>
      </c>
      <c r="E390" s="16">
        <v>111.917</v>
      </c>
      <c r="F390" s="17">
        <v>1.246</v>
      </c>
      <c r="G390" s="16">
        <v>101.203</v>
      </c>
      <c r="H390" s="17">
        <v>-3.6999999999999998E-2</v>
      </c>
      <c r="I390" s="16">
        <v>114.7578125</v>
      </c>
      <c r="J390" s="17">
        <v>0.66600000000000004</v>
      </c>
      <c r="K390" s="103">
        <v>0.19</v>
      </c>
      <c r="L390" s="103">
        <v>1.413</v>
      </c>
      <c r="M390" s="103">
        <v>1426.5309999999999</v>
      </c>
      <c r="N390" s="103">
        <v>3113.49</v>
      </c>
      <c r="O390" s="103">
        <v>37.96</v>
      </c>
      <c r="P390" s="103">
        <v>107.01</v>
      </c>
      <c r="Q390" s="103">
        <v>0.88939999999999997</v>
      </c>
      <c r="R390" s="103">
        <v>0.79649999999999999</v>
      </c>
    </row>
    <row r="391" spans="2:18" x14ac:dyDescent="0.3">
      <c r="B391" s="73">
        <v>43998</v>
      </c>
      <c r="C391" s="16">
        <v>82.519000000000005</v>
      </c>
      <c r="D391" s="17">
        <v>13.667999999999999</v>
      </c>
      <c r="E391" s="16">
        <v>112.09</v>
      </c>
      <c r="F391" s="17">
        <v>1.224</v>
      </c>
      <c r="G391" s="16">
        <v>101.212</v>
      </c>
      <c r="H391" s="17">
        <v>-3.7999999999999999E-2</v>
      </c>
      <c r="I391" s="16">
        <v>114.6328125</v>
      </c>
      <c r="J391" s="17">
        <v>0.68</v>
      </c>
      <c r="K391" s="103">
        <v>0.20699999999999999</v>
      </c>
      <c r="L391" s="103">
        <v>1.395</v>
      </c>
      <c r="M391" s="103">
        <v>1452.26</v>
      </c>
      <c r="N391" s="103">
        <v>3124.74</v>
      </c>
      <c r="O391" s="103">
        <v>38.380000000000003</v>
      </c>
      <c r="P391" s="103">
        <v>107.32</v>
      </c>
      <c r="Q391" s="103">
        <v>0.88780000000000003</v>
      </c>
      <c r="R391" s="103">
        <v>0.7954</v>
      </c>
    </row>
    <row r="392" spans="2:18" x14ac:dyDescent="0.3">
      <c r="B392" s="73">
        <v>43997</v>
      </c>
      <c r="C392" s="16">
        <v>81.052999999999997</v>
      </c>
      <c r="D392" s="17">
        <v>14.137</v>
      </c>
      <c r="E392" s="16">
        <v>112.029</v>
      </c>
      <c r="F392" s="17">
        <v>1.232</v>
      </c>
      <c r="G392" s="16">
        <v>101.328</v>
      </c>
      <c r="H392" s="17">
        <v>-5.0999999999999997E-2</v>
      </c>
      <c r="I392" s="16">
        <v>114.8515625</v>
      </c>
      <c r="J392" s="17">
        <v>0.65700000000000003</v>
      </c>
      <c r="K392" s="103">
        <v>0.20499999999999999</v>
      </c>
      <c r="L392" s="103">
        <v>1.456</v>
      </c>
      <c r="M392" s="103">
        <v>1419.607</v>
      </c>
      <c r="N392" s="103">
        <v>3066.59</v>
      </c>
      <c r="O392" s="103">
        <v>37.119999999999997</v>
      </c>
      <c r="P392" s="103">
        <v>107.33</v>
      </c>
      <c r="Q392" s="103">
        <v>0.88319999999999999</v>
      </c>
      <c r="R392" s="103">
        <v>0.79330000000000001</v>
      </c>
    </row>
    <row r="393" spans="2:18" x14ac:dyDescent="0.3">
      <c r="B393" s="73">
        <v>43994</v>
      </c>
      <c r="C393" s="16">
        <v>82.634</v>
      </c>
      <c r="D393" s="17">
        <v>13.627000000000001</v>
      </c>
      <c r="E393" s="16">
        <v>112.181</v>
      </c>
      <c r="F393" s="17">
        <v>1.2130000000000001</v>
      </c>
      <c r="G393" s="16">
        <v>101.27500000000001</v>
      </c>
      <c r="H393" s="17">
        <v>-4.4999999999999998E-2</v>
      </c>
      <c r="I393" s="16">
        <v>115.0234375</v>
      </c>
      <c r="J393" s="17">
        <v>0.63900000000000001</v>
      </c>
      <c r="K393" s="103">
        <v>0.20799999999999999</v>
      </c>
      <c r="L393" s="103">
        <v>1.4450000000000001</v>
      </c>
      <c r="M393" s="103">
        <v>1387.6849999999999</v>
      </c>
      <c r="N393" s="103">
        <v>3041.31</v>
      </c>
      <c r="O393" s="103">
        <v>36.26</v>
      </c>
      <c r="P393" s="103">
        <v>107.38</v>
      </c>
      <c r="Q393" s="103">
        <v>0.88839999999999997</v>
      </c>
      <c r="R393" s="103">
        <v>0.79749999999999999</v>
      </c>
    </row>
    <row r="394" spans="2:18" x14ac:dyDescent="0.3">
      <c r="B394" s="73">
        <v>43993</v>
      </c>
      <c r="C394" s="16">
        <v>83.067999999999998</v>
      </c>
      <c r="D394" s="17">
        <v>13.488</v>
      </c>
      <c r="E394" s="16">
        <v>112.206</v>
      </c>
      <c r="F394" s="17">
        <v>1.2110000000000001</v>
      </c>
      <c r="G394" s="16">
        <v>101.258</v>
      </c>
      <c r="H394" s="17">
        <v>-4.2999999999999997E-2</v>
      </c>
      <c r="I394" s="16">
        <v>115.296875</v>
      </c>
      <c r="J394" s="17">
        <v>0.61099999999999999</v>
      </c>
      <c r="K394" s="103">
        <v>0.19800000000000001</v>
      </c>
      <c r="L394" s="103">
        <v>1.4970000000000001</v>
      </c>
      <c r="M394" s="103">
        <v>1356.2239999999999</v>
      </c>
      <c r="N394" s="103">
        <v>3002.1</v>
      </c>
      <c r="O394" s="103">
        <v>36.340000000000003</v>
      </c>
      <c r="P394" s="103">
        <v>106.87</v>
      </c>
      <c r="Q394" s="103">
        <v>0.8851</v>
      </c>
      <c r="R394" s="103">
        <v>0.79349999999999998</v>
      </c>
    </row>
    <row r="395" spans="2:18" x14ac:dyDescent="0.3">
      <c r="B395" s="73">
        <v>43992</v>
      </c>
      <c r="C395" s="16">
        <v>82.396000000000001</v>
      </c>
      <c r="D395" s="17">
        <v>13.693</v>
      </c>
      <c r="E395" s="16">
        <v>112.167</v>
      </c>
      <c r="F395" s="17">
        <v>1.2170000000000001</v>
      </c>
      <c r="G395" s="16">
        <v>101.063</v>
      </c>
      <c r="H395" s="17">
        <v>-2.1000000000000001E-2</v>
      </c>
      <c r="I395" s="16">
        <v>114.859375</v>
      </c>
      <c r="J395" s="17">
        <v>0.65800000000000003</v>
      </c>
      <c r="K395" s="103">
        <v>0.26700000000000002</v>
      </c>
      <c r="L395" s="103">
        <v>1.5489999999999999</v>
      </c>
      <c r="M395" s="103">
        <v>1467.39</v>
      </c>
      <c r="N395" s="103">
        <v>3190.14</v>
      </c>
      <c r="O395" s="103">
        <v>39.6</v>
      </c>
      <c r="P395" s="103">
        <v>107.12</v>
      </c>
      <c r="Q395" s="103">
        <v>0.87919999999999998</v>
      </c>
      <c r="R395" s="103">
        <v>0.78449999999999998</v>
      </c>
    </row>
    <row r="396" spans="2:18" x14ac:dyDescent="0.3">
      <c r="B396" s="73">
        <v>43991</v>
      </c>
      <c r="C396" s="16">
        <v>82.334000000000003</v>
      </c>
      <c r="D396" s="17">
        <v>13.71</v>
      </c>
      <c r="E396" s="16">
        <v>111.477</v>
      </c>
      <c r="F396" s="17">
        <v>1.3069999999999999</v>
      </c>
      <c r="G396" s="16">
        <v>101.108</v>
      </c>
      <c r="H396" s="17">
        <v>-2.5999999999999999E-2</v>
      </c>
      <c r="I396" s="16">
        <v>113.9375</v>
      </c>
      <c r="J396" s="17">
        <v>0.75800000000000001</v>
      </c>
      <c r="K396" s="103">
        <v>0.33600000000000002</v>
      </c>
      <c r="L396" s="103">
        <v>1.4990000000000001</v>
      </c>
      <c r="M396" s="103">
        <v>1507.0509999999999</v>
      </c>
      <c r="N396" s="103">
        <v>3207.18</v>
      </c>
      <c r="O396" s="103">
        <v>38.94</v>
      </c>
      <c r="P396" s="103">
        <v>107.76</v>
      </c>
      <c r="Q396" s="103">
        <v>0.88200000000000001</v>
      </c>
      <c r="R396" s="103">
        <v>0.78569999999999995</v>
      </c>
    </row>
    <row r="397" spans="2:18" x14ac:dyDescent="0.3">
      <c r="B397" s="73">
        <v>43990</v>
      </c>
      <c r="C397" s="16">
        <v>84.17</v>
      </c>
      <c r="D397" s="17">
        <v>13.132999999999999</v>
      </c>
      <c r="E397" s="16">
        <v>111.21599999999999</v>
      </c>
      <c r="F397" s="17">
        <v>1.3420000000000001</v>
      </c>
      <c r="G397" s="16">
        <v>100.798</v>
      </c>
      <c r="H397" s="17">
        <v>8.9999999999999993E-3</v>
      </c>
      <c r="I397" s="16">
        <v>113.5078125</v>
      </c>
      <c r="J397" s="17">
        <v>0.80500000000000005</v>
      </c>
      <c r="K397" s="103">
        <v>0.33400000000000002</v>
      </c>
      <c r="L397" s="103">
        <v>1.4019999999999999</v>
      </c>
      <c r="M397" s="103">
        <v>1536.895</v>
      </c>
      <c r="N397" s="103">
        <v>3232.39</v>
      </c>
      <c r="O397" s="103">
        <v>38.19</v>
      </c>
      <c r="P397" s="103">
        <v>108.43</v>
      </c>
      <c r="Q397" s="103">
        <v>0.88539999999999996</v>
      </c>
      <c r="R397" s="103">
        <v>0.78590000000000004</v>
      </c>
    </row>
    <row r="398" spans="2:18" x14ac:dyDescent="0.3">
      <c r="B398" s="73">
        <v>43987</v>
      </c>
      <c r="C398" s="16">
        <v>82.626999999999995</v>
      </c>
      <c r="D398" s="17">
        <v>13.613</v>
      </c>
      <c r="E398" s="16">
        <v>111.616</v>
      </c>
      <c r="F398" s="17">
        <v>1.29</v>
      </c>
      <c r="G398" s="16">
        <v>100.798</v>
      </c>
      <c r="H398" s="17">
        <v>8.9999999999999993E-3</v>
      </c>
      <c r="I398" s="16">
        <v>113.3125</v>
      </c>
      <c r="J398" s="17">
        <v>0.82599999999999996</v>
      </c>
      <c r="K398" s="103">
        <v>0.35399999999999998</v>
      </c>
      <c r="L398" s="103">
        <v>1.409</v>
      </c>
      <c r="M398" s="103">
        <v>1507.153</v>
      </c>
      <c r="N398" s="103">
        <v>3193.93</v>
      </c>
      <c r="O398" s="103">
        <v>39.549999999999997</v>
      </c>
      <c r="P398" s="103">
        <v>109.59</v>
      </c>
      <c r="Q398" s="103">
        <v>0.88560000000000005</v>
      </c>
      <c r="R398" s="103">
        <v>0.78939999999999999</v>
      </c>
    </row>
    <row r="399" spans="2:18" x14ac:dyDescent="0.3">
      <c r="B399" s="73">
        <v>43986</v>
      </c>
      <c r="C399" s="16">
        <v>82.76</v>
      </c>
      <c r="D399" s="17">
        <v>13.569000000000001</v>
      </c>
      <c r="E399" s="16">
        <v>111.682</v>
      </c>
      <c r="F399" s="17">
        <v>1.282</v>
      </c>
      <c r="G399" s="16">
        <v>100.967</v>
      </c>
      <c r="H399" s="17">
        <v>-0.01</v>
      </c>
      <c r="I399" s="16">
        <v>113.9453125</v>
      </c>
      <c r="J399" s="17">
        <v>0.75900000000000001</v>
      </c>
      <c r="K399" s="103">
        <v>0.30599999999999999</v>
      </c>
      <c r="L399" s="103">
        <v>1.4179999999999999</v>
      </c>
      <c r="M399" s="103">
        <v>1452.0630000000001</v>
      </c>
      <c r="N399" s="103">
        <v>3112.35</v>
      </c>
      <c r="O399" s="103">
        <v>37.409999999999997</v>
      </c>
      <c r="P399" s="103">
        <v>109.15</v>
      </c>
      <c r="Q399" s="103">
        <v>0.8821</v>
      </c>
      <c r="R399" s="103">
        <v>0.79390000000000005</v>
      </c>
    </row>
    <row r="400" spans="2:18" x14ac:dyDescent="0.3">
      <c r="B400" s="73">
        <v>43985</v>
      </c>
      <c r="C400" s="16">
        <v>82.8</v>
      </c>
      <c r="D400" s="17">
        <v>13.548999999999999</v>
      </c>
      <c r="E400" s="16">
        <v>111.961</v>
      </c>
      <c r="F400" s="17">
        <v>1.248</v>
      </c>
      <c r="G400" s="16">
        <v>101.19</v>
      </c>
      <c r="H400" s="17">
        <v>-3.5000000000000003E-2</v>
      </c>
      <c r="I400" s="16">
        <v>114.6171875</v>
      </c>
      <c r="J400" s="17">
        <v>0.68700000000000006</v>
      </c>
      <c r="K400" s="103">
        <v>0.27400000000000002</v>
      </c>
      <c r="L400" s="103">
        <v>1.552</v>
      </c>
      <c r="M400" s="103">
        <v>1452.09</v>
      </c>
      <c r="N400" s="103">
        <v>3122.87</v>
      </c>
      <c r="O400" s="103">
        <v>37.29</v>
      </c>
      <c r="P400" s="103">
        <v>108.9</v>
      </c>
      <c r="Q400" s="103">
        <v>0.89019999999999999</v>
      </c>
      <c r="R400" s="103">
        <v>0.79520000000000002</v>
      </c>
    </row>
    <row r="401" spans="2:18" x14ac:dyDescent="0.3">
      <c r="B401" s="73">
        <v>43984</v>
      </c>
      <c r="C401" s="16">
        <v>80.084000000000003</v>
      </c>
      <c r="D401" s="17">
        <v>14.419</v>
      </c>
      <c r="E401" s="16">
        <v>112.256</v>
      </c>
      <c r="F401" s="17">
        <v>1.21</v>
      </c>
      <c r="G401" s="16">
        <v>101.271</v>
      </c>
      <c r="H401" s="17">
        <v>-4.3999999999999997E-2</v>
      </c>
      <c r="I401" s="16">
        <v>115.1640625</v>
      </c>
      <c r="J401" s="17">
        <v>0.63</v>
      </c>
      <c r="K401" s="103">
        <v>0.222</v>
      </c>
      <c r="L401" s="103">
        <v>1.498</v>
      </c>
      <c r="M401" s="103">
        <v>1418.2080000000001</v>
      </c>
      <c r="N401" s="103">
        <v>3080.82</v>
      </c>
      <c r="O401" s="103">
        <v>36.81</v>
      </c>
      <c r="P401" s="103">
        <v>108.68</v>
      </c>
      <c r="Q401" s="103">
        <v>0.89529999999999998</v>
      </c>
      <c r="R401" s="103">
        <v>0.79679999999999995</v>
      </c>
    </row>
    <row r="402" spans="2:18" x14ac:dyDescent="0.3">
      <c r="B402" s="73">
        <v>43983</v>
      </c>
      <c r="C402" s="16">
        <v>80.052000000000007</v>
      </c>
      <c r="D402" s="17">
        <v>14.427</v>
      </c>
      <c r="E402" s="16">
        <v>112.304</v>
      </c>
      <c r="F402" s="17">
        <v>1.204</v>
      </c>
      <c r="G402" s="16">
        <v>101.244</v>
      </c>
      <c r="H402" s="17">
        <v>-4.1000000000000002E-2</v>
      </c>
      <c r="I402" s="16">
        <v>115.40625</v>
      </c>
      <c r="J402" s="17">
        <v>0.60399999999999998</v>
      </c>
      <c r="K402" s="103">
        <v>0.23100000000000001</v>
      </c>
      <c r="L402" s="103">
        <v>1.4850000000000001</v>
      </c>
      <c r="M402" s="103">
        <v>1405.3720000000001</v>
      </c>
      <c r="N402" s="103">
        <v>3055.73</v>
      </c>
      <c r="O402" s="103">
        <v>35.44</v>
      </c>
      <c r="P402" s="103">
        <v>107.59</v>
      </c>
      <c r="Q402" s="103">
        <v>0.89810000000000001</v>
      </c>
      <c r="R402" s="103">
        <v>0.80059999999999998</v>
      </c>
    </row>
    <row r="403" spans="2:18" x14ac:dyDescent="0.3">
      <c r="B403" s="73">
        <v>43980</v>
      </c>
      <c r="C403" s="16">
        <v>78.215999999999994</v>
      </c>
      <c r="D403" s="17">
        <v>15.035</v>
      </c>
      <c r="E403" s="16">
        <v>112.465</v>
      </c>
      <c r="F403" s="17">
        <v>1.1839999999999999</v>
      </c>
      <c r="G403" s="16">
        <v>101.316</v>
      </c>
      <c r="H403" s="17">
        <v>-4.9000000000000002E-2</v>
      </c>
      <c r="I403" s="16">
        <v>115.4375</v>
      </c>
      <c r="J403" s="17">
        <v>0.60099999999999998</v>
      </c>
      <c r="K403" s="103">
        <v>0.184</v>
      </c>
      <c r="L403" s="103">
        <v>1.474</v>
      </c>
      <c r="M403" s="103">
        <v>1394.0350000000001</v>
      </c>
      <c r="N403" s="103">
        <v>3044.31</v>
      </c>
      <c r="O403" s="103">
        <v>35.49</v>
      </c>
      <c r="P403" s="103">
        <v>107.83</v>
      </c>
      <c r="Q403" s="103">
        <v>0.90059999999999996</v>
      </c>
      <c r="R403" s="103">
        <v>0.8095</v>
      </c>
    </row>
    <row r="404" spans="2:18" x14ac:dyDescent="0.3">
      <c r="B404" s="73">
        <v>43979</v>
      </c>
      <c r="C404" s="16">
        <v>79.128</v>
      </c>
      <c r="D404" s="17">
        <v>14.727</v>
      </c>
      <c r="E404" s="16">
        <v>112.19</v>
      </c>
      <c r="F404" s="17">
        <v>1.22</v>
      </c>
      <c r="G404" s="16">
        <v>101.35299999999999</v>
      </c>
      <c r="H404" s="17">
        <v>-5.2999999999999999E-2</v>
      </c>
      <c r="I404" s="16">
        <v>115.0859375</v>
      </c>
      <c r="J404" s="17">
        <v>0.64</v>
      </c>
      <c r="K404" s="103">
        <v>0.21</v>
      </c>
      <c r="L404" s="103">
        <v>1.423</v>
      </c>
      <c r="M404" s="103">
        <v>1400.673</v>
      </c>
      <c r="N404" s="103">
        <v>3029.73</v>
      </c>
      <c r="O404" s="103">
        <v>33.71</v>
      </c>
      <c r="P404" s="103">
        <v>107.65</v>
      </c>
      <c r="Q404" s="103">
        <v>0.90269999999999995</v>
      </c>
      <c r="R404" s="103">
        <v>0.81159999999999999</v>
      </c>
    </row>
    <row r="405" spans="2:18" x14ac:dyDescent="0.3">
      <c r="B405" s="73">
        <v>43978</v>
      </c>
      <c r="C405" s="16">
        <v>79.206999999999994</v>
      </c>
      <c r="D405" s="17">
        <v>14.695</v>
      </c>
      <c r="E405" s="16">
        <v>112.38200000000001</v>
      </c>
      <c r="F405" s="17">
        <v>1.1970000000000001</v>
      </c>
      <c r="G405" s="16">
        <v>101.345</v>
      </c>
      <c r="H405" s="17">
        <v>-5.1999999999999998E-2</v>
      </c>
      <c r="I405" s="16">
        <v>115.171875</v>
      </c>
      <c r="J405" s="17">
        <v>0.63200000000000001</v>
      </c>
      <c r="K405" s="103">
        <v>0.193</v>
      </c>
      <c r="L405" s="103">
        <v>1.4990000000000001</v>
      </c>
      <c r="M405" s="103">
        <v>1436.3579999999999</v>
      </c>
      <c r="N405" s="103">
        <v>3036.13</v>
      </c>
      <c r="O405" s="103">
        <v>32.81</v>
      </c>
      <c r="P405" s="103">
        <v>107.72</v>
      </c>
      <c r="Q405" s="103">
        <v>0.9083</v>
      </c>
      <c r="R405" s="103">
        <v>0.81569999999999998</v>
      </c>
    </row>
    <row r="406" spans="2:18" x14ac:dyDescent="0.3">
      <c r="B406" s="73">
        <v>43977</v>
      </c>
      <c r="C406" s="16">
        <v>80.462999999999994</v>
      </c>
      <c r="D406" s="17">
        <v>14.28</v>
      </c>
      <c r="E406" s="16">
        <v>112.31399999999999</v>
      </c>
      <c r="F406" s="17">
        <v>1.206</v>
      </c>
      <c r="G406" s="16">
        <v>101.363</v>
      </c>
      <c r="H406" s="17">
        <v>-5.3999999999999999E-2</v>
      </c>
      <c r="I406" s="16">
        <v>115.046875</v>
      </c>
      <c r="J406" s="17">
        <v>0.64500000000000002</v>
      </c>
      <c r="K406" s="103">
        <v>0.215</v>
      </c>
      <c r="L406" s="103">
        <v>1.548</v>
      </c>
      <c r="M406" s="103">
        <v>1393.0740000000001</v>
      </c>
      <c r="N406" s="103">
        <v>2991.77</v>
      </c>
      <c r="O406" s="103">
        <v>34.35</v>
      </c>
      <c r="P406" s="103">
        <v>107.54</v>
      </c>
      <c r="Q406" s="103">
        <v>0.91059999999999997</v>
      </c>
      <c r="R406" s="103">
        <v>0.81069999999999998</v>
      </c>
    </row>
    <row r="407" spans="2:18" x14ac:dyDescent="0.3">
      <c r="B407" s="73">
        <v>43973</v>
      </c>
      <c r="C407" s="16">
        <v>80.477000000000004</v>
      </c>
      <c r="D407" s="17">
        <v>14.273</v>
      </c>
      <c r="E407" s="16">
        <v>112.083</v>
      </c>
      <c r="F407" s="17">
        <v>1.236</v>
      </c>
      <c r="G407" s="16">
        <v>101.43600000000001</v>
      </c>
      <c r="H407" s="17">
        <v>-6.2E-2</v>
      </c>
      <c r="I407" s="16">
        <v>115.375</v>
      </c>
      <c r="J407" s="17">
        <v>0.61099999999999999</v>
      </c>
      <c r="K407" s="103">
        <v>0.17399999999999999</v>
      </c>
      <c r="L407" s="103">
        <v>1.5940000000000001</v>
      </c>
      <c r="M407" s="103">
        <v>1355.5309999999999</v>
      </c>
      <c r="N407" s="103">
        <v>2955.45</v>
      </c>
      <c r="O407" s="103">
        <v>33.25</v>
      </c>
      <c r="P407" s="103">
        <v>107.64</v>
      </c>
      <c r="Q407" s="103">
        <v>0.91720000000000002</v>
      </c>
      <c r="R407" s="103">
        <v>0.82210000000000005</v>
      </c>
    </row>
    <row r="408" spans="2:18" x14ac:dyDescent="0.3">
      <c r="B408" s="73">
        <v>43972</v>
      </c>
      <c r="C408" s="16">
        <v>80.498999999999995</v>
      </c>
      <c r="D408" s="17">
        <v>14.263</v>
      </c>
      <c r="E408" s="16">
        <v>112.068</v>
      </c>
      <c r="F408" s="17">
        <v>1.2390000000000001</v>
      </c>
      <c r="G408" s="16">
        <v>101.35599999999999</v>
      </c>
      <c r="H408" s="17">
        <v>-5.2999999999999999E-2</v>
      </c>
      <c r="I408" s="16">
        <v>115.265625</v>
      </c>
      <c r="J408" s="17">
        <v>0.624</v>
      </c>
      <c r="K408" s="103">
        <v>0.17100000000000001</v>
      </c>
      <c r="L408" s="103">
        <v>1.611</v>
      </c>
      <c r="M408" s="103">
        <v>1347.559</v>
      </c>
      <c r="N408" s="103">
        <v>2948.51</v>
      </c>
      <c r="O408" s="103">
        <v>33.92</v>
      </c>
      <c r="P408" s="103">
        <v>107.61</v>
      </c>
      <c r="Q408" s="103">
        <v>0.91320000000000001</v>
      </c>
      <c r="R408" s="103">
        <v>0.81810000000000005</v>
      </c>
    </row>
    <row r="409" spans="2:18" x14ac:dyDescent="0.3">
      <c r="B409" s="73">
        <v>43971</v>
      </c>
      <c r="C409" s="16">
        <v>79.126000000000005</v>
      </c>
      <c r="D409" s="17">
        <v>14.702999999999999</v>
      </c>
      <c r="E409" s="16">
        <v>111.92</v>
      </c>
      <c r="F409" s="17">
        <v>1.26</v>
      </c>
      <c r="G409" s="16">
        <v>101.357</v>
      </c>
      <c r="H409" s="17">
        <v>-5.2999999999999999E-2</v>
      </c>
      <c r="I409" s="16">
        <v>115.2109375</v>
      </c>
      <c r="J409" s="17">
        <v>0.63100000000000001</v>
      </c>
      <c r="K409" s="103">
        <v>0.22900000000000001</v>
      </c>
      <c r="L409" s="103">
        <v>1.63</v>
      </c>
      <c r="M409" s="103">
        <v>1346.9269999999999</v>
      </c>
      <c r="N409" s="103">
        <v>2971.61</v>
      </c>
      <c r="O409" s="103">
        <v>33.49</v>
      </c>
      <c r="P409" s="103">
        <v>107.53</v>
      </c>
      <c r="Q409" s="103">
        <v>0.91080000000000005</v>
      </c>
      <c r="R409" s="103">
        <v>0.81710000000000005</v>
      </c>
    </row>
    <row r="410" spans="2:18" x14ac:dyDescent="0.3">
      <c r="B410" s="73">
        <v>43970</v>
      </c>
      <c r="C410" s="16">
        <v>78.343000000000004</v>
      </c>
      <c r="D410" s="17">
        <v>14.961</v>
      </c>
      <c r="E410" s="16">
        <v>111.68899999999999</v>
      </c>
      <c r="F410" s="17">
        <v>1.29</v>
      </c>
      <c r="G410" s="16">
        <v>101.339</v>
      </c>
      <c r="H410" s="17">
        <v>-5.0999999999999997E-2</v>
      </c>
      <c r="I410" s="16">
        <v>115.1328125</v>
      </c>
      <c r="J410" s="17">
        <v>0.63900000000000001</v>
      </c>
      <c r="K410" s="103">
        <v>0.245</v>
      </c>
      <c r="L410" s="103">
        <v>1.6319999999999999</v>
      </c>
      <c r="M410" s="103">
        <v>1307.7190000000001</v>
      </c>
      <c r="N410" s="103">
        <v>2922.94</v>
      </c>
      <c r="O410" s="103">
        <v>32.5</v>
      </c>
      <c r="P410" s="103">
        <v>107.71</v>
      </c>
      <c r="Q410" s="103">
        <v>0.91549999999999998</v>
      </c>
      <c r="R410" s="103">
        <v>0.81620000000000004</v>
      </c>
    </row>
    <row r="411" spans="2:18" x14ac:dyDescent="0.3">
      <c r="B411" s="73">
        <v>43969</v>
      </c>
      <c r="C411" s="16">
        <v>77.53</v>
      </c>
      <c r="D411" s="17">
        <v>15.231999999999999</v>
      </c>
      <c r="E411" s="16">
        <v>111.453</v>
      </c>
      <c r="F411" s="17">
        <v>1.321</v>
      </c>
      <c r="G411" s="16">
        <v>101.47499999999999</v>
      </c>
      <c r="H411" s="17">
        <v>-6.6000000000000003E-2</v>
      </c>
      <c r="I411" s="16">
        <v>114.7890625</v>
      </c>
      <c r="J411" s="17">
        <v>0.67600000000000005</v>
      </c>
      <c r="K411" s="103">
        <v>0.25700000000000001</v>
      </c>
      <c r="L411" s="103">
        <v>1.67</v>
      </c>
      <c r="M411" s="103">
        <v>1333.6890000000001</v>
      </c>
      <c r="N411" s="103">
        <v>2953.91</v>
      </c>
      <c r="O411" s="103">
        <v>31.82</v>
      </c>
      <c r="P411" s="103">
        <v>107.34</v>
      </c>
      <c r="Q411" s="103">
        <v>0.91620000000000001</v>
      </c>
      <c r="R411" s="103">
        <v>0.82</v>
      </c>
    </row>
    <row r="412" spans="2:18" x14ac:dyDescent="0.3">
      <c r="B412" s="73">
        <v>43966</v>
      </c>
      <c r="C412" s="16">
        <v>79.436000000000007</v>
      </c>
      <c r="D412" s="17">
        <v>14.592000000000001</v>
      </c>
      <c r="E412" s="16">
        <v>111.51900000000001</v>
      </c>
      <c r="F412" s="17">
        <v>1.3129999999999999</v>
      </c>
      <c r="G412" s="16">
        <v>101.40300000000001</v>
      </c>
      <c r="H412" s="17">
        <v>-5.8000000000000003E-2</v>
      </c>
      <c r="I412" s="16">
        <v>115.515625</v>
      </c>
      <c r="J412" s="17">
        <v>0.6</v>
      </c>
      <c r="K412" s="103">
        <v>0.23100000000000001</v>
      </c>
      <c r="L412" s="103">
        <v>1.861</v>
      </c>
      <c r="M412" s="103">
        <v>1256.992</v>
      </c>
      <c r="N412" s="103">
        <v>2863.7</v>
      </c>
      <c r="O412" s="103">
        <v>29.43</v>
      </c>
      <c r="P412" s="103">
        <v>107.06</v>
      </c>
      <c r="Q412" s="103">
        <v>0.92420000000000002</v>
      </c>
      <c r="R412" s="103">
        <v>0.82620000000000005</v>
      </c>
    </row>
    <row r="413" spans="2:18" x14ac:dyDescent="0.3">
      <c r="B413" s="73">
        <v>43965</v>
      </c>
      <c r="C413" s="16">
        <v>79.989000000000004</v>
      </c>
      <c r="D413" s="17">
        <v>14.407999999999999</v>
      </c>
      <c r="E413" s="16">
        <v>111.438</v>
      </c>
      <c r="F413" s="17">
        <v>1.3240000000000001</v>
      </c>
      <c r="G413" s="16">
        <v>101.404</v>
      </c>
      <c r="H413" s="17">
        <v>-5.8000000000000003E-2</v>
      </c>
      <c r="I413" s="16">
        <v>115.7265625</v>
      </c>
      <c r="J413" s="17">
        <v>0.57899999999999996</v>
      </c>
      <c r="K413" s="103">
        <v>0.20399999999999999</v>
      </c>
      <c r="L413" s="103">
        <v>1.8149999999999999</v>
      </c>
      <c r="M413" s="103">
        <v>1237.5540000000001</v>
      </c>
      <c r="N413" s="103">
        <v>2852.5</v>
      </c>
      <c r="O413" s="103">
        <v>27.56</v>
      </c>
      <c r="P413" s="103">
        <v>107.25</v>
      </c>
      <c r="Q413" s="103">
        <v>0.92549999999999999</v>
      </c>
      <c r="R413" s="103">
        <v>0.8175</v>
      </c>
    </row>
    <row r="414" spans="2:18" x14ac:dyDescent="0.3">
      <c r="B414" s="73">
        <v>43964</v>
      </c>
      <c r="C414" s="16">
        <v>81.066000000000003</v>
      </c>
      <c r="D414" s="17">
        <v>14.052</v>
      </c>
      <c r="E414" s="16">
        <v>111.02800000000001</v>
      </c>
      <c r="F414" s="17">
        <v>1.379</v>
      </c>
      <c r="G414" s="16">
        <v>101.387</v>
      </c>
      <c r="H414" s="17">
        <v>-5.6000000000000001E-2</v>
      </c>
      <c r="I414" s="16">
        <v>115.453125</v>
      </c>
      <c r="J414" s="17">
        <v>0.60799999999999998</v>
      </c>
      <c r="K414" s="103">
        <v>0.20799999999999999</v>
      </c>
      <c r="L414" s="103">
        <v>1.8</v>
      </c>
      <c r="M414" s="103">
        <v>1233.251</v>
      </c>
      <c r="N414" s="103">
        <v>2820</v>
      </c>
      <c r="O414" s="103">
        <v>25.29</v>
      </c>
      <c r="P414" s="103">
        <v>107.03</v>
      </c>
      <c r="Q414" s="103">
        <v>0.92430000000000001</v>
      </c>
      <c r="R414" s="103">
        <v>0.81720000000000004</v>
      </c>
    </row>
    <row r="415" spans="2:18" x14ac:dyDescent="0.3">
      <c r="B415" s="73">
        <v>43963</v>
      </c>
      <c r="C415" s="16">
        <v>81.661000000000001</v>
      </c>
      <c r="D415" s="17">
        <v>13.861000000000001</v>
      </c>
      <c r="E415" s="16">
        <v>110.94499999999999</v>
      </c>
      <c r="F415" s="17">
        <v>1.39</v>
      </c>
      <c r="G415" s="16">
        <v>101.342</v>
      </c>
      <c r="H415" s="17">
        <v>-5.0999999999999997E-2</v>
      </c>
      <c r="I415" s="16">
        <v>115.265625</v>
      </c>
      <c r="J415" s="17">
        <v>0.629</v>
      </c>
      <c r="K415" s="103">
        <v>0.249</v>
      </c>
      <c r="L415" s="103">
        <v>1.887</v>
      </c>
      <c r="M415" s="103">
        <v>1275.5360000000001</v>
      </c>
      <c r="N415" s="103">
        <v>2870.12</v>
      </c>
      <c r="O415" s="103">
        <v>25.78</v>
      </c>
      <c r="P415" s="103">
        <v>107.14</v>
      </c>
      <c r="Q415" s="103">
        <v>0.92179999999999995</v>
      </c>
      <c r="R415" s="103">
        <v>0.81569999999999998</v>
      </c>
    </row>
    <row r="416" spans="2:18" x14ac:dyDescent="0.3">
      <c r="B416" s="73">
        <v>43962</v>
      </c>
      <c r="C416" s="16">
        <v>81.213999999999999</v>
      </c>
      <c r="D416" s="17">
        <v>14</v>
      </c>
      <c r="E416" s="16">
        <v>110.291</v>
      </c>
      <c r="F416" s="17">
        <v>1.476</v>
      </c>
      <c r="G416" s="16">
        <v>101.316</v>
      </c>
      <c r="H416" s="17">
        <v>-4.8000000000000001E-2</v>
      </c>
      <c r="I416" s="16">
        <v>114.84375</v>
      </c>
      <c r="J416" s="17">
        <v>0.67400000000000004</v>
      </c>
      <c r="K416" s="103">
        <v>0.26900000000000002</v>
      </c>
      <c r="L416" s="103">
        <v>1.8759999999999999</v>
      </c>
      <c r="M416" s="103">
        <v>1321.24</v>
      </c>
      <c r="N416" s="103">
        <v>2930.32</v>
      </c>
      <c r="O416" s="103">
        <v>24.14</v>
      </c>
      <c r="P416" s="103">
        <v>107.66</v>
      </c>
      <c r="Q416" s="103">
        <v>0.92530000000000001</v>
      </c>
      <c r="R416" s="103">
        <v>0.81079999999999997</v>
      </c>
    </row>
    <row r="417" spans="2:18" x14ac:dyDescent="0.3">
      <c r="B417" s="73">
        <v>43959</v>
      </c>
      <c r="C417" s="16">
        <v>80.198999999999998</v>
      </c>
      <c r="D417" s="17">
        <v>14.324999999999999</v>
      </c>
      <c r="E417" s="16">
        <v>110.735</v>
      </c>
      <c r="F417" s="17">
        <v>1.419</v>
      </c>
      <c r="G417" s="16">
        <v>101.45099999999999</v>
      </c>
      <c r="H417" s="17">
        <v>-6.3E-2</v>
      </c>
      <c r="I417" s="16">
        <v>115.1015625</v>
      </c>
      <c r="J417" s="17">
        <v>0.64700000000000002</v>
      </c>
      <c r="K417" s="103">
        <v>0.23499999999999999</v>
      </c>
      <c r="L417" s="103">
        <v>1.8420000000000001</v>
      </c>
      <c r="M417" s="103">
        <v>1329.6379999999999</v>
      </c>
      <c r="N417" s="103">
        <v>2929.8</v>
      </c>
      <c r="O417" s="103">
        <v>24.74</v>
      </c>
      <c r="P417" s="103">
        <v>106.65</v>
      </c>
      <c r="Q417" s="103">
        <v>0.92249999999999999</v>
      </c>
      <c r="R417" s="103">
        <v>0.80610000000000004</v>
      </c>
    </row>
    <row r="418" spans="2:18" x14ac:dyDescent="0.3">
      <c r="B418" s="73">
        <v>43958</v>
      </c>
      <c r="C418" s="16">
        <v>80.117000000000004</v>
      </c>
      <c r="D418" s="17">
        <v>14.349</v>
      </c>
      <c r="E418" s="16">
        <v>111.399</v>
      </c>
      <c r="F418" s="17">
        <v>1.333</v>
      </c>
      <c r="G418" s="16">
        <v>101.36199999999999</v>
      </c>
      <c r="H418" s="17">
        <v>-5.2999999999999999E-2</v>
      </c>
      <c r="I418" s="16">
        <v>115.5</v>
      </c>
      <c r="J418" s="17">
        <v>0.60599999999999998</v>
      </c>
      <c r="K418" s="103">
        <v>0.23499999999999999</v>
      </c>
      <c r="L418" s="103">
        <v>1.9159999999999999</v>
      </c>
      <c r="M418" s="103">
        <v>1282.9269999999999</v>
      </c>
      <c r="N418" s="103">
        <v>2881.19</v>
      </c>
      <c r="O418" s="103">
        <v>23.55</v>
      </c>
      <c r="P418" s="103">
        <v>106.28</v>
      </c>
      <c r="Q418" s="103">
        <v>0.92310000000000003</v>
      </c>
      <c r="R418" s="103">
        <v>0.80889999999999995</v>
      </c>
    </row>
    <row r="419" spans="2:18" x14ac:dyDescent="0.3">
      <c r="B419" s="73">
        <v>43957</v>
      </c>
      <c r="C419" s="16">
        <v>77.789000000000001</v>
      </c>
      <c r="D419" s="17">
        <v>15.109</v>
      </c>
      <c r="E419" s="16">
        <v>111.116</v>
      </c>
      <c r="F419" s="17">
        <v>1.371</v>
      </c>
      <c r="G419" s="16">
        <v>101.598</v>
      </c>
      <c r="H419" s="17">
        <v>-7.9000000000000001E-2</v>
      </c>
      <c r="I419" s="16">
        <v>114.9140625</v>
      </c>
      <c r="J419" s="17">
        <v>0.66900000000000004</v>
      </c>
      <c r="K419" s="103">
        <v>0.23100000000000001</v>
      </c>
      <c r="L419" s="103">
        <v>1.9730000000000001</v>
      </c>
      <c r="M419" s="103">
        <v>1263.008</v>
      </c>
      <c r="N419" s="103">
        <v>2848.42</v>
      </c>
      <c r="O419" s="103">
        <v>23.99</v>
      </c>
      <c r="P419" s="103">
        <v>106.12</v>
      </c>
      <c r="Q419" s="103">
        <v>0.9264</v>
      </c>
      <c r="R419" s="103">
        <v>0.81</v>
      </c>
    </row>
    <row r="420" spans="2:18" x14ac:dyDescent="0.3">
      <c r="B420" s="73">
        <v>43956</v>
      </c>
      <c r="C420" s="16">
        <v>75.736999999999995</v>
      </c>
      <c r="D420" s="17">
        <v>15.808</v>
      </c>
      <c r="E420" s="16">
        <v>111.5</v>
      </c>
      <c r="F420" s="17">
        <v>1.3220000000000001</v>
      </c>
      <c r="G420" s="16">
        <v>101.598</v>
      </c>
      <c r="H420" s="17">
        <v>-7.9000000000000001E-2</v>
      </c>
      <c r="I420" s="16">
        <v>115.234375</v>
      </c>
      <c r="J420" s="17">
        <v>0.63500000000000001</v>
      </c>
      <c r="K420" s="103">
        <v>0.20599999999999999</v>
      </c>
      <c r="L420" s="103">
        <v>1.8640000000000001</v>
      </c>
      <c r="M420" s="103">
        <v>1273.51</v>
      </c>
      <c r="N420" s="103">
        <v>2868.44</v>
      </c>
      <c r="O420" s="103">
        <v>24.56</v>
      </c>
      <c r="P420" s="103">
        <v>106.57</v>
      </c>
      <c r="Q420" s="103">
        <v>0.92269999999999996</v>
      </c>
      <c r="R420" s="103">
        <v>0.80420000000000003</v>
      </c>
    </row>
    <row r="421" spans="2:18" x14ac:dyDescent="0.3">
      <c r="B421" s="73">
        <v>43955</v>
      </c>
      <c r="C421" s="16">
        <v>75.667000000000002</v>
      </c>
      <c r="D421" s="17">
        <v>15.83</v>
      </c>
      <c r="E421" s="16">
        <v>111.613</v>
      </c>
      <c r="F421" s="17">
        <v>1.3080000000000001</v>
      </c>
      <c r="G421" s="16">
        <v>101.598</v>
      </c>
      <c r="H421" s="17">
        <v>-7.9000000000000001E-2</v>
      </c>
      <c r="I421" s="16">
        <v>115.4453125</v>
      </c>
      <c r="J421" s="17">
        <v>0.61399999999999999</v>
      </c>
      <c r="K421" s="103">
        <v>0.23100000000000001</v>
      </c>
      <c r="L421" s="103">
        <v>1.764</v>
      </c>
      <c r="M421" s="103">
        <v>1263.9690000000001</v>
      </c>
      <c r="N421" s="103">
        <v>2842.74</v>
      </c>
      <c r="O421" s="103">
        <v>20.39</v>
      </c>
      <c r="P421" s="103">
        <v>106.74</v>
      </c>
      <c r="Q421" s="103">
        <v>0.91710000000000003</v>
      </c>
      <c r="R421" s="103">
        <v>0.80369999999999997</v>
      </c>
    </row>
    <row r="422" spans="2:18" x14ac:dyDescent="0.3">
      <c r="B422" s="73">
        <v>43952</v>
      </c>
      <c r="C422" s="16">
        <v>78.968000000000004</v>
      </c>
      <c r="D422" s="17">
        <v>14.709</v>
      </c>
      <c r="E422" s="16">
        <v>111.961</v>
      </c>
      <c r="F422" s="17">
        <v>1.264</v>
      </c>
      <c r="G422" s="16">
        <v>101.598</v>
      </c>
      <c r="H422" s="17">
        <v>-7.9000000000000001E-2</v>
      </c>
      <c r="I422" s="16">
        <v>115.640625</v>
      </c>
      <c r="J422" s="17">
        <v>0.59399999999999997</v>
      </c>
      <c r="K422" s="103">
        <v>0.248</v>
      </c>
      <c r="L422" s="103">
        <v>1.76</v>
      </c>
      <c r="M422" s="103">
        <v>1260.48</v>
      </c>
      <c r="N422" s="103">
        <v>2830.71</v>
      </c>
      <c r="O422" s="103">
        <v>19.78</v>
      </c>
      <c r="P422" s="103">
        <v>106.91</v>
      </c>
      <c r="Q422" s="103">
        <v>0.91069999999999995</v>
      </c>
      <c r="R422" s="103">
        <v>0.8004</v>
      </c>
    </row>
    <row r="423" spans="2:18" x14ac:dyDescent="0.3">
      <c r="B423" s="73">
        <v>43951</v>
      </c>
      <c r="C423" s="16">
        <v>79.353999999999999</v>
      </c>
      <c r="D423" s="17">
        <v>14.579000000000001</v>
      </c>
      <c r="E423" s="16">
        <v>112.032</v>
      </c>
      <c r="F423" s="17">
        <v>1.2549999999999999</v>
      </c>
      <c r="G423" s="16">
        <v>101.71</v>
      </c>
      <c r="H423" s="17">
        <v>-9.0999999999999998E-2</v>
      </c>
      <c r="I423" s="16">
        <v>115.40625</v>
      </c>
      <c r="J423" s="17">
        <v>0.62</v>
      </c>
      <c r="K423" s="103">
        <v>0.23100000000000001</v>
      </c>
      <c r="L423" s="103">
        <v>1.76</v>
      </c>
      <c r="M423" s="103">
        <v>1310.664</v>
      </c>
      <c r="N423" s="103">
        <v>2912.43</v>
      </c>
      <c r="O423" s="103">
        <v>18.84</v>
      </c>
      <c r="P423" s="103">
        <v>107.18</v>
      </c>
      <c r="Q423" s="103">
        <v>0.91310000000000002</v>
      </c>
      <c r="R423" s="103">
        <v>0.79400000000000004</v>
      </c>
    </row>
    <row r="424" spans="2:18" x14ac:dyDescent="0.3">
      <c r="B424" s="73">
        <v>43950</v>
      </c>
      <c r="C424" s="16">
        <v>79.879000000000005</v>
      </c>
      <c r="D424" s="17">
        <v>14.401</v>
      </c>
      <c r="E424" s="16">
        <v>112.34099999999999</v>
      </c>
      <c r="F424" s="17">
        <v>1.2170000000000001</v>
      </c>
      <c r="G424" s="16">
        <v>101.756</v>
      </c>
      <c r="H424" s="17">
        <v>-9.6000000000000002E-2</v>
      </c>
      <c r="I424" s="16">
        <v>115.53125</v>
      </c>
      <c r="J424" s="17">
        <v>0.60699999999999998</v>
      </c>
      <c r="K424" s="103">
        <v>0.28499999999999998</v>
      </c>
      <c r="L424" s="103">
        <v>1.7529999999999999</v>
      </c>
      <c r="M424" s="103">
        <v>1360.7629999999999</v>
      </c>
      <c r="N424" s="103">
        <v>2939.51</v>
      </c>
      <c r="O424" s="103">
        <v>15.06</v>
      </c>
      <c r="P424" s="103">
        <v>106.68</v>
      </c>
      <c r="Q424" s="103">
        <v>0.91959999999999997</v>
      </c>
      <c r="R424" s="103">
        <v>0.80189999999999995</v>
      </c>
    </row>
    <row r="425" spans="2:18" x14ac:dyDescent="0.3">
      <c r="B425" s="73">
        <v>43949</v>
      </c>
      <c r="C425" s="16">
        <v>73.738</v>
      </c>
      <c r="D425" s="17">
        <v>16.492000000000001</v>
      </c>
      <c r="E425" s="16">
        <v>112.229</v>
      </c>
      <c r="F425" s="17">
        <v>1.232</v>
      </c>
      <c r="G425" s="16">
        <v>101.756</v>
      </c>
      <c r="H425" s="17">
        <v>-9.6000000000000002E-2</v>
      </c>
      <c r="I425" s="16">
        <v>115.65625</v>
      </c>
      <c r="J425" s="17">
        <v>0.59399999999999997</v>
      </c>
      <c r="K425" s="103">
        <v>0.28699999999999998</v>
      </c>
      <c r="L425" s="103">
        <v>1.726</v>
      </c>
      <c r="M425" s="103">
        <v>1298.0830000000001</v>
      </c>
      <c r="N425" s="103">
        <v>2863.39</v>
      </c>
      <c r="O425" s="103">
        <v>12.34</v>
      </c>
      <c r="P425" s="103">
        <v>106.87</v>
      </c>
      <c r="Q425" s="103">
        <v>0.92430000000000001</v>
      </c>
      <c r="R425" s="103">
        <v>0.80489999999999995</v>
      </c>
    </row>
    <row r="426" spans="2:18" x14ac:dyDescent="0.3">
      <c r="B426" s="73">
        <v>43948</v>
      </c>
      <c r="C426" s="16">
        <v>73.768000000000001</v>
      </c>
      <c r="D426" s="17">
        <v>16.478000000000002</v>
      </c>
      <c r="E426" s="16">
        <v>112.134</v>
      </c>
      <c r="F426" s="17">
        <v>1.2450000000000001</v>
      </c>
      <c r="G426" s="16">
        <v>101.758</v>
      </c>
      <c r="H426" s="17">
        <v>-9.6000000000000002E-2</v>
      </c>
      <c r="I426" s="16">
        <v>115.2421875</v>
      </c>
      <c r="J426" s="17">
        <v>0.63800000000000001</v>
      </c>
      <c r="K426" s="103">
        <v>0.30099999999999999</v>
      </c>
      <c r="L426" s="103">
        <v>1.758</v>
      </c>
      <c r="M426" s="103">
        <v>1281.8779999999999</v>
      </c>
      <c r="N426" s="103">
        <v>2878.48</v>
      </c>
      <c r="O426" s="103">
        <v>12.78</v>
      </c>
      <c r="P426" s="103">
        <v>107.25</v>
      </c>
      <c r="Q426" s="103">
        <v>0.92349999999999999</v>
      </c>
      <c r="R426" s="103">
        <v>0.80449999999999999</v>
      </c>
    </row>
    <row r="427" spans="2:18" x14ac:dyDescent="0.3">
      <c r="B427" s="73">
        <v>43945</v>
      </c>
      <c r="C427" s="16">
        <v>73.549000000000007</v>
      </c>
      <c r="D427" s="17">
        <v>16.553000000000001</v>
      </c>
      <c r="E427" s="16">
        <v>112.678</v>
      </c>
      <c r="F427" s="17">
        <v>1.1759999999999999</v>
      </c>
      <c r="G427" s="16">
        <v>101.57599999999999</v>
      </c>
      <c r="H427" s="17">
        <v>-7.5999999999999998E-2</v>
      </c>
      <c r="I427" s="16">
        <v>115.8125</v>
      </c>
      <c r="J427" s="17">
        <v>0.57899999999999996</v>
      </c>
      <c r="K427" s="103">
        <v>0.29099999999999998</v>
      </c>
      <c r="L427" s="103">
        <v>1.8360000000000001</v>
      </c>
      <c r="M427" s="103">
        <v>1233.0530000000001</v>
      </c>
      <c r="N427" s="103">
        <v>2836.74</v>
      </c>
      <c r="O427" s="103">
        <v>16.940000000000001</v>
      </c>
      <c r="P427" s="103">
        <v>107.51</v>
      </c>
      <c r="Q427" s="103">
        <v>0.92390000000000005</v>
      </c>
      <c r="R427" s="103">
        <v>0.80869999999999997</v>
      </c>
    </row>
    <row r="428" spans="2:18" x14ac:dyDescent="0.3">
      <c r="B428" s="73">
        <v>43944</v>
      </c>
      <c r="C428" s="16">
        <v>71.825999999999993</v>
      </c>
      <c r="D428" s="17">
        <v>17.178000000000001</v>
      </c>
      <c r="E428" s="16">
        <v>112.958</v>
      </c>
      <c r="F428" s="17">
        <v>1.141</v>
      </c>
      <c r="G428" s="16">
        <v>101.34099999999999</v>
      </c>
      <c r="H428" s="17">
        <v>-0.05</v>
      </c>
      <c r="I428" s="16">
        <v>115.84375</v>
      </c>
      <c r="J428" s="17">
        <v>0.57699999999999996</v>
      </c>
      <c r="K428" s="103">
        <v>0.29199999999999998</v>
      </c>
      <c r="L428" s="103">
        <v>1.9830000000000001</v>
      </c>
      <c r="M428" s="103">
        <v>1214.0650000000001</v>
      </c>
      <c r="N428" s="103">
        <v>2797.8</v>
      </c>
      <c r="O428" s="103">
        <v>16.5</v>
      </c>
      <c r="P428" s="103">
        <v>107.6</v>
      </c>
      <c r="Q428" s="103">
        <v>0.92789999999999995</v>
      </c>
      <c r="R428" s="103">
        <v>0.81</v>
      </c>
    </row>
    <row r="429" spans="2:18" x14ac:dyDescent="0.3">
      <c r="B429" s="73">
        <v>43943</v>
      </c>
      <c r="C429" s="16">
        <v>72.995999999999995</v>
      </c>
      <c r="D429" s="17">
        <v>16.739000000000001</v>
      </c>
      <c r="E429" s="16">
        <v>112.554</v>
      </c>
      <c r="F429" s="17">
        <v>1.194</v>
      </c>
      <c r="G429" s="16">
        <v>101.369</v>
      </c>
      <c r="H429" s="17">
        <v>-5.2999999999999999E-2</v>
      </c>
      <c r="I429" s="16">
        <v>115.7265625</v>
      </c>
      <c r="J429" s="17">
        <v>0.59</v>
      </c>
      <c r="K429" s="103">
        <v>0.32700000000000001</v>
      </c>
      <c r="L429" s="103">
        <v>2.0760000000000001</v>
      </c>
      <c r="M429" s="103">
        <v>1201.5229999999999</v>
      </c>
      <c r="N429" s="103">
        <v>2799.31</v>
      </c>
      <c r="O429" s="103">
        <v>13.78</v>
      </c>
      <c r="P429" s="103">
        <v>107.75</v>
      </c>
      <c r="Q429" s="103">
        <v>0.92400000000000004</v>
      </c>
      <c r="R429" s="103">
        <v>0.81079999999999997</v>
      </c>
    </row>
    <row r="430" spans="2:18" x14ac:dyDescent="0.3">
      <c r="B430" s="73">
        <v>43942</v>
      </c>
      <c r="C430" s="16">
        <v>74.756</v>
      </c>
      <c r="D430" s="17">
        <v>16.106999999999999</v>
      </c>
      <c r="E430" s="16">
        <v>113.045</v>
      </c>
      <c r="F430" s="17">
        <v>1.1319999999999999</v>
      </c>
      <c r="G430" s="16">
        <v>101.197</v>
      </c>
      <c r="H430" s="17">
        <v>-3.4000000000000002E-2</v>
      </c>
      <c r="I430" s="16">
        <v>116.234375</v>
      </c>
      <c r="J430" s="17">
        <v>0.53700000000000003</v>
      </c>
      <c r="K430" s="103">
        <v>0.29699999999999999</v>
      </c>
      <c r="L430" s="103">
        <v>2.153</v>
      </c>
      <c r="M430" s="103">
        <v>1185.0940000000001</v>
      </c>
      <c r="N430" s="103">
        <v>2736.56</v>
      </c>
      <c r="O430" s="103">
        <v>10.01</v>
      </c>
      <c r="P430" s="103">
        <v>107.8</v>
      </c>
      <c r="Q430" s="103">
        <v>0.92100000000000004</v>
      </c>
      <c r="R430" s="103">
        <v>0.8135</v>
      </c>
    </row>
    <row r="431" spans="2:18" x14ac:dyDescent="0.3">
      <c r="B431" s="73">
        <v>43941</v>
      </c>
      <c r="C431" s="16">
        <v>78.433000000000007</v>
      </c>
      <c r="D431" s="17">
        <v>14.851000000000001</v>
      </c>
      <c r="E431" s="16">
        <v>112.943</v>
      </c>
      <c r="F431" s="17">
        <v>1.1459999999999999</v>
      </c>
      <c r="G431" s="16">
        <v>101.143</v>
      </c>
      <c r="H431" s="17">
        <v>-2.8000000000000001E-2</v>
      </c>
      <c r="I431" s="16">
        <v>115.9140625</v>
      </c>
      <c r="J431" s="17">
        <v>0.57099999999999995</v>
      </c>
      <c r="K431" s="103">
        <v>0.33700000000000002</v>
      </c>
      <c r="L431" s="103">
        <v>1.9359999999999999</v>
      </c>
      <c r="M431" s="103">
        <v>1213.348</v>
      </c>
      <c r="N431" s="103">
        <v>2823.16</v>
      </c>
      <c r="O431" s="103">
        <v>-37.630000000000003</v>
      </c>
      <c r="P431" s="103">
        <v>107.62</v>
      </c>
      <c r="Q431" s="103">
        <v>0.92049999999999998</v>
      </c>
      <c r="R431" s="103">
        <v>0.80420000000000003</v>
      </c>
    </row>
    <row r="432" spans="2:18" x14ac:dyDescent="0.3">
      <c r="B432" s="73">
        <v>43938</v>
      </c>
      <c r="C432" s="16">
        <v>78.27</v>
      </c>
      <c r="D432" s="17">
        <v>14.901999999999999</v>
      </c>
      <c r="E432" s="16">
        <v>112.79900000000001</v>
      </c>
      <c r="F432" s="17">
        <v>1.1639999999999999</v>
      </c>
      <c r="G432" s="16">
        <v>101.116</v>
      </c>
      <c r="H432" s="17">
        <v>-2.5000000000000001E-2</v>
      </c>
      <c r="I432" s="16">
        <v>115.546875</v>
      </c>
      <c r="J432" s="17">
        <v>0.61</v>
      </c>
      <c r="K432" s="103">
        <v>0.30399999999999999</v>
      </c>
      <c r="L432" s="103">
        <v>1.79</v>
      </c>
      <c r="M432" s="103">
        <v>1229.098</v>
      </c>
      <c r="N432" s="103">
        <v>2874.56</v>
      </c>
      <c r="O432" s="103">
        <v>18.27</v>
      </c>
      <c r="P432" s="103">
        <v>107.54</v>
      </c>
      <c r="Q432" s="103">
        <v>0.91949999999999998</v>
      </c>
      <c r="R432" s="103">
        <v>0.8</v>
      </c>
    </row>
    <row r="433" spans="2:18" x14ac:dyDescent="0.3">
      <c r="B433" s="73">
        <v>43937</v>
      </c>
      <c r="C433" s="16">
        <v>77.597999999999999</v>
      </c>
      <c r="D433" s="17">
        <v>15.124000000000001</v>
      </c>
      <c r="E433" s="16">
        <v>112.872</v>
      </c>
      <c r="F433" s="17">
        <v>1.1559999999999999</v>
      </c>
      <c r="G433" s="16">
        <v>101.226</v>
      </c>
      <c r="H433" s="17">
        <v>-3.6999999999999998E-2</v>
      </c>
      <c r="I433" s="16">
        <v>115.6953125</v>
      </c>
      <c r="J433" s="17">
        <v>0.59599999999999997</v>
      </c>
      <c r="K433" s="103">
        <v>0.30199999999999999</v>
      </c>
      <c r="L433" s="103">
        <v>1.83</v>
      </c>
      <c r="M433" s="103">
        <v>1178.0889999999999</v>
      </c>
      <c r="N433" s="103">
        <v>2799.55</v>
      </c>
      <c r="O433" s="103">
        <v>19.87</v>
      </c>
      <c r="P433" s="103">
        <v>107.92</v>
      </c>
      <c r="Q433" s="103">
        <v>0.9224</v>
      </c>
      <c r="R433" s="103">
        <v>0.80279999999999996</v>
      </c>
    </row>
    <row r="434" spans="2:18" x14ac:dyDescent="0.3">
      <c r="B434" s="73">
        <v>43936</v>
      </c>
      <c r="C434" s="16">
        <v>78.947999999999993</v>
      </c>
      <c r="D434" s="17">
        <v>14.669</v>
      </c>
      <c r="E434" s="16">
        <v>113.02500000000001</v>
      </c>
      <c r="F434" s="17">
        <v>1.1379999999999999</v>
      </c>
      <c r="G434" s="16">
        <v>101.145</v>
      </c>
      <c r="H434" s="17">
        <v>-2.8000000000000001E-2</v>
      </c>
      <c r="I434" s="16">
        <v>115.6640625</v>
      </c>
      <c r="J434" s="17">
        <v>0.6</v>
      </c>
      <c r="K434" s="103">
        <v>0.30199999999999999</v>
      </c>
      <c r="L434" s="103">
        <v>1.881</v>
      </c>
      <c r="M434" s="103">
        <v>1183.9770000000001</v>
      </c>
      <c r="N434" s="103">
        <v>2783.36</v>
      </c>
      <c r="O434" s="103">
        <v>19.87</v>
      </c>
      <c r="P434" s="103">
        <v>107.46</v>
      </c>
      <c r="Q434" s="103">
        <v>0.91649999999999998</v>
      </c>
      <c r="R434" s="103">
        <v>0.79849999999999999</v>
      </c>
    </row>
    <row r="435" spans="2:18" x14ac:dyDescent="0.3">
      <c r="B435" s="73">
        <v>43935</v>
      </c>
      <c r="C435" s="16">
        <v>78.963999999999999</v>
      </c>
      <c r="D435" s="17">
        <v>14.661</v>
      </c>
      <c r="E435" s="16">
        <v>112.324</v>
      </c>
      <c r="F435" s="17">
        <v>1.2270000000000001</v>
      </c>
      <c r="G435" s="16">
        <v>101.245</v>
      </c>
      <c r="H435" s="17">
        <v>-3.9E-2</v>
      </c>
      <c r="I435" s="16">
        <v>114.5078125</v>
      </c>
      <c r="J435" s="17">
        <v>0.72199999999999998</v>
      </c>
      <c r="K435" s="103">
        <v>0.34100000000000003</v>
      </c>
      <c r="L435" s="103">
        <v>1.7809999999999999</v>
      </c>
      <c r="M435" s="103">
        <v>1237.3330000000001</v>
      </c>
      <c r="N435" s="103">
        <v>2846.06</v>
      </c>
      <c r="O435" s="103">
        <v>20.11</v>
      </c>
      <c r="P435" s="103">
        <v>107.22</v>
      </c>
      <c r="Q435" s="103">
        <v>0.91069999999999995</v>
      </c>
      <c r="R435" s="103">
        <v>0.79200000000000004</v>
      </c>
    </row>
    <row r="436" spans="2:18" x14ac:dyDescent="0.3">
      <c r="B436" s="73">
        <v>43934</v>
      </c>
      <c r="C436" s="16">
        <v>75.13</v>
      </c>
      <c r="D436" s="17">
        <v>15.951000000000001</v>
      </c>
      <c r="E436" s="16">
        <v>112.438</v>
      </c>
      <c r="F436" s="17">
        <v>1.2130000000000001</v>
      </c>
      <c r="G436" s="16">
        <v>101.3</v>
      </c>
      <c r="H436" s="17">
        <v>-4.4999999999999998E-2</v>
      </c>
      <c r="I436" s="16">
        <v>114.2734375</v>
      </c>
      <c r="J436" s="17">
        <v>0.747</v>
      </c>
      <c r="K436" s="103">
        <v>0.30599999999999999</v>
      </c>
      <c r="L436" s="103">
        <v>1.5880000000000001</v>
      </c>
      <c r="M436" s="103">
        <v>1212.0419999999999</v>
      </c>
      <c r="N436" s="103">
        <v>2761.63</v>
      </c>
      <c r="O436" s="103">
        <v>22.41</v>
      </c>
      <c r="P436" s="103">
        <v>107.77</v>
      </c>
      <c r="Q436" s="103">
        <v>0.91669999999999996</v>
      </c>
      <c r="R436" s="103">
        <v>0.79979999999999996</v>
      </c>
    </row>
    <row r="437" spans="2:18" x14ac:dyDescent="0.3">
      <c r="B437" s="73">
        <v>43930</v>
      </c>
      <c r="C437" s="16">
        <v>75.19</v>
      </c>
      <c r="D437" s="17">
        <v>15.927</v>
      </c>
      <c r="E437" s="16">
        <v>112.44199999999999</v>
      </c>
      <c r="F437" s="17">
        <v>1.2130000000000001</v>
      </c>
      <c r="G437" s="16">
        <v>101.18300000000001</v>
      </c>
      <c r="H437" s="17">
        <v>-3.2000000000000001E-2</v>
      </c>
      <c r="I437" s="16">
        <v>114.7265625</v>
      </c>
      <c r="J437" s="17">
        <v>0.7</v>
      </c>
      <c r="K437" s="103">
        <v>0.30599999999999999</v>
      </c>
      <c r="L437" s="103">
        <v>1.5880000000000001</v>
      </c>
      <c r="M437" s="103">
        <v>1246.7260000000001</v>
      </c>
      <c r="N437" s="103">
        <v>2789.82</v>
      </c>
      <c r="O437" s="103">
        <v>22.76</v>
      </c>
      <c r="P437" s="103">
        <v>108.49</v>
      </c>
      <c r="Q437" s="103">
        <v>0.91500000000000004</v>
      </c>
      <c r="R437" s="103">
        <v>0.8024</v>
      </c>
    </row>
    <row r="438" spans="2:18" x14ac:dyDescent="0.3">
      <c r="B438" s="73">
        <v>43929</v>
      </c>
      <c r="C438" s="16">
        <v>71.501000000000005</v>
      </c>
      <c r="D438" s="17">
        <v>17.248000000000001</v>
      </c>
      <c r="E438" s="16">
        <v>110.896</v>
      </c>
      <c r="F438" s="17">
        <v>1.4119999999999999</v>
      </c>
      <c r="G438" s="16">
        <v>101.175</v>
      </c>
      <c r="H438" s="17">
        <v>-3.1E-2</v>
      </c>
      <c r="I438" s="16">
        <v>114.2109375</v>
      </c>
      <c r="J438" s="17">
        <v>0.75600000000000001</v>
      </c>
      <c r="K438" s="103">
        <v>0.38400000000000001</v>
      </c>
      <c r="L438" s="103">
        <v>1.649</v>
      </c>
      <c r="M438" s="103">
        <v>1191.664</v>
      </c>
      <c r="N438" s="103">
        <v>2749.98</v>
      </c>
      <c r="O438" s="103">
        <v>25.09</v>
      </c>
      <c r="P438" s="103">
        <v>108.83</v>
      </c>
      <c r="Q438" s="103">
        <v>0.92120000000000002</v>
      </c>
      <c r="R438" s="103">
        <v>0.80740000000000001</v>
      </c>
    </row>
    <row r="439" spans="2:18" x14ac:dyDescent="0.3">
      <c r="B439" s="73">
        <v>43928</v>
      </c>
      <c r="C439" s="16">
        <v>71.534000000000006</v>
      </c>
      <c r="D439" s="17">
        <v>17.221</v>
      </c>
      <c r="E439" s="16">
        <v>110.762</v>
      </c>
      <c r="F439" s="17">
        <v>1.431</v>
      </c>
      <c r="G439" s="16">
        <v>101.239</v>
      </c>
      <c r="H439" s="17">
        <v>-3.7999999999999999E-2</v>
      </c>
      <c r="I439" s="16">
        <v>114.765625</v>
      </c>
      <c r="J439" s="17">
        <v>0.69799999999999995</v>
      </c>
      <c r="K439" s="103">
        <v>0.41399999999999998</v>
      </c>
      <c r="L439" s="103">
        <v>1.613</v>
      </c>
      <c r="M439" s="103">
        <v>1139.17</v>
      </c>
      <c r="N439" s="103">
        <v>2659.41</v>
      </c>
      <c r="O439" s="103">
        <v>23.63</v>
      </c>
      <c r="P439" s="103">
        <v>108.76</v>
      </c>
      <c r="Q439" s="103">
        <v>0.91810000000000003</v>
      </c>
      <c r="R439" s="103">
        <v>0.81089999999999995</v>
      </c>
    </row>
    <row r="440" spans="2:18" x14ac:dyDescent="0.3">
      <c r="B440" s="73">
        <v>43927</v>
      </c>
      <c r="C440" s="16">
        <v>71.558000000000007</v>
      </c>
      <c r="D440" s="17">
        <v>17.209</v>
      </c>
      <c r="E440" s="16">
        <v>110.509</v>
      </c>
      <c r="F440" s="17">
        <v>1.464</v>
      </c>
      <c r="G440" s="16">
        <v>101.303</v>
      </c>
      <c r="H440" s="17">
        <v>-4.4999999999999998E-2</v>
      </c>
      <c r="I440" s="16">
        <v>115.1328125</v>
      </c>
      <c r="J440" s="17">
        <v>0.66</v>
      </c>
      <c r="K440" s="103">
        <v>0.33400000000000002</v>
      </c>
      <c r="L440" s="103">
        <v>1.4870000000000001</v>
      </c>
      <c r="M440" s="103">
        <v>1138.778</v>
      </c>
      <c r="N440" s="103">
        <v>2663.68</v>
      </c>
      <c r="O440" s="103">
        <v>26.08</v>
      </c>
      <c r="P440" s="103">
        <v>109.22</v>
      </c>
      <c r="Q440" s="103">
        <v>0.92649999999999999</v>
      </c>
      <c r="R440" s="103">
        <v>0.81759999999999999</v>
      </c>
    </row>
    <row r="441" spans="2:18" x14ac:dyDescent="0.3">
      <c r="B441" s="73">
        <v>43924</v>
      </c>
      <c r="C441" s="16">
        <v>71.637</v>
      </c>
      <c r="D441" s="17">
        <v>17.175999999999998</v>
      </c>
      <c r="E441" s="16">
        <v>109.997</v>
      </c>
      <c r="F441" s="17">
        <v>1.5309999999999999</v>
      </c>
      <c r="G441" s="16">
        <v>101.54900000000001</v>
      </c>
      <c r="H441" s="17">
        <v>-7.1999999999999995E-2</v>
      </c>
      <c r="I441" s="16">
        <v>115.8203125</v>
      </c>
      <c r="J441" s="17">
        <v>0.58799999999999997</v>
      </c>
      <c r="K441" s="103">
        <v>0.311</v>
      </c>
      <c r="L441" s="103">
        <v>1.546</v>
      </c>
      <c r="M441" s="103">
        <v>1052.0530000000001</v>
      </c>
      <c r="N441" s="103">
        <v>2488.65</v>
      </c>
      <c r="O441" s="103">
        <v>28.34</v>
      </c>
      <c r="P441" s="103">
        <v>108.55</v>
      </c>
      <c r="Q441" s="103">
        <v>0.92620000000000002</v>
      </c>
      <c r="R441" s="103">
        <v>0.81520000000000004</v>
      </c>
    </row>
    <row r="442" spans="2:18" x14ac:dyDescent="0.3">
      <c r="B442" s="73">
        <v>43923</v>
      </c>
      <c r="C442" s="16">
        <v>71.8</v>
      </c>
      <c r="D442" s="17">
        <v>17.113</v>
      </c>
      <c r="E442" s="16">
        <v>110.032</v>
      </c>
      <c r="F442" s="17">
        <v>1.526</v>
      </c>
      <c r="G442" s="16">
        <v>101.459</v>
      </c>
      <c r="H442" s="17">
        <v>-6.2E-2</v>
      </c>
      <c r="I442" s="16">
        <v>115.8515625</v>
      </c>
      <c r="J442" s="17">
        <v>0.58699999999999997</v>
      </c>
      <c r="K442" s="103">
        <v>0.33300000000000002</v>
      </c>
      <c r="L442" s="103">
        <v>1.4630000000000001</v>
      </c>
      <c r="M442" s="103">
        <v>1085.808</v>
      </c>
      <c r="N442" s="103">
        <v>2526.9</v>
      </c>
      <c r="O442" s="103">
        <v>25.32</v>
      </c>
      <c r="P442" s="103">
        <v>107.91</v>
      </c>
      <c r="Q442" s="103">
        <v>0.92100000000000004</v>
      </c>
      <c r="R442" s="103">
        <v>0.80669999999999997</v>
      </c>
    </row>
    <row r="443" spans="2:18" x14ac:dyDescent="0.3">
      <c r="B443" s="73">
        <v>43922</v>
      </c>
      <c r="C443" s="16">
        <v>74.293999999999997</v>
      </c>
      <c r="D443" s="17">
        <v>16.207000000000001</v>
      </c>
      <c r="E443" s="16">
        <v>109.895</v>
      </c>
      <c r="F443" s="17">
        <v>1.546</v>
      </c>
      <c r="G443" s="16">
        <v>101.34099999999999</v>
      </c>
      <c r="H443" s="17">
        <v>-4.9000000000000002E-2</v>
      </c>
      <c r="I443" s="16">
        <v>116.0078125</v>
      </c>
      <c r="J443" s="17">
        <v>0.57099999999999995</v>
      </c>
      <c r="K443" s="103">
        <v>0.314</v>
      </c>
      <c r="L443" s="103">
        <v>1.5049999999999999</v>
      </c>
      <c r="M443" s="103">
        <v>1071.9939999999999</v>
      </c>
      <c r="N443" s="103">
        <v>2470.5</v>
      </c>
      <c r="O443" s="103">
        <v>20.309999999999999</v>
      </c>
      <c r="P443" s="103">
        <v>107.17</v>
      </c>
      <c r="Q443" s="103">
        <v>0.91220000000000001</v>
      </c>
      <c r="R443" s="103">
        <v>0.80859999999999999</v>
      </c>
    </row>
    <row r="444" spans="2:18" x14ac:dyDescent="0.3">
      <c r="B444" s="73">
        <v>43921</v>
      </c>
      <c r="C444" s="16">
        <v>74.876000000000005</v>
      </c>
      <c r="D444" s="17">
        <v>16</v>
      </c>
      <c r="E444" s="16">
        <v>110.247</v>
      </c>
      <c r="F444" s="17">
        <v>1.5</v>
      </c>
      <c r="G444" s="16">
        <v>101.223</v>
      </c>
      <c r="H444" s="17">
        <v>-3.5999999999999997E-2</v>
      </c>
      <c r="I444" s="16">
        <v>115.2109375</v>
      </c>
      <c r="J444" s="17">
        <v>0.65400000000000003</v>
      </c>
      <c r="K444" s="103">
        <v>0.35599999999999998</v>
      </c>
      <c r="L444" s="103">
        <v>1.5189999999999999</v>
      </c>
      <c r="M444" s="103">
        <v>1153.1030000000001</v>
      </c>
      <c r="N444" s="103">
        <v>2584.59</v>
      </c>
      <c r="O444" s="103">
        <v>20.48</v>
      </c>
      <c r="P444" s="103">
        <v>107.54</v>
      </c>
      <c r="Q444" s="103">
        <v>0.90639999999999998</v>
      </c>
      <c r="R444" s="103">
        <v>0.80559999999999998</v>
      </c>
    </row>
    <row r="445" spans="2:18" x14ac:dyDescent="0.3">
      <c r="B445" s="73">
        <v>43920</v>
      </c>
      <c r="C445" s="16">
        <v>75.03</v>
      </c>
      <c r="D445" s="17">
        <v>15.943</v>
      </c>
      <c r="E445" s="16">
        <v>109.917</v>
      </c>
      <c r="F445" s="17">
        <v>1.544</v>
      </c>
      <c r="G445" s="16">
        <v>101.479</v>
      </c>
      <c r="H445" s="17">
        <v>-6.4000000000000001E-2</v>
      </c>
      <c r="I445" s="16">
        <v>114.6015625</v>
      </c>
      <c r="J445" s="17">
        <v>0.71899999999999997</v>
      </c>
      <c r="K445" s="103">
        <v>0.33600000000000002</v>
      </c>
      <c r="L445" s="103">
        <v>1.4750000000000001</v>
      </c>
      <c r="M445" s="103">
        <v>1158.317</v>
      </c>
      <c r="N445" s="103">
        <v>2626.65</v>
      </c>
      <c r="O445" s="103">
        <v>20.09</v>
      </c>
      <c r="P445" s="103">
        <v>107.76</v>
      </c>
      <c r="Q445" s="103">
        <v>0.90529999999999999</v>
      </c>
      <c r="R445" s="103">
        <v>0.80520000000000003</v>
      </c>
    </row>
    <row r="446" spans="2:18" x14ac:dyDescent="0.3">
      <c r="B446" s="73">
        <v>43917</v>
      </c>
      <c r="C446" s="16">
        <v>66.039000000000001</v>
      </c>
      <c r="D446" s="17">
        <v>19.318999999999999</v>
      </c>
      <c r="E446" s="16">
        <v>109.774</v>
      </c>
      <c r="F446" s="17">
        <v>1.5620000000000001</v>
      </c>
      <c r="G446" s="16">
        <v>101.233</v>
      </c>
      <c r="H446" s="17">
        <v>-3.6999999999999998E-2</v>
      </c>
      <c r="I446" s="16">
        <v>115.078125</v>
      </c>
      <c r="J446" s="17">
        <v>0.66900000000000004</v>
      </c>
      <c r="K446" s="103">
        <v>0.36699999999999999</v>
      </c>
      <c r="L446" s="103">
        <v>1.323</v>
      </c>
      <c r="M446" s="103">
        <v>1131.9880000000001</v>
      </c>
      <c r="N446" s="103">
        <v>2541.4699999999998</v>
      </c>
      <c r="O446" s="103">
        <v>21.51</v>
      </c>
      <c r="P446" s="103">
        <v>107.94</v>
      </c>
      <c r="Q446" s="103">
        <v>0.89800000000000002</v>
      </c>
      <c r="R446" s="103">
        <v>0.80289999999999995</v>
      </c>
    </row>
    <row r="447" spans="2:18" x14ac:dyDescent="0.3">
      <c r="B447" s="73">
        <v>43916</v>
      </c>
      <c r="C447" s="16">
        <v>65.902000000000001</v>
      </c>
      <c r="D447" s="17">
        <v>19.375</v>
      </c>
      <c r="E447" s="16">
        <v>108.73699999999999</v>
      </c>
      <c r="F447" s="17">
        <v>1.698</v>
      </c>
      <c r="G447" s="16">
        <v>101.417</v>
      </c>
      <c r="H447" s="17">
        <v>-5.7000000000000002E-2</v>
      </c>
      <c r="I447" s="16">
        <v>113.4921875</v>
      </c>
      <c r="J447" s="17">
        <v>0.83799999999999997</v>
      </c>
      <c r="K447" s="103">
        <v>0.39900000000000002</v>
      </c>
      <c r="L447" s="103">
        <v>1.2210000000000001</v>
      </c>
      <c r="M447" s="103">
        <v>1180.319</v>
      </c>
      <c r="N447" s="103">
        <v>2630.07</v>
      </c>
      <c r="O447" s="103">
        <v>22.6</v>
      </c>
      <c r="P447" s="103">
        <v>109.58</v>
      </c>
      <c r="Q447" s="103">
        <v>0.90639999999999998</v>
      </c>
      <c r="R447" s="103">
        <v>0.81920000000000004</v>
      </c>
    </row>
    <row r="448" spans="2:18" x14ac:dyDescent="0.3">
      <c r="B448" s="73">
        <v>43915</v>
      </c>
      <c r="C448" s="16">
        <v>65.745000000000005</v>
      </c>
      <c r="D448" s="17">
        <v>19.425999999999998</v>
      </c>
      <c r="E448" s="16">
        <v>108.651</v>
      </c>
      <c r="F448" s="17">
        <v>1.71</v>
      </c>
      <c r="G448" s="16">
        <v>100.834</v>
      </c>
      <c r="H448" s="17">
        <v>7.0000000000000001E-3</v>
      </c>
      <c r="I448" s="16">
        <v>113.265625</v>
      </c>
      <c r="J448" s="17">
        <v>0.86199999999999999</v>
      </c>
      <c r="K448" s="103">
        <v>0.44500000000000001</v>
      </c>
      <c r="L448" s="103">
        <v>1.5389999999999999</v>
      </c>
      <c r="M448" s="103">
        <v>1110.365</v>
      </c>
      <c r="N448" s="103">
        <v>2475.56</v>
      </c>
      <c r="O448" s="103">
        <v>24.49</v>
      </c>
      <c r="P448" s="103">
        <v>111.21</v>
      </c>
      <c r="Q448" s="103">
        <v>0.91890000000000005</v>
      </c>
      <c r="R448" s="103">
        <v>0.8417</v>
      </c>
    </row>
    <row r="449" spans="2:18" x14ac:dyDescent="0.3">
      <c r="B449" s="73">
        <v>43914</v>
      </c>
      <c r="C449" s="16">
        <v>59.631</v>
      </c>
      <c r="D449" s="17">
        <v>22.09</v>
      </c>
      <c r="E449" s="16">
        <v>105.89700000000001</v>
      </c>
      <c r="F449" s="17">
        <v>2.077</v>
      </c>
      <c r="G449" s="16">
        <v>101.08</v>
      </c>
      <c r="H449" s="17">
        <v>-0.02</v>
      </c>
      <c r="I449" s="16">
        <v>113.3671875</v>
      </c>
      <c r="J449" s="17">
        <v>0.85199999999999998</v>
      </c>
      <c r="K449" s="103">
        <v>0.47899999999999998</v>
      </c>
      <c r="L449" s="103">
        <v>1.5609999999999999</v>
      </c>
      <c r="M449" s="103">
        <v>1096.5550000000001</v>
      </c>
      <c r="N449" s="103">
        <v>2447.33</v>
      </c>
      <c r="O449" s="103">
        <v>24.01</v>
      </c>
      <c r="P449" s="103">
        <v>111.23</v>
      </c>
      <c r="Q449" s="103">
        <v>0.92700000000000005</v>
      </c>
      <c r="R449" s="103">
        <v>0.85019999999999996</v>
      </c>
    </row>
    <row r="450" spans="2:18" x14ac:dyDescent="0.3">
      <c r="B450" s="73">
        <v>43913</v>
      </c>
      <c r="C450" s="16">
        <v>59.381</v>
      </c>
      <c r="D450" s="17">
        <v>22.201000000000001</v>
      </c>
      <c r="E450" s="16">
        <v>107.04300000000001</v>
      </c>
      <c r="F450" s="17">
        <v>1.9239999999999999</v>
      </c>
      <c r="G450" s="16">
        <v>100.699</v>
      </c>
      <c r="H450" s="17">
        <v>2.1999999999999999E-2</v>
      </c>
      <c r="I450" s="16">
        <v>113.859375</v>
      </c>
      <c r="J450" s="17">
        <v>0.8</v>
      </c>
      <c r="K450" s="103">
        <v>0.42499999999999999</v>
      </c>
      <c r="L450" s="103">
        <v>1.577</v>
      </c>
      <c r="M450" s="103">
        <v>1002.417</v>
      </c>
      <c r="N450" s="103">
        <v>2237.4</v>
      </c>
      <c r="O450" s="103">
        <v>23.36</v>
      </c>
      <c r="P450" s="103">
        <v>111.23</v>
      </c>
      <c r="Q450" s="103">
        <v>0.9325</v>
      </c>
      <c r="R450" s="103">
        <v>0.86609999999999998</v>
      </c>
    </row>
    <row r="451" spans="2:18" x14ac:dyDescent="0.3">
      <c r="B451" s="73">
        <v>43910</v>
      </c>
      <c r="C451" s="16">
        <v>59.121000000000002</v>
      </c>
      <c r="D451" s="17">
        <v>22.318000000000001</v>
      </c>
      <c r="E451" s="16">
        <v>104.85</v>
      </c>
      <c r="F451" s="17">
        <v>2.2200000000000002</v>
      </c>
      <c r="G451" s="16">
        <v>100.80800000000001</v>
      </c>
      <c r="H451" s="17">
        <v>0.01</v>
      </c>
      <c r="I451" s="16">
        <v>113.0078125</v>
      </c>
      <c r="J451" s="17">
        <v>0.89100000000000001</v>
      </c>
      <c r="K451" s="103">
        <v>0.56200000000000006</v>
      </c>
      <c r="L451" s="103">
        <v>1.6279999999999999</v>
      </c>
      <c r="M451" s="103">
        <v>1013.889</v>
      </c>
      <c r="N451" s="103">
        <v>2304.92</v>
      </c>
      <c r="O451" s="103">
        <v>22.43</v>
      </c>
      <c r="P451" s="103">
        <v>110.93</v>
      </c>
      <c r="Q451" s="103">
        <v>0.93489999999999995</v>
      </c>
      <c r="R451" s="103">
        <v>0.85960000000000003</v>
      </c>
    </row>
    <row r="452" spans="2:18" x14ac:dyDescent="0.3">
      <c r="B452" s="73">
        <v>43909</v>
      </c>
      <c r="C452" s="16">
        <v>59.045000000000002</v>
      </c>
      <c r="D452" s="17">
        <v>22.347999999999999</v>
      </c>
      <c r="E452" s="16">
        <v>102.492</v>
      </c>
      <c r="F452" s="17">
        <v>2.5459999999999998</v>
      </c>
      <c r="G452" s="16">
        <v>100.80800000000001</v>
      </c>
      <c r="H452" s="17">
        <v>0.01</v>
      </c>
      <c r="I452" s="16">
        <v>109.9765625</v>
      </c>
      <c r="J452" s="17">
        <v>1.22</v>
      </c>
      <c r="K452" s="103">
        <v>0.72399999999999998</v>
      </c>
      <c r="L452" s="103">
        <v>1.7370000000000001</v>
      </c>
      <c r="M452" s="103">
        <v>1058.749</v>
      </c>
      <c r="N452" s="103">
        <v>2409.39</v>
      </c>
      <c r="O452" s="103">
        <v>25.22</v>
      </c>
      <c r="P452" s="103">
        <v>110.71</v>
      </c>
      <c r="Q452" s="103">
        <v>0.93530000000000002</v>
      </c>
      <c r="R452" s="103">
        <v>0.87060000000000004</v>
      </c>
    </row>
    <row r="453" spans="2:18" x14ac:dyDescent="0.3">
      <c r="B453" s="73">
        <v>43908</v>
      </c>
      <c r="C453" s="16">
        <v>66.399000000000001</v>
      </c>
      <c r="D453" s="17">
        <v>19.13</v>
      </c>
      <c r="E453" s="16">
        <v>102.179</v>
      </c>
      <c r="F453" s="17">
        <v>2.59</v>
      </c>
      <c r="G453" s="16">
        <v>100.809</v>
      </c>
      <c r="H453" s="17">
        <v>0.01</v>
      </c>
      <c r="I453" s="16">
        <v>109.640625</v>
      </c>
      <c r="J453" s="17">
        <v>1.2569999999999999</v>
      </c>
      <c r="K453" s="103">
        <v>0.79600000000000004</v>
      </c>
      <c r="L453" s="103">
        <v>2.4279999999999999</v>
      </c>
      <c r="M453" s="103">
        <v>991.16</v>
      </c>
      <c r="N453" s="103">
        <v>2398.1</v>
      </c>
      <c r="O453" s="103">
        <v>20.37</v>
      </c>
      <c r="P453" s="103">
        <v>108.08</v>
      </c>
      <c r="Q453" s="103">
        <v>0.91600000000000004</v>
      </c>
      <c r="R453" s="103">
        <v>0.86040000000000005</v>
      </c>
    </row>
    <row r="454" spans="2:18" x14ac:dyDescent="0.3">
      <c r="B454" s="73">
        <v>43907</v>
      </c>
      <c r="C454" s="16">
        <v>68.311000000000007</v>
      </c>
      <c r="D454" s="17">
        <v>18.367999999999999</v>
      </c>
      <c r="E454" s="16">
        <v>106.111</v>
      </c>
      <c r="F454" s="17">
        <v>2.0499999999999998</v>
      </c>
      <c r="G454" s="16">
        <v>101.31100000000001</v>
      </c>
      <c r="H454" s="17">
        <v>-4.4999999999999998E-2</v>
      </c>
      <c r="I454" s="16">
        <v>110.9296875</v>
      </c>
      <c r="J454" s="17">
        <v>1.1160000000000001</v>
      </c>
      <c r="K454" s="103">
        <v>0.55400000000000005</v>
      </c>
      <c r="L454" s="103">
        <v>2.351</v>
      </c>
      <c r="M454" s="103">
        <v>1106.51</v>
      </c>
      <c r="N454" s="103">
        <v>2529.19</v>
      </c>
      <c r="O454" s="103">
        <v>26.95</v>
      </c>
      <c r="P454" s="103">
        <v>107.7</v>
      </c>
      <c r="Q454" s="103">
        <v>0.9093</v>
      </c>
      <c r="R454" s="103">
        <v>0.82950000000000002</v>
      </c>
    </row>
    <row r="455" spans="2:18" x14ac:dyDescent="0.3">
      <c r="B455" s="73">
        <v>43906</v>
      </c>
      <c r="C455" s="16">
        <v>69.771000000000001</v>
      </c>
      <c r="D455" s="17">
        <v>17.805</v>
      </c>
      <c r="E455" s="16">
        <v>108.744</v>
      </c>
      <c r="F455" s="17">
        <v>1.702</v>
      </c>
      <c r="G455" s="16">
        <v>101.357</v>
      </c>
      <c r="H455" s="17">
        <v>-0.05</v>
      </c>
      <c r="I455" s="16">
        <v>114.3984375</v>
      </c>
      <c r="J455" s="17">
        <v>0.746</v>
      </c>
      <c r="K455" s="103">
        <v>0.438</v>
      </c>
      <c r="L455" s="103">
        <v>2.161</v>
      </c>
      <c r="M455" s="103">
        <v>1037.4159999999999</v>
      </c>
      <c r="N455" s="103">
        <v>2386.13</v>
      </c>
      <c r="O455" s="103">
        <v>28.7</v>
      </c>
      <c r="P455" s="103">
        <v>105.83</v>
      </c>
      <c r="Q455" s="103">
        <v>0.89439999999999997</v>
      </c>
      <c r="R455" s="103">
        <v>0.81489999999999996</v>
      </c>
    </row>
    <row r="456" spans="2:18" x14ac:dyDescent="0.3">
      <c r="B456" s="73">
        <v>43903</v>
      </c>
      <c r="C456" s="16">
        <v>75.634</v>
      </c>
      <c r="D456" s="17">
        <v>15.695</v>
      </c>
      <c r="E456" s="16">
        <v>107.71599999999999</v>
      </c>
      <c r="F456" s="17">
        <v>1.837</v>
      </c>
      <c r="G456" s="16">
        <v>101.357</v>
      </c>
      <c r="H456" s="17">
        <v>-0.05</v>
      </c>
      <c r="I456" s="16">
        <v>111.8515625</v>
      </c>
      <c r="J456" s="17">
        <v>1.0169999999999999</v>
      </c>
      <c r="K456" s="103">
        <v>0.41299999999999998</v>
      </c>
      <c r="L456" s="103">
        <v>1.7829999999999999</v>
      </c>
      <c r="M456" s="103">
        <v>1209.46</v>
      </c>
      <c r="N456" s="103">
        <v>2711.02</v>
      </c>
      <c r="O456" s="103">
        <v>31.73</v>
      </c>
      <c r="P456" s="103">
        <v>107.62</v>
      </c>
      <c r="Q456" s="103">
        <v>0.90039999999999998</v>
      </c>
      <c r="R456" s="103">
        <v>0.81459999999999999</v>
      </c>
    </row>
    <row r="457" spans="2:18" x14ac:dyDescent="0.3">
      <c r="B457" s="73">
        <v>43902</v>
      </c>
      <c r="C457" s="16">
        <v>76.406000000000006</v>
      </c>
      <c r="D457" s="17">
        <v>15.430999999999999</v>
      </c>
      <c r="E457" s="16">
        <v>108.601</v>
      </c>
      <c r="F457" s="17">
        <v>1.7210000000000001</v>
      </c>
      <c r="G457" s="16">
        <v>102.173</v>
      </c>
      <c r="H457" s="17">
        <v>-0.13800000000000001</v>
      </c>
      <c r="I457" s="16">
        <v>113.3984375</v>
      </c>
      <c r="J457" s="17">
        <v>0.85299999999999998</v>
      </c>
      <c r="K457" s="103">
        <v>0.26500000000000001</v>
      </c>
      <c r="L457" s="103">
        <v>1.7569999999999999</v>
      </c>
      <c r="M457" s="103">
        <v>1122.93</v>
      </c>
      <c r="N457" s="103">
        <v>2480.64</v>
      </c>
      <c r="O457" s="103">
        <v>31.5</v>
      </c>
      <c r="P457" s="103">
        <v>104.64</v>
      </c>
      <c r="Q457" s="103">
        <v>0.89410000000000001</v>
      </c>
      <c r="R457" s="103">
        <v>0.79569999999999996</v>
      </c>
    </row>
    <row r="458" spans="2:18" x14ac:dyDescent="0.3">
      <c r="B458" s="73">
        <v>43901</v>
      </c>
      <c r="C458" s="16">
        <v>81.114999999999995</v>
      </c>
      <c r="D458" s="17">
        <v>13.898</v>
      </c>
      <c r="E458" s="16">
        <v>109.504</v>
      </c>
      <c r="F458" s="17">
        <v>1.605</v>
      </c>
      <c r="G458" s="16">
        <v>102.31399999999999</v>
      </c>
      <c r="H458" s="17">
        <v>-0.153</v>
      </c>
      <c r="I458" s="16">
        <v>112.59375</v>
      </c>
      <c r="J458" s="17">
        <v>0.93899999999999995</v>
      </c>
      <c r="K458" s="103">
        <v>0.29599999999999999</v>
      </c>
      <c r="L458" s="103">
        <v>1.173</v>
      </c>
      <c r="M458" s="103">
        <v>1264.296</v>
      </c>
      <c r="N458" s="103">
        <v>2741.38</v>
      </c>
      <c r="O458" s="103">
        <v>32.979999999999997</v>
      </c>
      <c r="P458" s="103">
        <v>104.54</v>
      </c>
      <c r="Q458" s="103">
        <v>0.88729999999999998</v>
      </c>
      <c r="R458" s="103">
        <v>0.77990000000000004</v>
      </c>
    </row>
    <row r="459" spans="2:18" x14ac:dyDescent="0.3">
      <c r="B459" s="73">
        <v>43900</v>
      </c>
      <c r="C459" s="16">
        <v>81.563999999999993</v>
      </c>
      <c r="D459" s="17">
        <v>13.757</v>
      </c>
      <c r="E459" s="16">
        <v>110.048</v>
      </c>
      <c r="F459" s="17">
        <v>1.5349999999999999</v>
      </c>
      <c r="G459" s="16">
        <v>102.437</v>
      </c>
      <c r="H459" s="17">
        <v>-0.16600000000000001</v>
      </c>
      <c r="I459" s="16">
        <v>113.453125</v>
      </c>
      <c r="J459" s="17">
        <v>0.84799999999999998</v>
      </c>
      <c r="K459" s="103">
        <v>0.24</v>
      </c>
      <c r="L459" s="103">
        <v>1.325</v>
      </c>
      <c r="M459" s="103">
        <v>1350.8979999999999</v>
      </c>
      <c r="N459" s="103">
        <v>2882.23</v>
      </c>
      <c r="O459" s="103">
        <v>34.36</v>
      </c>
      <c r="P459" s="103">
        <v>105.64</v>
      </c>
      <c r="Q459" s="103">
        <v>0.88639999999999997</v>
      </c>
      <c r="R459" s="103">
        <v>0.77459999999999996</v>
      </c>
    </row>
    <row r="460" spans="2:18" x14ac:dyDescent="0.3">
      <c r="B460" s="73">
        <v>43899</v>
      </c>
      <c r="C460" s="16">
        <v>80.316999999999993</v>
      </c>
      <c r="D460" s="17">
        <v>14.144</v>
      </c>
      <c r="E460" s="16">
        <v>111.476</v>
      </c>
      <c r="F460" s="17">
        <v>1.353</v>
      </c>
      <c r="G460" s="16">
        <v>103.16500000000001</v>
      </c>
      <c r="H460" s="17">
        <v>-0.24299999999999999</v>
      </c>
      <c r="I460" s="16">
        <v>115.96875</v>
      </c>
      <c r="J460" s="17">
        <v>0.58599999999999997</v>
      </c>
      <c r="K460" s="103">
        <v>0.159</v>
      </c>
      <c r="L460" s="103">
        <v>1.42</v>
      </c>
      <c r="M460" s="103">
        <v>1313.44</v>
      </c>
      <c r="N460" s="103">
        <v>2746.56</v>
      </c>
      <c r="O460" s="103">
        <v>31.13</v>
      </c>
      <c r="P460" s="103">
        <v>102.36</v>
      </c>
      <c r="Q460" s="103">
        <v>0.87350000000000005</v>
      </c>
      <c r="R460" s="103">
        <v>0.76219999999999999</v>
      </c>
    </row>
    <row r="461" spans="2:18" x14ac:dyDescent="0.3">
      <c r="B461" s="73">
        <v>43896</v>
      </c>
      <c r="C461" s="16">
        <v>85.043999999999997</v>
      </c>
      <c r="D461" s="17">
        <v>12.705</v>
      </c>
      <c r="E461" s="16">
        <v>111.428</v>
      </c>
      <c r="F461" s="17">
        <v>1.36</v>
      </c>
      <c r="G461" s="16">
        <v>102.78700000000001</v>
      </c>
      <c r="H461" s="17">
        <v>-0.20300000000000001</v>
      </c>
      <c r="I461" s="16">
        <v>114.25</v>
      </c>
      <c r="J461" s="17">
        <v>0.76500000000000001</v>
      </c>
      <c r="K461" s="103">
        <v>0.23599999999999999</v>
      </c>
      <c r="L461" s="103">
        <v>1.07</v>
      </c>
      <c r="M461" s="103">
        <v>1449.221</v>
      </c>
      <c r="N461" s="103">
        <v>2972.37</v>
      </c>
      <c r="O461" s="103">
        <v>41.28</v>
      </c>
      <c r="P461" s="103">
        <v>105.39</v>
      </c>
      <c r="Q461" s="103">
        <v>0.88619999999999999</v>
      </c>
      <c r="R461" s="103">
        <v>0.76629999999999998</v>
      </c>
    </row>
    <row r="462" spans="2:18" x14ac:dyDescent="0.3">
      <c r="B462" s="73">
        <v>43895</v>
      </c>
      <c r="C462" s="16">
        <v>86.323999999999998</v>
      </c>
      <c r="D462" s="17">
        <v>12.331</v>
      </c>
      <c r="E462" s="16">
        <v>110.79300000000001</v>
      </c>
      <c r="F462" s="17">
        <v>1.4410000000000001</v>
      </c>
      <c r="G462" s="16">
        <v>102.422</v>
      </c>
      <c r="H462" s="17">
        <v>-0.16400000000000001</v>
      </c>
      <c r="I462" s="16">
        <v>112.9921875</v>
      </c>
      <c r="J462" s="17">
        <v>0.89900000000000002</v>
      </c>
      <c r="K462" s="103">
        <v>0.33100000000000002</v>
      </c>
      <c r="L462" s="103">
        <v>1.0649999999999999</v>
      </c>
      <c r="M462" s="103">
        <v>1478.8240000000001</v>
      </c>
      <c r="N462" s="103">
        <v>3023.94</v>
      </c>
      <c r="O462" s="103">
        <v>45.9</v>
      </c>
      <c r="P462" s="103">
        <v>106.16</v>
      </c>
      <c r="Q462" s="103">
        <v>0.89</v>
      </c>
      <c r="R462" s="103">
        <v>0.77200000000000002</v>
      </c>
    </row>
    <row r="463" spans="2:18" x14ac:dyDescent="0.3">
      <c r="B463" s="73">
        <v>43894</v>
      </c>
      <c r="C463" s="16">
        <v>86.111000000000004</v>
      </c>
      <c r="D463" s="17">
        <v>12.388999999999999</v>
      </c>
      <c r="E463" s="16">
        <v>110.167</v>
      </c>
      <c r="F463" s="17">
        <v>1.522</v>
      </c>
      <c r="G463" s="16">
        <v>102.57299999999999</v>
      </c>
      <c r="H463" s="17">
        <v>-0.18</v>
      </c>
      <c r="I463" s="16">
        <v>111.6796875</v>
      </c>
      <c r="J463" s="17">
        <v>1.04</v>
      </c>
      <c r="K463" s="103">
        <v>0.36899999999999999</v>
      </c>
      <c r="L463" s="103">
        <v>1.012</v>
      </c>
      <c r="M463" s="103">
        <v>1531.1969999999999</v>
      </c>
      <c r="N463" s="103">
        <v>3130.12</v>
      </c>
      <c r="O463" s="103">
        <v>46.78</v>
      </c>
      <c r="P463" s="103">
        <v>107.53</v>
      </c>
      <c r="Q463" s="103">
        <v>0.89810000000000001</v>
      </c>
      <c r="R463" s="103">
        <v>0.77680000000000005</v>
      </c>
    </row>
    <row r="464" spans="2:18" x14ac:dyDescent="0.3">
      <c r="B464" s="73">
        <v>43893</v>
      </c>
      <c r="C464" s="16">
        <v>85.727000000000004</v>
      </c>
      <c r="D464" s="17">
        <v>12.497999999999999</v>
      </c>
      <c r="E464" s="16">
        <v>110.471</v>
      </c>
      <c r="F464" s="17">
        <v>1.484</v>
      </c>
      <c r="G464" s="16">
        <v>102.367</v>
      </c>
      <c r="H464" s="17">
        <v>-0.158</v>
      </c>
      <c r="I464" s="16">
        <v>112.2109375</v>
      </c>
      <c r="J464" s="17">
        <v>0.98299999999999998</v>
      </c>
      <c r="K464" s="103">
        <v>0.39</v>
      </c>
      <c r="L464" s="103">
        <v>0.98599999999999999</v>
      </c>
      <c r="M464" s="103">
        <v>1486.0830000000001</v>
      </c>
      <c r="N464" s="103">
        <v>3003.37</v>
      </c>
      <c r="O464" s="103">
        <v>47.18</v>
      </c>
      <c r="P464" s="103">
        <v>107.13</v>
      </c>
      <c r="Q464" s="103">
        <v>0.89510000000000001</v>
      </c>
      <c r="R464" s="103">
        <v>0.78049999999999997</v>
      </c>
    </row>
    <row r="465" spans="2:18" x14ac:dyDescent="0.3">
      <c r="B465" s="73">
        <v>43892</v>
      </c>
      <c r="C465" s="16">
        <v>85.016000000000005</v>
      </c>
      <c r="D465" s="17">
        <v>12.704000000000001</v>
      </c>
      <c r="E465" s="16">
        <v>109.224</v>
      </c>
      <c r="F465" s="17">
        <v>1.645</v>
      </c>
      <c r="G465" s="16">
        <v>102.42400000000001</v>
      </c>
      <c r="H465" s="17">
        <v>-0.16400000000000001</v>
      </c>
      <c r="I465" s="16">
        <v>110.671875</v>
      </c>
      <c r="J465" s="17">
        <v>1.149</v>
      </c>
      <c r="K465" s="103">
        <v>0.40600000000000003</v>
      </c>
      <c r="L465" s="103">
        <v>1.1339999999999999</v>
      </c>
      <c r="M465" s="103">
        <v>1518.491</v>
      </c>
      <c r="N465" s="103">
        <v>3090.23</v>
      </c>
      <c r="O465" s="103">
        <v>46.75</v>
      </c>
      <c r="P465" s="103">
        <v>108.33</v>
      </c>
      <c r="Q465" s="103">
        <v>0.8982</v>
      </c>
      <c r="R465" s="103">
        <v>0.78410000000000002</v>
      </c>
    </row>
    <row r="466" spans="2:18" x14ac:dyDescent="0.3">
      <c r="B466" s="73">
        <v>43889</v>
      </c>
      <c r="C466" s="16">
        <v>83.48</v>
      </c>
      <c r="D466" s="17">
        <v>13.157</v>
      </c>
      <c r="E466" s="16">
        <v>108.83199999999999</v>
      </c>
      <c r="F466" s="17">
        <v>1.696</v>
      </c>
      <c r="G466" s="16">
        <v>102.764</v>
      </c>
      <c r="H466" s="17">
        <v>-0.2</v>
      </c>
      <c r="I466" s="16">
        <v>110.7890625</v>
      </c>
      <c r="J466" s="17">
        <v>1.137</v>
      </c>
      <c r="K466" s="103">
        <v>0.442</v>
      </c>
      <c r="L466" s="103">
        <v>1.1000000000000001</v>
      </c>
      <c r="M466" s="103">
        <v>1476.431</v>
      </c>
      <c r="N466" s="103">
        <v>2954.22</v>
      </c>
      <c r="O466" s="103">
        <v>44.76</v>
      </c>
      <c r="P466" s="103">
        <v>107.89</v>
      </c>
      <c r="Q466" s="103">
        <v>0.90690000000000004</v>
      </c>
      <c r="R466" s="103">
        <v>0.78010000000000002</v>
      </c>
    </row>
    <row r="467" spans="2:18" x14ac:dyDescent="0.3">
      <c r="B467" s="73">
        <v>43888</v>
      </c>
      <c r="C467" s="16">
        <v>84.861000000000004</v>
      </c>
      <c r="D467" s="17">
        <v>12.746</v>
      </c>
      <c r="E467" s="16">
        <v>108.124</v>
      </c>
      <c r="F467" s="17">
        <v>1.7889999999999999</v>
      </c>
      <c r="G467" s="16">
        <v>102.34099999999999</v>
      </c>
      <c r="H467" s="17">
        <v>-0.155</v>
      </c>
      <c r="I467" s="16">
        <v>109.7578125</v>
      </c>
      <c r="J467" s="17">
        <v>1.25</v>
      </c>
      <c r="K467" s="103">
        <v>0.47</v>
      </c>
      <c r="L467" s="103">
        <v>1.0720000000000001</v>
      </c>
      <c r="M467" s="103">
        <v>1497.87</v>
      </c>
      <c r="N467" s="103">
        <v>2978.76</v>
      </c>
      <c r="O467" s="103">
        <v>47.09</v>
      </c>
      <c r="P467" s="103">
        <v>109.59</v>
      </c>
      <c r="Q467" s="103">
        <v>0.90900000000000003</v>
      </c>
      <c r="R467" s="103">
        <v>0.77610000000000001</v>
      </c>
    </row>
    <row r="468" spans="2:18" x14ac:dyDescent="0.3">
      <c r="B468" s="73">
        <v>43887</v>
      </c>
      <c r="C468" s="16">
        <v>85.018000000000001</v>
      </c>
      <c r="D468" s="17">
        <v>12.694000000000001</v>
      </c>
      <c r="E468" s="16">
        <v>108.039</v>
      </c>
      <c r="F468" s="17">
        <v>1.8009999999999999</v>
      </c>
      <c r="G468" s="16">
        <v>102.117</v>
      </c>
      <c r="H468" s="17">
        <v>-0.13100000000000001</v>
      </c>
      <c r="I468" s="16">
        <v>109.0625</v>
      </c>
      <c r="J468" s="17">
        <v>1.327</v>
      </c>
      <c r="K468" s="103">
        <v>0.504</v>
      </c>
      <c r="L468" s="103">
        <v>0.99199999999999999</v>
      </c>
      <c r="M468" s="103">
        <v>1552.761</v>
      </c>
      <c r="N468" s="103">
        <v>3116.39</v>
      </c>
      <c r="O468" s="103">
        <v>48.73</v>
      </c>
      <c r="P468" s="103">
        <v>110.43</v>
      </c>
      <c r="Q468" s="103">
        <v>0.91910000000000003</v>
      </c>
      <c r="R468" s="103">
        <v>0.77510000000000001</v>
      </c>
    </row>
    <row r="469" spans="2:18" x14ac:dyDescent="0.3">
      <c r="B469" s="73">
        <v>43886</v>
      </c>
      <c r="C469" s="16">
        <v>85.77</v>
      </c>
      <c r="D469" s="17">
        <v>12.474</v>
      </c>
      <c r="E469" s="16">
        <v>107.804</v>
      </c>
      <c r="F469" s="17">
        <v>1.8320000000000001</v>
      </c>
      <c r="G469" s="16">
        <v>102.23</v>
      </c>
      <c r="H469" s="17">
        <v>-0.14299999999999999</v>
      </c>
      <c r="I469" s="16">
        <v>108.90625</v>
      </c>
      <c r="J469" s="17">
        <v>1.3440000000000001</v>
      </c>
      <c r="K469" s="103">
        <v>0.51900000000000002</v>
      </c>
      <c r="L469" s="103">
        <v>0.98599999999999999</v>
      </c>
      <c r="M469" s="103">
        <v>1571.8969999999999</v>
      </c>
      <c r="N469" s="103">
        <v>3128.21</v>
      </c>
      <c r="O469" s="103">
        <v>49.9</v>
      </c>
      <c r="P469" s="103">
        <v>110.2</v>
      </c>
      <c r="Q469" s="103">
        <v>0.91900000000000004</v>
      </c>
      <c r="R469" s="103">
        <v>0.76900000000000002</v>
      </c>
    </row>
    <row r="470" spans="2:18" x14ac:dyDescent="0.3">
      <c r="B470" s="73">
        <v>43885</v>
      </c>
      <c r="C470" s="16">
        <v>85.59</v>
      </c>
      <c r="D470" s="17">
        <v>12.523999999999999</v>
      </c>
      <c r="E470" s="16">
        <v>107.66200000000001</v>
      </c>
      <c r="F470" s="17">
        <v>1.851</v>
      </c>
      <c r="G470" s="16">
        <v>101.744</v>
      </c>
      <c r="H470" s="17">
        <v>-9.0999999999999998E-2</v>
      </c>
      <c r="I470" s="16">
        <v>108.75</v>
      </c>
      <c r="J470" s="17">
        <v>1.3620000000000001</v>
      </c>
      <c r="K470" s="103">
        <v>0.54</v>
      </c>
      <c r="L470" s="103">
        <v>0.96599999999999997</v>
      </c>
      <c r="M470" s="103">
        <v>1628.104</v>
      </c>
      <c r="N470" s="103">
        <v>3225.89</v>
      </c>
      <c r="O470" s="103">
        <v>51.43</v>
      </c>
      <c r="P470" s="103">
        <v>110.72</v>
      </c>
      <c r="Q470" s="103">
        <v>0.92130000000000001</v>
      </c>
      <c r="R470" s="103">
        <v>0.77359999999999995</v>
      </c>
    </row>
    <row r="471" spans="2:18" x14ac:dyDescent="0.3">
      <c r="B471" s="73">
        <v>43882</v>
      </c>
      <c r="C471" s="16">
        <v>87.272000000000006</v>
      </c>
      <c r="D471" s="17">
        <v>12.042</v>
      </c>
      <c r="E471" s="16">
        <v>107.292</v>
      </c>
      <c r="F471" s="17">
        <v>1.9</v>
      </c>
      <c r="G471" s="16">
        <v>101.754</v>
      </c>
      <c r="H471" s="17">
        <v>-9.1999999999999998E-2</v>
      </c>
      <c r="I471" s="16">
        <v>107.828125</v>
      </c>
      <c r="J471" s="17">
        <v>1.464</v>
      </c>
      <c r="K471" s="103">
        <v>0.57299999999999995</v>
      </c>
      <c r="L471" s="103">
        <v>0.90900000000000003</v>
      </c>
      <c r="M471" s="103">
        <v>1678.6089999999999</v>
      </c>
      <c r="N471" s="103">
        <v>3337.75</v>
      </c>
      <c r="O471" s="103">
        <v>53.38</v>
      </c>
      <c r="P471" s="103">
        <v>111.61</v>
      </c>
      <c r="Q471" s="103">
        <v>0.92190000000000005</v>
      </c>
      <c r="R471" s="103">
        <v>0.77149999999999996</v>
      </c>
    </row>
    <row r="472" spans="2:18" x14ac:dyDescent="0.3">
      <c r="B472" s="73">
        <v>43881</v>
      </c>
      <c r="C472" s="16">
        <v>87.849000000000004</v>
      </c>
      <c r="D472" s="17">
        <v>11.879</v>
      </c>
      <c r="E472" s="16">
        <v>107.17700000000001</v>
      </c>
      <c r="F472" s="17">
        <v>1.9159999999999999</v>
      </c>
      <c r="G472" s="16">
        <v>101.608</v>
      </c>
      <c r="H472" s="17">
        <v>-7.5999999999999998E-2</v>
      </c>
      <c r="I472" s="16">
        <v>107.4375</v>
      </c>
      <c r="J472" s="17">
        <v>1.5089999999999999</v>
      </c>
      <c r="K472" s="103">
        <v>0.57599999999999996</v>
      </c>
      <c r="L472" s="103">
        <v>0.90400000000000003</v>
      </c>
      <c r="M472" s="103">
        <v>1696.069</v>
      </c>
      <c r="N472" s="103">
        <v>3373.23</v>
      </c>
      <c r="O472" s="103">
        <v>53.78</v>
      </c>
      <c r="P472" s="103">
        <v>112.1</v>
      </c>
      <c r="Q472" s="103">
        <v>0.92730000000000001</v>
      </c>
      <c r="R472" s="103">
        <v>0.7762</v>
      </c>
    </row>
    <row r="473" spans="2:18" x14ac:dyDescent="0.3">
      <c r="B473" s="73">
        <v>43880</v>
      </c>
      <c r="C473" s="16">
        <v>87.652000000000001</v>
      </c>
      <c r="D473" s="17">
        <v>11.93</v>
      </c>
      <c r="E473" s="16">
        <v>106.613</v>
      </c>
      <c r="F473" s="17">
        <v>1.9910000000000001</v>
      </c>
      <c r="G473" s="16">
        <v>101.664</v>
      </c>
      <c r="H473" s="17">
        <v>-8.2000000000000003E-2</v>
      </c>
      <c r="I473" s="16">
        <v>106.9921875</v>
      </c>
      <c r="J473" s="17">
        <v>1.5589999999999999</v>
      </c>
      <c r="K473" s="103">
        <v>0.59899999999999998</v>
      </c>
      <c r="L473" s="103">
        <v>0.95099999999999996</v>
      </c>
      <c r="M473" s="103">
        <v>1692.5730000000001</v>
      </c>
      <c r="N473" s="103">
        <v>3386.15</v>
      </c>
      <c r="O473" s="103">
        <v>53.29</v>
      </c>
      <c r="P473" s="103">
        <v>111.37</v>
      </c>
      <c r="Q473" s="103">
        <v>0.92549999999999999</v>
      </c>
      <c r="R473" s="103">
        <v>0.77380000000000004</v>
      </c>
    </row>
    <row r="474" spans="2:18" x14ac:dyDescent="0.3">
      <c r="B474" s="73">
        <v>43879</v>
      </c>
      <c r="C474" s="16">
        <v>88.585999999999999</v>
      </c>
      <c r="D474" s="17">
        <v>11.669</v>
      </c>
      <c r="E474" s="16">
        <v>106.922</v>
      </c>
      <c r="F474" s="17">
        <v>1.95</v>
      </c>
      <c r="G474" s="16">
        <v>101.83199999999999</v>
      </c>
      <c r="H474" s="17">
        <v>-0.1</v>
      </c>
      <c r="I474" s="16">
        <v>107.046875</v>
      </c>
      <c r="J474" s="17">
        <v>1.5529999999999999</v>
      </c>
      <c r="K474" s="103">
        <v>0.61099999999999999</v>
      </c>
      <c r="L474" s="103">
        <v>0.92900000000000005</v>
      </c>
      <c r="M474" s="103">
        <v>1683.5219999999999</v>
      </c>
      <c r="N474" s="103">
        <v>3370.29</v>
      </c>
      <c r="O474" s="103">
        <v>52.05</v>
      </c>
      <c r="P474" s="103">
        <v>109.87</v>
      </c>
      <c r="Q474" s="103">
        <v>0.92659999999999998</v>
      </c>
      <c r="R474" s="103">
        <v>0.76939999999999997</v>
      </c>
    </row>
    <row r="475" spans="2:18" x14ac:dyDescent="0.3">
      <c r="B475" s="73">
        <v>43875</v>
      </c>
      <c r="C475" s="16">
        <v>88.813999999999993</v>
      </c>
      <c r="D475" s="17">
        <v>11.605</v>
      </c>
      <c r="E475" s="16">
        <v>106.581</v>
      </c>
      <c r="F475" s="17">
        <v>1.996</v>
      </c>
      <c r="G475" s="16">
        <v>101.50700000000001</v>
      </c>
      <c r="H475" s="17">
        <v>-6.5000000000000002E-2</v>
      </c>
      <c r="I475" s="16">
        <v>106.8125</v>
      </c>
      <c r="J475" s="17">
        <v>1.579</v>
      </c>
      <c r="K475" s="103">
        <v>0.628</v>
      </c>
      <c r="L475" s="103">
        <v>0.91900000000000004</v>
      </c>
      <c r="M475" s="103">
        <v>1687.5840000000001</v>
      </c>
      <c r="N475" s="103">
        <v>3380.16</v>
      </c>
      <c r="O475" s="103">
        <v>52.05</v>
      </c>
      <c r="P475" s="103">
        <v>109.78</v>
      </c>
      <c r="Q475" s="103">
        <v>0.92330000000000001</v>
      </c>
      <c r="R475" s="103">
        <v>0.76649999999999996</v>
      </c>
    </row>
    <row r="476" spans="2:18" x14ac:dyDescent="0.3">
      <c r="B476" s="73">
        <v>43874</v>
      </c>
      <c r="C476" s="16">
        <v>87.643000000000001</v>
      </c>
      <c r="D476" s="17">
        <v>11.929</v>
      </c>
      <c r="E476" s="16">
        <v>106.548</v>
      </c>
      <c r="F476" s="17">
        <v>2.0009999999999999</v>
      </c>
      <c r="G476" s="16">
        <v>101.565</v>
      </c>
      <c r="H476" s="17">
        <v>-7.0999999999999994E-2</v>
      </c>
      <c r="I476" s="16">
        <v>106.546875</v>
      </c>
      <c r="J476" s="17">
        <v>1.61</v>
      </c>
      <c r="K476" s="103">
        <v>0.65200000000000002</v>
      </c>
      <c r="L476" s="103">
        <v>0.90500000000000003</v>
      </c>
      <c r="M476" s="103">
        <v>1693.7360000000001</v>
      </c>
      <c r="N476" s="103">
        <v>3373.94</v>
      </c>
      <c r="O476" s="103">
        <v>51.42</v>
      </c>
      <c r="P476" s="103">
        <v>109.82</v>
      </c>
      <c r="Q476" s="103">
        <v>0.92259999999999998</v>
      </c>
      <c r="R476" s="103">
        <v>0.76670000000000005</v>
      </c>
    </row>
    <row r="477" spans="2:18" x14ac:dyDescent="0.3">
      <c r="B477" s="73">
        <v>43873</v>
      </c>
      <c r="C477" s="16">
        <v>87.197999999999993</v>
      </c>
      <c r="D477" s="17">
        <v>12.048999999999999</v>
      </c>
      <c r="E477" s="16">
        <v>106.24</v>
      </c>
      <c r="F477" s="17">
        <v>2.0430000000000001</v>
      </c>
      <c r="G477" s="16">
        <v>101.584</v>
      </c>
      <c r="H477" s="17">
        <v>-7.2999999999999995E-2</v>
      </c>
      <c r="I477" s="16">
        <v>106.453125</v>
      </c>
      <c r="J477" s="17">
        <v>1.621</v>
      </c>
      <c r="K477" s="103">
        <v>0.61099999999999999</v>
      </c>
      <c r="L477" s="103">
        <v>0.91200000000000003</v>
      </c>
      <c r="M477" s="103">
        <v>1689.377</v>
      </c>
      <c r="N477" s="103">
        <v>3379.45</v>
      </c>
      <c r="O477" s="103">
        <v>51.17</v>
      </c>
      <c r="P477" s="103">
        <v>110.09</v>
      </c>
      <c r="Q477" s="103">
        <v>0.91959999999999997</v>
      </c>
      <c r="R477" s="103">
        <v>0.77159999999999995</v>
      </c>
    </row>
    <row r="478" spans="2:18" x14ac:dyDescent="0.3">
      <c r="B478" s="73">
        <v>43872</v>
      </c>
      <c r="C478" s="16">
        <v>85.623999999999995</v>
      </c>
      <c r="D478" s="17">
        <v>12.496</v>
      </c>
      <c r="E478" s="16">
        <v>106.363</v>
      </c>
      <c r="F478" s="17">
        <v>2.0259999999999998</v>
      </c>
      <c r="G478" s="16">
        <v>101.761</v>
      </c>
      <c r="H478" s="17">
        <v>-9.1999999999999998E-2</v>
      </c>
      <c r="I478" s="16">
        <v>106.75</v>
      </c>
      <c r="J478" s="17">
        <v>1.5880000000000001</v>
      </c>
      <c r="K478" s="103">
        <v>0.56899999999999995</v>
      </c>
      <c r="L478" s="103">
        <v>0.96699999999999997</v>
      </c>
      <c r="M478" s="103">
        <v>1677.5150000000001</v>
      </c>
      <c r="N478" s="103">
        <v>3357.75</v>
      </c>
      <c r="O478" s="103">
        <v>49.94</v>
      </c>
      <c r="P478" s="103">
        <v>109.79</v>
      </c>
      <c r="Q478" s="103">
        <v>0.91610000000000003</v>
      </c>
      <c r="R478" s="103">
        <v>0.77210000000000001</v>
      </c>
    </row>
    <row r="479" spans="2:18" x14ac:dyDescent="0.3">
      <c r="B479" s="73">
        <v>43871</v>
      </c>
      <c r="C479" s="16">
        <v>85.585999999999999</v>
      </c>
      <c r="D479" s="17">
        <v>12.505000000000001</v>
      </c>
      <c r="E479" s="16">
        <v>106.482</v>
      </c>
      <c r="F479" s="17">
        <v>2.0110000000000001</v>
      </c>
      <c r="G479" s="16">
        <v>101.771</v>
      </c>
      <c r="H479" s="17">
        <v>-9.2999999999999999E-2</v>
      </c>
      <c r="I479" s="16">
        <v>107.0234375</v>
      </c>
      <c r="J479" s="17">
        <v>1.5569999999999999</v>
      </c>
      <c r="K479" s="103">
        <v>0.55700000000000005</v>
      </c>
      <c r="L479" s="103">
        <v>0.95</v>
      </c>
      <c r="M479" s="103">
        <v>1667.6690000000001</v>
      </c>
      <c r="N479" s="103">
        <v>3352.09</v>
      </c>
      <c r="O479" s="103">
        <v>49.57</v>
      </c>
      <c r="P479" s="103">
        <v>109.77</v>
      </c>
      <c r="Q479" s="103">
        <v>0.91649999999999998</v>
      </c>
      <c r="R479" s="103">
        <v>0.77429999999999999</v>
      </c>
    </row>
    <row r="480" spans="2:18" x14ac:dyDescent="0.3">
      <c r="B480" s="73">
        <v>43868</v>
      </c>
      <c r="C480" s="16">
        <v>85.622</v>
      </c>
      <c r="D480" s="17">
        <v>12.494</v>
      </c>
      <c r="E480" s="16">
        <v>106.35299999999999</v>
      </c>
      <c r="F480" s="17">
        <v>2.028</v>
      </c>
      <c r="G480" s="16">
        <v>101.622</v>
      </c>
      <c r="H480" s="17">
        <v>-7.6999999999999999E-2</v>
      </c>
      <c r="I480" s="16">
        <v>106.90625</v>
      </c>
      <c r="J480" s="17">
        <v>1.571</v>
      </c>
      <c r="K480" s="103">
        <v>0.56999999999999995</v>
      </c>
      <c r="L480" s="103">
        <v>0.94099999999999995</v>
      </c>
      <c r="M480" s="103">
        <v>1656.778</v>
      </c>
      <c r="N480" s="103">
        <v>3327.71</v>
      </c>
      <c r="O480" s="103">
        <v>50.32</v>
      </c>
      <c r="P480" s="103">
        <v>109.75</v>
      </c>
      <c r="Q480" s="103">
        <v>0.91359999999999997</v>
      </c>
      <c r="R480" s="103">
        <v>0.77610000000000001</v>
      </c>
    </row>
    <row r="481" spans="2:18" x14ac:dyDescent="0.3">
      <c r="B481" s="73">
        <v>43867</v>
      </c>
      <c r="C481" s="16">
        <v>86.850999999999999</v>
      </c>
      <c r="D481" s="17">
        <v>12.141999999999999</v>
      </c>
      <c r="E481" s="16">
        <v>106.19199999999999</v>
      </c>
      <c r="F481" s="17">
        <v>2.0499999999999998</v>
      </c>
      <c r="G481" s="16">
        <v>101.428</v>
      </c>
      <c r="H481" s="17">
        <v>-5.6000000000000001E-2</v>
      </c>
      <c r="I481" s="16">
        <v>106.3828125</v>
      </c>
      <c r="J481" s="17">
        <v>1.63</v>
      </c>
      <c r="K481" s="103">
        <v>0.58199999999999996</v>
      </c>
      <c r="L481" s="103">
        <v>0.96199999999999997</v>
      </c>
      <c r="M481" s="103">
        <v>1677.4570000000001</v>
      </c>
      <c r="N481" s="103">
        <v>3345.78</v>
      </c>
      <c r="O481" s="103">
        <v>50.95</v>
      </c>
      <c r="P481" s="103">
        <v>109.99</v>
      </c>
      <c r="Q481" s="103">
        <v>0.91069999999999995</v>
      </c>
      <c r="R481" s="103">
        <v>0.77349999999999997</v>
      </c>
    </row>
    <row r="482" spans="2:18" x14ac:dyDescent="0.3">
      <c r="B482" s="73">
        <v>43866</v>
      </c>
      <c r="C482" s="16">
        <v>87.097999999999999</v>
      </c>
      <c r="D482" s="17">
        <v>12.069000000000001</v>
      </c>
      <c r="E482" s="16">
        <v>105.878</v>
      </c>
      <c r="F482" s="17">
        <v>2.0920000000000001</v>
      </c>
      <c r="G482" s="16">
        <v>101.60599999999999</v>
      </c>
      <c r="H482" s="17">
        <v>-7.4999999999999997E-2</v>
      </c>
      <c r="I482" s="16">
        <v>106.3125</v>
      </c>
      <c r="J482" s="17">
        <v>1.6379999999999999</v>
      </c>
      <c r="K482" s="103">
        <v>0.61599999999999999</v>
      </c>
      <c r="L482" s="103">
        <v>0.96199999999999997</v>
      </c>
      <c r="M482" s="103">
        <v>1681.921</v>
      </c>
      <c r="N482" s="103">
        <v>3334.69</v>
      </c>
      <c r="O482" s="103">
        <v>50.75</v>
      </c>
      <c r="P482" s="103">
        <v>109.83</v>
      </c>
      <c r="Q482" s="103">
        <v>0.90920000000000001</v>
      </c>
      <c r="R482" s="103">
        <v>0.76910000000000001</v>
      </c>
    </row>
    <row r="483" spans="2:18" x14ac:dyDescent="0.3">
      <c r="B483" s="73">
        <v>43865</v>
      </c>
      <c r="C483" s="16">
        <v>85.686000000000007</v>
      </c>
      <c r="D483" s="17">
        <v>12.468</v>
      </c>
      <c r="E483" s="16">
        <v>106.37</v>
      </c>
      <c r="F483" s="17">
        <v>2.0270000000000001</v>
      </c>
      <c r="G483" s="16">
        <v>101.718</v>
      </c>
      <c r="H483" s="17">
        <v>-8.6999999999999994E-2</v>
      </c>
      <c r="I483" s="16">
        <v>106.765625</v>
      </c>
      <c r="J483" s="17">
        <v>1.587</v>
      </c>
      <c r="K483" s="103">
        <v>0.56599999999999995</v>
      </c>
      <c r="L483" s="103">
        <v>0.94899999999999995</v>
      </c>
      <c r="M483" s="103">
        <v>1656.768</v>
      </c>
      <c r="N483" s="103">
        <v>3297.59</v>
      </c>
      <c r="O483" s="103">
        <v>49.61</v>
      </c>
      <c r="P483" s="103">
        <v>109.52</v>
      </c>
      <c r="Q483" s="103">
        <v>0.90539999999999998</v>
      </c>
      <c r="R483" s="103">
        <v>0.76739999999999997</v>
      </c>
    </row>
    <row r="484" spans="2:18" x14ac:dyDescent="0.3">
      <c r="B484" s="73">
        <v>43864</v>
      </c>
      <c r="C484" s="16">
        <v>83.867999999999995</v>
      </c>
      <c r="D484" s="17">
        <v>12.994999999999999</v>
      </c>
      <c r="E484" s="16">
        <v>106.584</v>
      </c>
      <c r="F484" s="17">
        <v>1.9990000000000001</v>
      </c>
      <c r="G484" s="16">
        <v>101.822</v>
      </c>
      <c r="H484" s="17">
        <v>-9.8000000000000004E-2</v>
      </c>
      <c r="I484" s="16">
        <v>107.421875</v>
      </c>
      <c r="J484" s="17">
        <v>1.514</v>
      </c>
      <c r="K484" s="103">
        <v>0.51300000000000001</v>
      </c>
      <c r="L484" s="103">
        <v>0.94899999999999995</v>
      </c>
      <c r="M484" s="103">
        <v>1632.2049999999999</v>
      </c>
      <c r="N484" s="103">
        <v>3248.92</v>
      </c>
      <c r="O484" s="103">
        <v>50.11</v>
      </c>
      <c r="P484" s="103">
        <v>108.69</v>
      </c>
      <c r="Q484" s="103">
        <v>0.90410000000000001</v>
      </c>
      <c r="R484" s="103">
        <v>0.76929999999999998</v>
      </c>
    </row>
    <row r="485" spans="2:18" x14ac:dyDescent="0.3">
      <c r="B485" s="73">
        <v>43861</v>
      </c>
      <c r="C485" s="16">
        <v>84.474999999999994</v>
      </c>
      <c r="D485" s="17">
        <v>12.816000000000001</v>
      </c>
      <c r="E485" s="16">
        <v>106.721</v>
      </c>
      <c r="F485" s="17">
        <v>1.982</v>
      </c>
      <c r="G485" s="16">
        <v>101.85</v>
      </c>
      <c r="H485" s="17">
        <v>-0.10100000000000001</v>
      </c>
      <c r="I485" s="16">
        <v>107.609375</v>
      </c>
      <c r="J485" s="17">
        <v>1.494</v>
      </c>
      <c r="K485" s="103">
        <v>0.52400000000000002</v>
      </c>
      <c r="L485" s="103">
        <v>0.93200000000000005</v>
      </c>
      <c r="M485" s="103">
        <v>1614.0609999999999</v>
      </c>
      <c r="N485" s="103">
        <v>3225.52</v>
      </c>
      <c r="O485" s="103">
        <v>51.56</v>
      </c>
      <c r="P485" s="103">
        <v>108.35</v>
      </c>
      <c r="Q485" s="103">
        <v>0.90149999999999997</v>
      </c>
      <c r="R485" s="103">
        <v>0.75719999999999998</v>
      </c>
    </row>
    <row r="486" spans="2:18" x14ac:dyDescent="0.3">
      <c r="B486" s="73">
        <v>43860</v>
      </c>
      <c r="C486" s="16">
        <v>82.662000000000006</v>
      </c>
      <c r="D486" s="17">
        <v>13.35</v>
      </c>
      <c r="E486" s="16">
        <v>106.17</v>
      </c>
      <c r="F486" s="17">
        <v>2.0550000000000002</v>
      </c>
      <c r="G486" s="16">
        <v>101.843</v>
      </c>
      <c r="H486" s="17">
        <v>-0.1</v>
      </c>
      <c r="I486" s="16">
        <v>106.8984375</v>
      </c>
      <c r="J486" s="17">
        <v>1.5740000000000001</v>
      </c>
      <c r="K486" s="103">
        <v>0.54200000000000004</v>
      </c>
      <c r="L486" s="103">
        <v>0.93899999999999995</v>
      </c>
      <c r="M486" s="103">
        <v>1648.2190000000001</v>
      </c>
      <c r="N486" s="103">
        <v>3283.66</v>
      </c>
      <c r="O486" s="103">
        <v>52.14</v>
      </c>
      <c r="P486" s="103">
        <v>108.96</v>
      </c>
      <c r="Q486" s="103">
        <v>0.90649999999999997</v>
      </c>
      <c r="R486" s="103">
        <v>0.76380000000000003</v>
      </c>
    </row>
    <row r="487" spans="2:18" x14ac:dyDescent="0.3">
      <c r="B487" s="73">
        <v>43859</v>
      </c>
      <c r="C487" s="16">
        <v>84.816999999999993</v>
      </c>
      <c r="D487" s="17">
        <v>12.71</v>
      </c>
      <c r="E487" s="16">
        <v>106.187</v>
      </c>
      <c r="F487" s="17">
        <v>2.0529999999999999</v>
      </c>
      <c r="G487" s="16">
        <v>101.61799999999999</v>
      </c>
      <c r="H487" s="17">
        <v>-7.5999999999999998E-2</v>
      </c>
      <c r="I487" s="16">
        <v>106.921875</v>
      </c>
      <c r="J487" s="17">
        <v>1.571</v>
      </c>
      <c r="K487" s="103">
        <v>0.51600000000000001</v>
      </c>
      <c r="L487" s="103">
        <v>0.95099999999999996</v>
      </c>
      <c r="M487" s="103">
        <v>1649.221</v>
      </c>
      <c r="N487" s="103">
        <v>3273.4</v>
      </c>
      <c r="O487" s="103">
        <v>53.33</v>
      </c>
      <c r="P487" s="103">
        <v>109.02</v>
      </c>
      <c r="Q487" s="103">
        <v>0.90820000000000001</v>
      </c>
      <c r="R487" s="103">
        <v>0.7681</v>
      </c>
    </row>
    <row r="488" spans="2:18" x14ac:dyDescent="0.3">
      <c r="B488" s="73">
        <v>43858</v>
      </c>
      <c r="C488" s="16">
        <v>87.114999999999995</v>
      </c>
      <c r="D488" s="17">
        <v>12.055999999999999</v>
      </c>
      <c r="E488" s="16">
        <v>105.79300000000001</v>
      </c>
      <c r="F488" s="17">
        <v>2.1059999999999999</v>
      </c>
      <c r="G488" s="16">
        <v>101.52500000000001</v>
      </c>
      <c r="H488" s="17">
        <v>-6.6000000000000003E-2</v>
      </c>
      <c r="I488" s="16">
        <v>106.25</v>
      </c>
      <c r="J488" s="17">
        <v>1.647</v>
      </c>
      <c r="K488" s="103">
        <v>0.55200000000000005</v>
      </c>
      <c r="L488" s="103">
        <v>1.03</v>
      </c>
      <c r="M488" s="103">
        <v>1658.3140000000001</v>
      </c>
      <c r="N488" s="103">
        <v>3276.24</v>
      </c>
      <c r="O488" s="103">
        <v>53.48</v>
      </c>
      <c r="P488" s="103">
        <v>109.15</v>
      </c>
      <c r="Q488" s="103">
        <v>0.9073</v>
      </c>
      <c r="R488" s="103">
        <v>0.76759999999999995</v>
      </c>
    </row>
    <row r="489" spans="2:18" x14ac:dyDescent="0.3">
      <c r="B489" s="73">
        <v>43857</v>
      </c>
      <c r="C489" s="16">
        <v>87.352000000000004</v>
      </c>
      <c r="D489" s="17">
        <v>11.988</v>
      </c>
      <c r="E489" s="16">
        <v>106.063</v>
      </c>
      <c r="F489" s="17">
        <v>2.0699999999999998</v>
      </c>
      <c r="G489" s="16">
        <v>101.619</v>
      </c>
      <c r="H489" s="17">
        <v>-7.5999999999999998E-2</v>
      </c>
      <c r="I489" s="16">
        <v>106.6875</v>
      </c>
      <c r="J489" s="17">
        <v>1.5980000000000001</v>
      </c>
      <c r="K489" s="103">
        <v>0.50800000000000001</v>
      </c>
      <c r="L489" s="103">
        <v>1.0349999999999999</v>
      </c>
      <c r="M489" s="103">
        <v>1644.1379999999999</v>
      </c>
      <c r="N489" s="103">
        <v>3243.63</v>
      </c>
      <c r="O489" s="103">
        <v>53.14</v>
      </c>
      <c r="P489" s="103">
        <v>108.9</v>
      </c>
      <c r="Q489" s="103">
        <v>0.90749999999999997</v>
      </c>
      <c r="R489" s="103">
        <v>0.76590000000000003</v>
      </c>
    </row>
    <row r="490" spans="2:18" x14ac:dyDescent="0.3">
      <c r="B490" s="73">
        <v>43854</v>
      </c>
      <c r="C490" s="16">
        <v>87.454999999999998</v>
      </c>
      <c r="D490" s="17">
        <v>11.958</v>
      </c>
      <c r="E490" s="16">
        <v>105.904</v>
      </c>
      <c r="F490" s="17">
        <v>2.0910000000000002</v>
      </c>
      <c r="G490" s="16">
        <v>101.405</v>
      </c>
      <c r="H490" s="17">
        <v>-5.2999999999999999E-2</v>
      </c>
      <c r="I490" s="16">
        <v>106.03125</v>
      </c>
      <c r="J490" s="17">
        <v>1.6719999999999999</v>
      </c>
      <c r="K490" s="103">
        <v>0.56299999999999994</v>
      </c>
      <c r="L490" s="103">
        <v>1.23</v>
      </c>
      <c r="M490" s="103">
        <v>1662.232</v>
      </c>
      <c r="N490" s="103">
        <v>3295.47</v>
      </c>
      <c r="O490" s="103">
        <v>54.19</v>
      </c>
      <c r="P490" s="103">
        <v>109.28</v>
      </c>
      <c r="Q490" s="103">
        <v>0.90700000000000003</v>
      </c>
      <c r="R490" s="103">
        <v>0.76500000000000001</v>
      </c>
    </row>
    <row r="491" spans="2:18" x14ac:dyDescent="0.3">
      <c r="B491" s="73">
        <v>43853</v>
      </c>
      <c r="C491" s="16">
        <v>87.319000000000003</v>
      </c>
      <c r="D491" s="17">
        <v>11.994999999999999</v>
      </c>
      <c r="E491" s="16">
        <v>105.52200000000001</v>
      </c>
      <c r="F491" s="17">
        <v>2.1419999999999999</v>
      </c>
      <c r="G491" s="16">
        <v>101.38800000000001</v>
      </c>
      <c r="H491" s="17">
        <v>-5.0999999999999997E-2</v>
      </c>
      <c r="I491" s="16">
        <v>105.578125</v>
      </c>
      <c r="J491" s="17">
        <v>1.724</v>
      </c>
      <c r="K491" s="103">
        <v>0.59099999999999997</v>
      </c>
      <c r="L491" s="103">
        <v>1.252</v>
      </c>
      <c r="M491" s="103">
        <v>1685.011</v>
      </c>
      <c r="N491" s="103">
        <v>3325.54</v>
      </c>
      <c r="O491" s="103">
        <v>55.59</v>
      </c>
      <c r="P491" s="103">
        <v>109.49</v>
      </c>
      <c r="Q491" s="103">
        <v>0.90449999999999997</v>
      </c>
      <c r="R491" s="103">
        <v>0.76190000000000002</v>
      </c>
    </row>
    <row r="492" spans="2:18" x14ac:dyDescent="0.3">
      <c r="B492" s="73">
        <v>43852</v>
      </c>
      <c r="C492" s="16">
        <v>88.634</v>
      </c>
      <c r="D492" s="17">
        <v>11.629</v>
      </c>
      <c r="E492" s="16">
        <v>105.53700000000001</v>
      </c>
      <c r="F492" s="17">
        <v>2.141</v>
      </c>
      <c r="G492" s="16">
        <v>101.211</v>
      </c>
      <c r="H492" s="17">
        <v>-3.2000000000000001E-2</v>
      </c>
      <c r="I492" s="16">
        <v>105.265625</v>
      </c>
      <c r="J492" s="17">
        <v>1.7589999999999999</v>
      </c>
      <c r="K492" s="103">
        <v>0.63500000000000001</v>
      </c>
      <c r="L492" s="103">
        <v>1.3460000000000001</v>
      </c>
      <c r="M492" s="103">
        <v>1684.463</v>
      </c>
      <c r="N492" s="103">
        <v>3321.75</v>
      </c>
      <c r="O492" s="103">
        <v>56.74</v>
      </c>
      <c r="P492" s="103">
        <v>109.84</v>
      </c>
      <c r="Q492" s="103">
        <v>0.90149999999999997</v>
      </c>
      <c r="R492" s="103">
        <v>0.76090000000000002</v>
      </c>
    </row>
    <row r="493" spans="2:18" x14ac:dyDescent="0.3">
      <c r="B493" s="73">
        <v>43851</v>
      </c>
      <c r="C493" s="16">
        <v>87.346999999999994</v>
      </c>
      <c r="D493" s="17">
        <v>11.983000000000001</v>
      </c>
      <c r="E493" s="16">
        <v>105.202</v>
      </c>
      <c r="F493" s="17">
        <v>2.1859999999999999</v>
      </c>
      <c r="G493" s="16">
        <v>101.193</v>
      </c>
      <c r="H493" s="17">
        <v>-0.03</v>
      </c>
      <c r="I493" s="16">
        <v>105.2265625</v>
      </c>
      <c r="J493" s="17">
        <v>1.764</v>
      </c>
      <c r="K493" s="103">
        <v>0.63100000000000001</v>
      </c>
      <c r="L493" s="103">
        <v>1.369</v>
      </c>
      <c r="M493" s="103">
        <v>1685.8979999999999</v>
      </c>
      <c r="N493" s="103">
        <v>3320.79</v>
      </c>
      <c r="O493" s="103">
        <v>58.34</v>
      </c>
      <c r="P493" s="103">
        <v>109.87</v>
      </c>
      <c r="Q493" s="103">
        <v>0.90229999999999999</v>
      </c>
      <c r="R493" s="103">
        <v>0.76619999999999999</v>
      </c>
    </row>
    <row r="494" spans="2:18" x14ac:dyDescent="0.3">
      <c r="B494" s="73">
        <v>43847</v>
      </c>
      <c r="C494" s="16">
        <v>90.043999999999997</v>
      </c>
      <c r="D494" s="17">
        <v>11.244999999999999</v>
      </c>
      <c r="E494" s="16">
        <v>105.14</v>
      </c>
      <c r="F494" s="17">
        <v>2.194</v>
      </c>
      <c r="G494" s="16">
        <v>101.194</v>
      </c>
      <c r="H494" s="17">
        <v>-0.03</v>
      </c>
      <c r="I494" s="16">
        <v>104.796875</v>
      </c>
      <c r="J494" s="17">
        <v>1.8129999999999999</v>
      </c>
      <c r="K494" s="103">
        <v>0.63200000000000001</v>
      </c>
      <c r="L494" s="103">
        <v>1.3740000000000001</v>
      </c>
      <c r="M494" s="103">
        <v>1699.635</v>
      </c>
      <c r="N494" s="103">
        <v>3329.62</v>
      </c>
      <c r="O494" s="103">
        <v>58.54</v>
      </c>
      <c r="P494" s="103">
        <v>110.14</v>
      </c>
      <c r="Q494" s="103">
        <v>0.90159999999999996</v>
      </c>
      <c r="R494" s="103">
        <v>0.76859999999999995</v>
      </c>
    </row>
    <row r="495" spans="2:18" x14ac:dyDescent="0.3">
      <c r="B495" s="73">
        <v>43846</v>
      </c>
      <c r="C495" s="16">
        <v>89.194000000000003</v>
      </c>
      <c r="D495" s="17">
        <v>11.473000000000001</v>
      </c>
      <c r="E495" s="16">
        <v>105.026</v>
      </c>
      <c r="F495" s="17">
        <v>2.21</v>
      </c>
      <c r="G495" s="16">
        <v>101.065</v>
      </c>
      <c r="H495" s="17">
        <v>-1.6E-2</v>
      </c>
      <c r="I495" s="16">
        <v>104.921875</v>
      </c>
      <c r="J495" s="17">
        <v>1.7989999999999999</v>
      </c>
      <c r="K495" s="103">
        <v>0.64300000000000002</v>
      </c>
      <c r="L495" s="103">
        <v>1.4339999999999999</v>
      </c>
      <c r="M495" s="103">
        <v>1705.2149999999999</v>
      </c>
      <c r="N495" s="103">
        <v>3316.81</v>
      </c>
      <c r="O495" s="103">
        <v>58.52</v>
      </c>
      <c r="P495" s="103">
        <v>110.16</v>
      </c>
      <c r="Q495" s="103">
        <v>0.89790000000000003</v>
      </c>
      <c r="R495" s="103">
        <v>0.76459999999999995</v>
      </c>
    </row>
    <row r="496" spans="2:18" x14ac:dyDescent="0.3">
      <c r="B496" s="73">
        <v>43845</v>
      </c>
      <c r="C496" s="16">
        <v>87.397000000000006</v>
      </c>
      <c r="D496" s="17">
        <v>11.962</v>
      </c>
      <c r="E496" s="16">
        <v>105.102</v>
      </c>
      <c r="F496" s="17">
        <v>2.2000000000000002</v>
      </c>
      <c r="G496" s="16">
        <v>101.102</v>
      </c>
      <c r="H496" s="17">
        <v>-0.02</v>
      </c>
      <c r="I496" s="16">
        <v>105.15625</v>
      </c>
      <c r="J496" s="17">
        <v>1.7729999999999999</v>
      </c>
      <c r="K496" s="103">
        <v>0.65400000000000003</v>
      </c>
      <c r="L496" s="103">
        <v>1.399</v>
      </c>
      <c r="M496" s="103">
        <v>1682.396</v>
      </c>
      <c r="N496" s="103">
        <v>3289.29</v>
      </c>
      <c r="O496" s="103">
        <v>57.81</v>
      </c>
      <c r="P496" s="103">
        <v>109.9</v>
      </c>
      <c r="Q496" s="103">
        <v>0.89690000000000003</v>
      </c>
      <c r="R496" s="103">
        <v>0.76690000000000003</v>
      </c>
    </row>
    <row r="497" spans="2:18" x14ac:dyDescent="0.3">
      <c r="B497" s="73">
        <v>43844</v>
      </c>
      <c r="C497" s="16">
        <v>88.905000000000001</v>
      </c>
      <c r="D497" s="17">
        <v>11.547000000000001</v>
      </c>
      <c r="E497" s="16">
        <v>104.992</v>
      </c>
      <c r="F497" s="17">
        <v>2.2149999999999999</v>
      </c>
      <c r="G497" s="16">
        <v>101.065</v>
      </c>
      <c r="H497" s="17">
        <v>-1.6E-2</v>
      </c>
      <c r="I497" s="16">
        <v>104.9140625</v>
      </c>
      <c r="J497" s="17">
        <v>1.8</v>
      </c>
      <c r="K497" s="103">
        <v>0.72</v>
      </c>
      <c r="L497" s="103">
        <v>1.393</v>
      </c>
      <c r="M497" s="103">
        <v>1675.741</v>
      </c>
      <c r="N497" s="103">
        <v>3283.15</v>
      </c>
      <c r="O497" s="103">
        <v>58.23</v>
      </c>
      <c r="P497" s="103">
        <v>109.99</v>
      </c>
      <c r="Q497" s="103">
        <v>0.89880000000000004</v>
      </c>
      <c r="R497" s="103">
        <v>0.7681</v>
      </c>
    </row>
    <row r="498" spans="2:18" x14ac:dyDescent="0.3">
      <c r="B498" s="73">
        <v>43843</v>
      </c>
      <c r="C498" s="16">
        <v>87.974999999999994</v>
      </c>
      <c r="D498" s="17">
        <v>11.8</v>
      </c>
      <c r="E498" s="16">
        <v>104.89700000000001</v>
      </c>
      <c r="F498" s="17">
        <v>2.2280000000000002</v>
      </c>
      <c r="G498" s="16">
        <v>101.214</v>
      </c>
      <c r="H498" s="17">
        <v>-3.2000000000000001E-2</v>
      </c>
      <c r="I498" s="16">
        <v>104.609375</v>
      </c>
      <c r="J498" s="17">
        <v>1.835</v>
      </c>
      <c r="K498" s="103">
        <v>0.75</v>
      </c>
      <c r="L498" s="103">
        <v>1.3740000000000001</v>
      </c>
      <c r="M498" s="103">
        <v>1669.605</v>
      </c>
      <c r="N498" s="103">
        <v>3288.13</v>
      </c>
      <c r="O498" s="103">
        <v>58.08</v>
      </c>
      <c r="P498" s="103">
        <v>109.95</v>
      </c>
      <c r="Q498" s="103">
        <v>0.89810000000000001</v>
      </c>
      <c r="R498" s="103">
        <v>0.76990000000000003</v>
      </c>
    </row>
    <row r="499" spans="2:18" x14ac:dyDescent="0.3">
      <c r="B499" s="73">
        <v>43840</v>
      </c>
      <c r="C499" s="16">
        <v>88.033000000000001</v>
      </c>
      <c r="D499" s="17">
        <v>11.782999999999999</v>
      </c>
      <c r="E499" s="16">
        <v>105.06399999999999</v>
      </c>
      <c r="F499" s="17">
        <v>2.206</v>
      </c>
      <c r="G499" s="16">
        <v>101.224</v>
      </c>
      <c r="H499" s="17">
        <v>-3.3000000000000002E-2</v>
      </c>
      <c r="I499" s="16">
        <v>104.859375</v>
      </c>
      <c r="J499" s="17">
        <v>1.8069999999999999</v>
      </c>
      <c r="K499" s="103">
        <v>0.76900000000000002</v>
      </c>
      <c r="L499" s="103">
        <v>1.319</v>
      </c>
      <c r="M499" s="103">
        <v>1657.643</v>
      </c>
      <c r="N499" s="103">
        <v>3265.35</v>
      </c>
      <c r="O499" s="103">
        <v>59.04</v>
      </c>
      <c r="P499" s="103">
        <v>109.45</v>
      </c>
      <c r="Q499" s="103">
        <v>0.89929999999999999</v>
      </c>
      <c r="R499" s="103">
        <v>0.76549999999999996</v>
      </c>
    </row>
    <row r="500" spans="2:18" x14ac:dyDescent="0.3">
      <c r="B500" s="73">
        <v>43839</v>
      </c>
      <c r="C500" s="16">
        <v>87.99</v>
      </c>
      <c r="D500" s="17">
        <v>11.794</v>
      </c>
      <c r="E500" s="16">
        <v>104.767</v>
      </c>
      <c r="F500" s="17">
        <v>2.246</v>
      </c>
      <c r="G500" s="16">
        <v>101.179</v>
      </c>
      <c r="H500" s="17">
        <v>-2.8000000000000001E-2</v>
      </c>
      <c r="I500" s="16">
        <v>104.546875</v>
      </c>
      <c r="J500" s="17">
        <v>1.843</v>
      </c>
      <c r="K500" s="103">
        <v>0.82</v>
      </c>
      <c r="L500" s="103">
        <v>1.3759999999999999</v>
      </c>
      <c r="M500" s="103">
        <v>1664.9880000000001</v>
      </c>
      <c r="N500" s="103">
        <v>3274.7</v>
      </c>
      <c r="O500" s="103">
        <v>59.56</v>
      </c>
      <c r="P500" s="103">
        <v>109.52</v>
      </c>
      <c r="Q500" s="103">
        <v>0.90039999999999998</v>
      </c>
      <c r="R500" s="103">
        <v>0.76519999999999999</v>
      </c>
    </row>
    <row r="501" spans="2:18" x14ac:dyDescent="0.3">
      <c r="B501" s="73">
        <v>43838</v>
      </c>
      <c r="C501" s="16">
        <v>88.239000000000004</v>
      </c>
      <c r="D501" s="17">
        <v>11.722</v>
      </c>
      <c r="E501" s="16">
        <v>104.80800000000001</v>
      </c>
      <c r="F501" s="17">
        <v>2.2410000000000001</v>
      </c>
      <c r="G501" s="16">
        <v>101.31</v>
      </c>
      <c r="H501" s="17">
        <v>-4.2000000000000003E-2</v>
      </c>
      <c r="I501" s="16">
        <v>104.390625</v>
      </c>
      <c r="J501" s="17">
        <v>1.861</v>
      </c>
      <c r="K501" s="103">
        <v>0.81699999999999995</v>
      </c>
      <c r="L501" s="103">
        <v>1.4119999999999999</v>
      </c>
      <c r="M501" s="103">
        <v>1663.5930000000001</v>
      </c>
      <c r="N501" s="103">
        <v>3253.05</v>
      </c>
      <c r="O501" s="103">
        <v>59.61</v>
      </c>
      <c r="P501" s="103">
        <v>109.12</v>
      </c>
      <c r="Q501" s="103">
        <v>0.90049999999999997</v>
      </c>
      <c r="R501" s="103">
        <v>0.76359999999999995</v>
      </c>
    </row>
    <row r="502" spans="2:18" x14ac:dyDescent="0.3">
      <c r="B502" s="73">
        <v>43837</v>
      </c>
      <c r="C502" s="16">
        <v>88.311999999999998</v>
      </c>
      <c r="D502" s="17">
        <v>11.701000000000001</v>
      </c>
      <c r="E502" s="16">
        <v>104.872</v>
      </c>
      <c r="F502" s="17">
        <v>2.2330000000000001</v>
      </c>
      <c r="G502" s="16">
        <v>101.245</v>
      </c>
      <c r="H502" s="17">
        <v>-3.5000000000000003E-2</v>
      </c>
      <c r="I502" s="16">
        <v>104.828125</v>
      </c>
      <c r="J502" s="17">
        <v>1.8109999999999999</v>
      </c>
      <c r="K502" s="103">
        <v>0.79200000000000004</v>
      </c>
      <c r="L502" s="103">
        <v>1.3740000000000001</v>
      </c>
      <c r="M502" s="103">
        <v>1658.3050000000001</v>
      </c>
      <c r="N502" s="103">
        <v>3237.18</v>
      </c>
      <c r="O502" s="103">
        <v>62.7</v>
      </c>
      <c r="P502" s="103">
        <v>108.44</v>
      </c>
      <c r="Q502" s="103">
        <v>0.89659999999999995</v>
      </c>
      <c r="R502" s="103">
        <v>0.76200000000000001</v>
      </c>
    </row>
    <row r="503" spans="2:18" x14ac:dyDescent="0.3">
      <c r="B503" s="73">
        <v>43836</v>
      </c>
      <c r="C503" s="16">
        <v>86.99</v>
      </c>
      <c r="D503" s="17">
        <v>12.065</v>
      </c>
      <c r="E503" s="16">
        <v>105.142</v>
      </c>
      <c r="F503" s="17">
        <v>2.1970000000000001</v>
      </c>
      <c r="G503" s="16">
        <v>101.376</v>
      </c>
      <c r="H503" s="17">
        <v>-4.9000000000000002E-2</v>
      </c>
      <c r="I503" s="16">
        <v>104.921875</v>
      </c>
      <c r="J503" s="17">
        <v>1.8009999999999999</v>
      </c>
      <c r="K503" s="103">
        <v>0.76800000000000002</v>
      </c>
      <c r="L503" s="103">
        <v>1.359</v>
      </c>
      <c r="M503" s="103">
        <v>1663.2570000000001</v>
      </c>
      <c r="N503" s="103">
        <v>3246.28</v>
      </c>
      <c r="O503" s="103">
        <v>63.27</v>
      </c>
      <c r="P503" s="103">
        <v>108.37</v>
      </c>
      <c r="Q503" s="103">
        <v>0.8931</v>
      </c>
      <c r="R503" s="103">
        <v>0.75929999999999997</v>
      </c>
    </row>
    <row r="504" spans="2:18" x14ac:dyDescent="0.3">
      <c r="B504" s="73">
        <v>43833</v>
      </c>
      <c r="C504" s="16">
        <v>86.872</v>
      </c>
      <c r="D504" s="17">
        <v>12.097</v>
      </c>
      <c r="E504" s="16">
        <v>105.17700000000001</v>
      </c>
      <c r="F504" s="17">
        <v>2.1930000000000001</v>
      </c>
      <c r="G504" s="16">
        <v>101.283</v>
      </c>
      <c r="H504" s="17">
        <v>-3.9E-2</v>
      </c>
      <c r="I504" s="16">
        <v>105.09375</v>
      </c>
      <c r="J504" s="17">
        <v>1.7809999999999999</v>
      </c>
      <c r="K504" s="103">
        <v>0.73799999999999999</v>
      </c>
      <c r="L504" s="103">
        <v>1.3440000000000001</v>
      </c>
      <c r="M504" s="103">
        <v>1660.87</v>
      </c>
      <c r="N504" s="103">
        <v>3234.85</v>
      </c>
      <c r="O504" s="103">
        <v>63.05</v>
      </c>
      <c r="P504" s="103">
        <v>108.09</v>
      </c>
      <c r="Q504" s="103">
        <v>0.89600000000000002</v>
      </c>
      <c r="R504" s="103">
        <v>0.76429999999999998</v>
      </c>
    </row>
    <row r="505" spans="2:18" x14ac:dyDescent="0.3">
      <c r="B505" s="73">
        <v>43832</v>
      </c>
      <c r="C505" s="18">
        <v>86.82</v>
      </c>
      <c r="D505" s="20">
        <v>12.11</v>
      </c>
      <c r="E505" s="18">
        <v>104.96299999999999</v>
      </c>
      <c r="F505" s="20">
        <v>2.2210000000000001</v>
      </c>
      <c r="G505" s="18">
        <v>101.292</v>
      </c>
      <c r="H505" s="20">
        <v>-0.04</v>
      </c>
      <c r="I505" s="18">
        <v>104.3125</v>
      </c>
      <c r="J505" s="20">
        <v>1.871</v>
      </c>
      <c r="K505" s="104">
        <v>0.79300000000000004</v>
      </c>
      <c r="L505" s="104">
        <v>1.411</v>
      </c>
      <c r="M505" s="104">
        <v>1666.7719999999999</v>
      </c>
      <c r="N505" s="104">
        <v>3257.85</v>
      </c>
      <c r="O505" s="104">
        <v>61.18</v>
      </c>
      <c r="P505" s="104">
        <v>108.57</v>
      </c>
      <c r="Q505" s="104">
        <v>0.89500000000000002</v>
      </c>
      <c r="R505" s="104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6384" width="10.83203125" style="172"/>
  </cols>
  <sheetData>
    <row r="3" spans="2:11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</row>
    <row r="4" spans="2:11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</row>
    <row r="5" spans="2:11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</row>
    <row r="6" spans="2:11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1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1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</row>
    <row r="10" spans="2:11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</row>
    <row r="11" spans="2:11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</row>
    <row r="12" spans="2:11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</row>
    <row r="13" spans="2:11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1" ht="18" x14ac:dyDescent="0.25">
      <c r="D15" s="174" t="s">
        <v>448</v>
      </c>
      <c r="I15" s="172" t="s">
        <v>400</v>
      </c>
      <c r="K15" s="177" t="s">
        <v>447</v>
      </c>
    </row>
    <row r="16" spans="2:11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6384" width="10.83203125" style="172"/>
  </cols>
  <sheetData>
    <row r="3" spans="2:14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4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4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4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4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4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</row>
    <row r="10" spans="2:14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</row>
    <row r="11" spans="2:14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</row>
    <row r="12" spans="2:14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</row>
    <row r="13" spans="2:14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4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4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5" width="10.83203125" style="172"/>
    <col min="16" max="16" width="14.1640625" style="172" bestFit="1" customWidth="1"/>
    <col min="17" max="17" width="20" style="172" bestFit="1" customWidth="1"/>
    <col min="18" max="16384" width="10.83203125" style="172"/>
  </cols>
  <sheetData>
    <row r="3" spans="2:17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7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7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7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7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7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  <c r="P9" s="177" t="s">
        <v>465</v>
      </c>
    </row>
    <row r="10" spans="2:17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  <c r="P10" s="181" t="s">
        <v>462</v>
      </c>
      <c r="Q10" s="180" t="s">
        <v>457</v>
      </c>
    </row>
    <row r="11" spans="2:17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  <c r="P11" s="182" t="s">
        <v>460</v>
      </c>
      <c r="Q11" s="180" t="s">
        <v>459</v>
      </c>
    </row>
    <row r="12" spans="2:17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  <c r="P12" s="182" t="s">
        <v>464</v>
      </c>
      <c r="Q12" s="180" t="s">
        <v>461</v>
      </c>
    </row>
    <row r="13" spans="2:17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7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7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107</vt:i4>
      </vt:variant>
    </vt:vector>
  </HeadingPairs>
  <TitlesOfParts>
    <vt:vector size="153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2023-02-08T22:48:31Z</dcterms:modified>
</cp:coreProperties>
</file>